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D44" i="24"/>
  <c r="C44" i="24"/>
  <c r="M44" i="24" s="1"/>
  <c r="B44" i="24"/>
  <c r="J44" i="24" s="1"/>
  <c r="M43" i="24"/>
  <c r="L43" i="24"/>
  <c r="H43" i="24"/>
  <c r="G43" i="24"/>
  <c r="F43" i="24"/>
  <c r="E43" i="24"/>
  <c r="D43" i="24"/>
  <c r="C43" i="24"/>
  <c r="I43" i="24" s="1"/>
  <c r="B43" i="24"/>
  <c r="K43" i="24" s="1"/>
  <c r="L42" i="24"/>
  <c r="K42" i="24"/>
  <c r="I42" i="24"/>
  <c r="H42" i="24"/>
  <c r="D42" i="24"/>
  <c r="C42" i="24"/>
  <c r="M42" i="24" s="1"/>
  <c r="B42" i="24"/>
  <c r="J42" i="24" s="1"/>
  <c r="M41" i="24"/>
  <c r="L41" i="24"/>
  <c r="H41" i="24"/>
  <c r="G41" i="24"/>
  <c r="F41" i="24"/>
  <c r="E41" i="24"/>
  <c r="D41" i="24"/>
  <c r="C41" i="24"/>
  <c r="I41" i="24" s="1"/>
  <c r="B41" i="24"/>
  <c r="K41" i="24" s="1"/>
  <c r="L40" i="24"/>
  <c r="K40" i="24"/>
  <c r="I40" i="24"/>
  <c r="H40" i="24"/>
  <c r="D40" i="24"/>
  <c r="C40" i="24"/>
  <c r="M40" i="24" s="1"/>
  <c r="B40" i="24"/>
  <c r="J40" i="24" s="1"/>
  <c r="M36" i="24"/>
  <c r="L36" i="24"/>
  <c r="K36" i="24"/>
  <c r="J36" i="24"/>
  <c r="I36" i="24"/>
  <c r="H36" i="24"/>
  <c r="G36" i="24"/>
  <c r="F36" i="24"/>
  <c r="E36" i="24"/>
  <c r="D36" i="24"/>
  <c r="K57" i="15"/>
  <c r="L57" i="15" s="1"/>
  <c r="C38" i="24"/>
  <c r="L38" i="24" s="1"/>
  <c r="C37" i="24"/>
  <c r="C35" i="24"/>
  <c r="C34" i="24"/>
  <c r="G34" i="24" s="1"/>
  <c r="C33" i="24"/>
  <c r="C32" i="24"/>
  <c r="C31" i="24"/>
  <c r="C30" i="24"/>
  <c r="C29" i="24"/>
  <c r="C28" i="24"/>
  <c r="C27" i="24"/>
  <c r="C26" i="24"/>
  <c r="G26" i="24" s="1"/>
  <c r="C25" i="24"/>
  <c r="C24" i="24"/>
  <c r="C23" i="24"/>
  <c r="C22" i="24"/>
  <c r="C21" i="24"/>
  <c r="C20" i="24"/>
  <c r="C19" i="24"/>
  <c r="C18" i="24"/>
  <c r="G18" i="24" s="1"/>
  <c r="C17" i="24"/>
  <c r="C16" i="24"/>
  <c r="C15" i="24"/>
  <c r="C9" i="24"/>
  <c r="C8" i="24"/>
  <c r="G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16" i="24" l="1"/>
  <c r="H16" i="24"/>
  <c r="F16" i="24"/>
  <c r="D16" i="24"/>
  <c r="J16" i="24"/>
  <c r="K32" i="24"/>
  <c r="H32" i="24"/>
  <c r="F32" i="24"/>
  <c r="D32" i="24"/>
  <c r="J32" i="24"/>
  <c r="K8" i="24"/>
  <c r="H8" i="24"/>
  <c r="D8" i="24"/>
  <c r="J8" i="24"/>
  <c r="F8" i="24"/>
  <c r="D25" i="24"/>
  <c r="J25" i="24"/>
  <c r="H25" i="24"/>
  <c r="K25" i="24"/>
  <c r="F25" i="24"/>
  <c r="D7" i="24"/>
  <c r="H7" i="24"/>
  <c r="K7" i="24"/>
  <c r="J7" i="24"/>
  <c r="F7" i="24"/>
  <c r="I16" i="24"/>
  <c r="M16" i="24"/>
  <c r="E16" i="24"/>
  <c r="L16" i="24"/>
  <c r="G16" i="24"/>
  <c r="I22" i="24"/>
  <c r="M22" i="24"/>
  <c r="E22" i="24"/>
  <c r="L22" i="24"/>
  <c r="G22" i="24"/>
  <c r="I32" i="24"/>
  <c r="M32" i="24"/>
  <c r="E32" i="24"/>
  <c r="L32" i="24"/>
  <c r="G32" i="24"/>
  <c r="C45" i="24"/>
  <c r="C39" i="24"/>
  <c r="K20" i="24"/>
  <c r="H20" i="24"/>
  <c r="F20" i="24"/>
  <c r="D20" i="24"/>
  <c r="J20" i="24"/>
  <c r="D29" i="24"/>
  <c r="J29" i="24"/>
  <c r="H29" i="24"/>
  <c r="K29" i="24"/>
  <c r="F29" i="24"/>
  <c r="D35" i="24"/>
  <c r="J35" i="24"/>
  <c r="H35" i="24"/>
  <c r="F35" i="24"/>
  <c r="K35" i="24"/>
  <c r="B45" i="24"/>
  <c r="B39" i="24"/>
  <c r="G19" i="24"/>
  <c r="M19" i="24"/>
  <c r="E19" i="24"/>
  <c r="L19" i="24"/>
  <c r="I19" i="24"/>
  <c r="G35" i="24"/>
  <c r="M35" i="24"/>
  <c r="E35" i="24"/>
  <c r="L35" i="24"/>
  <c r="I35" i="24"/>
  <c r="B14" i="24"/>
  <c r="B6" i="24"/>
  <c r="D23" i="24"/>
  <c r="J23" i="24"/>
  <c r="H23" i="24"/>
  <c r="K23" i="24"/>
  <c r="F23" i="24"/>
  <c r="K26" i="24"/>
  <c r="H26" i="24"/>
  <c r="F26" i="24"/>
  <c r="D26" i="24"/>
  <c r="J26" i="24"/>
  <c r="G23" i="24"/>
  <c r="M23" i="24"/>
  <c r="E23" i="24"/>
  <c r="L23" i="24"/>
  <c r="I23" i="24"/>
  <c r="G29" i="24"/>
  <c r="M29" i="24"/>
  <c r="E29" i="24"/>
  <c r="L29" i="24"/>
  <c r="I29" i="24"/>
  <c r="D9" i="24"/>
  <c r="J9" i="24"/>
  <c r="H9" i="24"/>
  <c r="K9" i="24"/>
  <c r="F9" i="24"/>
  <c r="D17" i="24"/>
  <c r="J17" i="24"/>
  <c r="H17" i="24"/>
  <c r="K17" i="24"/>
  <c r="F17" i="24"/>
  <c r="F37" i="24"/>
  <c r="D37" i="24"/>
  <c r="K37" i="24"/>
  <c r="J37" i="24"/>
  <c r="H37" i="24"/>
  <c r="G17" i="24"/>
  <c r="M17" i="24"/>
  <c r="E17" i="24"/>
  <c r="L17" i="24"/>
  <c r="I17" i="24"/>
  <c r="I20" i="24"/>
  <c r="M20" i="24"/>
  <c r="E20" i="24"/>
  <c r="L20" i="24"/>
  <c r="G20" i="24"/>
  <c r="G33" i="24"/>
  <c r="M33" i="24"/>
  <c r="E33" i="24"/>
  <c r="L33" i="24"/>
  <c r="I33" i="24"/>
  <c r="I37" i="24"/>
  <c r="G37" i="24"/>
  <c r="L37" i="24"/>
  <c r="M37" i="24"/>
  <c r="E37" i="24"/>
  <c r="D21" i="24"/>
  <c r="J21" i="24"/>
  <c r="H21" i="24"/>
  <c r="K21" i="24"/>
  <c r="F21" i="24"/>
  <c r="D27" i="24"/>
  <c r="J27" i="24"/>
  <c r="H27" i="24"/>
  <c r="F27" i="24"/>
  <c r="K27" i="24"/>
  <c r="K30" i="24"/>
  <c r="H30" i="24"/>
  <c r="F30" i="24"/>
  <c r="D30" i="24"/>
  <c r="J30" i="24"/>
  <c r="G7" i="24"/>
  <c r="M7" i="24"/>
  <c r="E7" i="24"/>
  <c r="L7" i="24"/>
  <c r="I7" i="24"/>
  <c r="C14" i="24"/>
  <c r="C6" i="24"/>
  <c r="I24" i="24"/>
  <c r="M24" i="24"/>
  <c r="E24" i="24"/>
  <c r="L24" i="24"/>
  <c r="G24" i="24"/>
  <c r="I30" i="24"/>
  <c r="M30" i="24"/>
  <c r="E30" i="24"/>
  <c r="L30" i="24"/>
  <c r="G30" i="24"/>
  <c r="D15" i="24"/>
  <c r="J15" i="24"/>
  <c r="H15" i="24"/>
  <c r="K15" i="24"/>
  <c r="F15" i="24"/>
  <c r="K18" i="24"/>
  <c r="H18" i="24"/>
  <c r="F18" i="24"/>
  <c r="D18" i="24"/>
  <c r="J18" i="24"/>
  <c r="K24" i="24"/>
  <c r="H24" i="24"/>
  <c r="F24" i="24"/>
  <c r="D24" i="24"/>
  <c r="J24" i="24"/>
  <c r="D33" i="24"/>
  <c r="J33" i="24"/>
  <c r="H33" i="24"/>
  <c r="K33" i="24"/>
  <c r="F33" i="24"/>
  <c r="G9" i="24"/>
  <c r="M9" i="24"/>
  <c r="E9" i="24"/>
  <c r="L9" i="24"/>
  <c r="I9" i="24"/>
  <c r="G27" i="24"/>
  <c r="M27" i="24"/>
  <c r="E27" i="24"/>
  <c r="L27" i="24"/>
  <c r="I27" i="24"/>
  <c r="K28" i="24"/>
  <c r="H28" i="24"/>
  <c r="F28" i="24"/>
  <c r="D28" i="24"/>
  <c r="J28" i="24"/>
  <c r="K38" i="24"/>
  <c r="J38" i="24"/>
  <c r="H38" i="24"/>
  <c r="F38" i="24"/>
  <c r="D38" i="24"/>
  <c r="G15" i="24"/>
  <c r="M15" i="24"/>
  <c r="E15" i="24"/>
  <c r="L15" i="24"/>
  <c r="I15" i="24"/>
  <c r="G21" i="24"/>
  <c r="M21" i="24"/>
  <c r="E21" i="24"/>
  <c r="L21" i="24"/>
  <c r="I21" i="24"/>
  <c r="G31" i="24"/>
  <c r="M31" i="24"/>
  <c r="E31" i="24"/>
  <c r="L31" i="24"/>
  <c r="I31" i="24"/>
  <c r="D19" i="24"/>
  <c r="J19" i="24"/>
  <c r="H19" i="24"/>
  <c r="F19" i="24"/>
  <c r="K19" i="24"/>
  <c r="K22" i="24"/>
  <c r="H22" i="24"/>
  <c r="F22" i="24"/>
  <c r="D22" i="24"/>
  <c r="J22" i="24"/>
  <c r="D31" i="24"/>
  <c r="J31" i="24"/>
  <c r="H31" i="24"/>
  <c r="K31" i="24"/>
  <c r="F31" i="24"/>
  <c r="K34" i="24"/>
  <c r="H34" i="24"/>
  <c r="F34" i="24"/>
  <c r="D34" i="24"/>
  <c r="J34" i="24"/>
  <c r="G25" i="24"/>
  <c r="M25" i="24"/>
  <c r="E25" i="24"/>
  <c r="L25" i="24"/>
  <c r="I25" i="24"/>
  <c r="I28" i="24"/>
  <c r="M28" i="24"/>
  <c r="E28" i="24"/>
  <c r="L28" i="24"/>
  <c r="G2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8" i="24"/>
  <c r="M8" i="24"/>
  <c r="E8" i="24"/>
  <c r="L8" i="24"/>
  <c r="I18" i="24"/>
  <c r="M18" i="24"/>
  <c r="E18" i="24"/>
  <c r="L18" i="24"/>
  <c r="I26" i="24"/>
  <c r="M26" i="24"/>
  <c r="E26" i="24"/>
  <c r="L26" i="24"/>
  <c r="I34" i="24"/>
  <c r="M34" i="24"/>
  <c r="E34" i="24"/>
  <c r="L34" i="24"/>
  <c r="M38" i="24"/>
  <c r="E38" i="24"/>
  <c r="G38" i="24"/>
  <c r="I3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I77" i="24" s="1"/>
  <c r="F40" i="24"/>
  <c r="J41" i="24"/>
  <c r="F42" i="24"/>
  <c r="J43" i="24"/>
  <c r="F44" i="24"/>
  <c r="G40" i="24"/>
  <c r="G42" i="24"/>
  <c r="G44" i="24"/>
  <c r="H44" i="24"/>
  <c r="E40" i="24"/>
  <c r="E42" i="24"/>
  <c r="E44" i="24"/>
  <c r="J79" i="24" l="1"/>
  <c r="J78" i="24"/>
  <c r="K79" i="24"/>
  <c r="K78" i="24"/>
  <c r="K6" i="24"/>
  <c r="H6" i="24"/>
  <c r="D6" i="24"/>
  <c r="J6" i="24"/>
  <c r="F6" i="24"/>
  <c r="K14" i="24"/>
  <c r="H14" i="24"/>
  <c r="F14" i="24"/>
  <c r="D14" i="24"/>
  <c r="J14" i="24"/>
  <c r="I6" i="24"/>
  <c r="M6" i="24"/>
  <c r="E6" i="24"/>
  <c r="L6" i="24"/>
  <c r="G6" i="24"/>
  <c r="I14" i="24"/>
  <c r="M14" i="24"/>
  <c r="E14" i="24"/>
  <c r="L14" i="24"/>
  <c r="G14" i="24"/>
  <c r="F39" i="24"/>
  <c r="D39" i="24"/>
  <c r="K39" i="24"/>
  <c r="J39" i="24"/>
  <c r="H39" i="24"/>
  <c r="H45" i="24"/>
  <c r="F45" i="24"/>
  <c r="D45" i="24"/>
  <c r="K45" i="24"/>
  <c r="J45" i="24"/>
  <c r="I39" i="24"/>
  <c r="G39" i="24"/>
  <c r="L39" i="24"/>
  <c r="M39" i="24"/>
  <c r="E39" i="24"/>
  <c r="I78" i="24"/>
  <c r="I79" i="24"/>
  <c r="I45" i="24"/>
  <c r="G45" i="24"/>
  <c r="L45" i="24"/>
  <c r="M45" i="24"/>
  <c r="E45" i="24"/>
  <c r="I83" i="24" l="1"/>
  <c r="I82" i="24"/>
  <c r="I81" i="24"/>
</calcChain>
</file>

<file path=xl/sharedStrings.xml><?xml version="1.0" encoding="utf-8"?>
<sst xmlns="http://schemas.openxmlformats.org/spreadsheetml/2006/main" count="1834" uniqueCount="521">
  <si>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</si>
  <si>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</si>
  <si>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</si>
  <si>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</si>
  <si>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</si>
  <si>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</si>
  <si>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</si>
  <si>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</si>
  <si>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</si>
  <si>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</si>
  <si>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</si>
  <si>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</si>
  <si>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</si>
  <si>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Lüchow-Dannenberg (03354)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</si>
  <si>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</si>
  <si>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</si>
  <si>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</si>
  <si>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</si>
  <si>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</si>
  <si>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</si>
  <si>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</si>
  <si>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</si>
  <si>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</si>
  <si>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</si>
  <si>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</si>
  <si>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</si>
  <si>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</si>
  <si>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</si>
  <si>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</si>
  <si>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</si>
  <si>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</si>
  <si>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</si>
  <si>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</si>
  <si>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</si>
  <si>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</si>
  <si>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</si>
  <si>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</si>
  <si>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</si>
  <si>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</si>
  <si>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</si>
  <si>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</si>
  <si>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</si>
  <si>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</si>
  <si>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</si>
  <si>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</si>
  <si>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</si>
  <si>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</si>
  <si>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</si>
  <si>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</si>
  <si>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</si>
  <si>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</si>
  <si>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</si>
  <si>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</si>
  <si>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</si>
  <si>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</si>
  <si>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</si>
  <si>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</si>
  <si>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</si>
  <si>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</si>
  <si>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</si>
  <si>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</si>
  <si>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</si>
  <si>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</si>
  <si>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</si>
  <si>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</si>
  <si>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</si>
  <si>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</si>
  <si>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</si>
  <si>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</si>
  <si>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</si>
  <si>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</si>
  <si>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</si>
  <si>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</si>
  <si>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</si>
  <si>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</si>
  <si>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</si>
  <si>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</si>
  <si>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</si>
  <si>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</si>
  <si>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</si>
  <si>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</si>
  <si>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</si>
  <si>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</si>
  <si>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</si>
  <si>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</si>
  <si>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</si>
  <si>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</si>
  <si>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</si>
  <si>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</si>
  <si>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</si>
  <si>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</si>
  <si>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</si>
  <si>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Lüchow-Dannenberg (03354);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</si>
  <si>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</si>
  <si>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</si>
  <si>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</si>
  <si>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</si>
  <si>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</si>
  <si>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</si>
  <si>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</si>
  <si>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</si>
  <si>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</si>
  <si>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</si>
  <si>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</si>
  <si>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</si>
  <si>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</si>
  <si>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</si>
  <si>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</si>
  <si>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</si>
  <si>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</si>
  <si>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</si>
  <si>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</si>
  <si>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</si>
  <si>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</si>
  <si>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</si>
  <si>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</si>
  <si>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</si>
  <si>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</si>
  <si>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</si>
  <si>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</si>
  <si>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</si>
  <si>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</si>
  <si>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</si>
  <si>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</si>
  <si>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</si>
  <si>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</si>
  <si>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</si>
  <si>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</si>
  <si>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</si>
  <si>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</si>
  <si>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</si>
  <si>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</si>
  <si>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</si>
  <si>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</si>
  <si>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</si>
  <si>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</si>
  <si>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</si>
  <si>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</si>
  <si>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</si>
  <si>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</si>
  <si>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</si>
  <si>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</si>
  <si>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</si>
  <si>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</si>
  <si>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</si>
  <si>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</si>
  <si>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</si>
  <si>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</si>
  <si>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</si>
  <si>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</si>
  <si>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</si>
  <si>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</si>
  <si>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</si>
  <si>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</si>
  <si>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</si>
  <si>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</si>
  <si>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</si>
  <si>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</si>
  <si>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</si>
  <si>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</si>
  <si>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</si>
  <si>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</si>
  <si>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</si>
  <si>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</si>
  <si>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</si>
  <si>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</si>
  <si>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</si>
  <si>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</si>
  <si>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</si>
  <si>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</si>
  <si>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</si>
  <si>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</si>
  <si>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</si>
  <si>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</si>
  <si>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</si>
  <si>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</si>
  <si>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</si>
  <si>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</si>
  <si>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</si>
  <si>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</si>
  <si>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</si>
  <si>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</si>
  <si>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</si>
  <si>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Lüchow-Dannenberg (03354)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</si>
  <si>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</si>
  <si>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</si>
  <si>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</si>
  <si>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</si>
  <si>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</si>
  <si>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</si>
  <si>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</si>
  <si>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</si>
  <si>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</si>
  <si>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</si>
  <si>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</si>
  <si>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</si>
  <si>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</si>
  <si>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</si>
  <si>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</si>
  <si>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</si>
  <si>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</si>
  <si>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</si>
  <si>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</si>
  <si>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</si>
  <si>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</si>
  <si>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</si>
  <si>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</si>
  <si>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</si>
  <si>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</si>
  <si>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</si>
  <si>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</si>
  <si>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</si>
  <si>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</si>
  <si>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</si>
  <si>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</si>
  <si>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</si>
  <si>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</si>
  <si>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</si>
  <si>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</si>
  <si>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</si>
  <si>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</si>
  <si>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</si>
  <si>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</si>
  <si>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</si>
  <si>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</si>
  <si>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</si>
  <si>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</si>
  <si>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</si>
  <si>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</si>
  <si>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</si>
  <si>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</si>
  <si>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</si>
  <si>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</si>
  <si>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</si>
  <si>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</si>
  <si>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</si>
  <si>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</si>
  <si>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</si>
  <si>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</si>
  <si>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</si>
  <si>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</si>
  <si>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</si>
  <si>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</si>
  <si>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</si>
  <si>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</si>
  <si>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</si>
  <si>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</si>
  <si>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</si>
  <si>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</si>
  <si>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</si>
  <si>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</si>
  <si>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</si>
  <si>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</si>
  <si>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</si>
  <si>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</si>
  <si>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</si>
  <si>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</si>
  <si>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</si>
  <si>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</si>
  <si>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</si>
  <si>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</si>
  <si>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</si>
  <si>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</si>
  <si>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</si>
  <si>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</si>
  <si>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</si>
  <si>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</si>
  <si>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</si>
  <si>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</si>
  <si>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</si>
  <si>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</si>
  <si>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</si>
  <si>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</si>
  <si>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</si>
  <si>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</si>
  <si>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</si>
  <si>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</si>
  <si>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</si>
  <si>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</si>
  <si>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</si>
  <si>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</si>
  <si>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</si>
  <si>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</si>
  <si>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</si>
  <si>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</si>
  <si>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</si>
  <si>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</si>
  <si>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</si>
  <si>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</si>
  <si>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</si>
  <si>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</si>
  <si>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</si>
  <si>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</si>
  <si>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</si>
  <si>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</si>
  <si>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</si>
  <si>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</si>
  <si>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</si>
  <si>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</si>
  <si>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</si>
  <si>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</si>
  <si>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</si>
  <si>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</si>
  <si>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</si>
  <si>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</si>
  <si>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</si>
  <si>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</si>
  <si>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</si>
  <si>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</si>
  <si>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</si>
  <si>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</si>
  <si>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</si>
  <si>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</si>
  <si>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</si>
  <si>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</si>
  <si>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</si>
  <si>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</si>
  <si>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</si>
  <si>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</si>
  <si>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</si>
  <si>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</si>
  <si>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</si>
  <si>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</si>
  <si>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</si>
  <si>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</si>
  <si>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</si>
  <si>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</si>
  <si>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</si>
  <si>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</si>
  <si>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</si>
  <si>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</si>
  <si>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</si>
  <si>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</si>
  <si>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</si>
  <si>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</si>
  <si>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</si>
  <si>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</si>
  <si>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</si>
  <si>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</si>
  <si>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</si>
  <si>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</si>
  <si>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</si>
  <si>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</si>
  <si>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</si>
  <si>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</si>
  <si>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</si>
  <si>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</si>
  <si>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</si>
  <si>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</si>
  <si>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</si>
  <si>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</si>
  <si>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</si>
  <si>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</si>
  <si>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</si>
  <si>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</si>
  <si>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</si>
  <si>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</si>
  <si>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</si>
  <si>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</si>
  <si>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</si>
  <si>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</si>
  <si>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</si>
  <si>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</si>
  <si>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</si>
  <si>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</si>
  <si>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</si>
  <si>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</si>
  <si>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</si>
  <si>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</si>
  <si>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</si>
  <si>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</si>
  <si>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</si>
  <si>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</si>
  <si>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Lüchow-Dannenberg (03354);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</si>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</sst>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{2E123636-BB4F-452A-AD6D-EDD3E1941EC0}</c15:txfldGUID>
                      <c15:f>Daten_Diagramme!$D$6</c15:f>
                      <c15:dlblFieldTableCache>
                        <c:ptCount val="1"/>
                        <c:pt idx="0">
                          <c:v>0.4</c:v>
                        </c:pt>
                      </c15:dlblFieldTableCache>
                    </c15:dlblFTEntry>
                  </c15:dlblFieldTable>
                  <c15:showDataLabelsRange val="0"/>
                </c:ext>
                <c:ext xmlns:c16="http://schemas.microsoft.com/office/drawing/2014/chart" uri="{C3380CC4-5D6E-409C-BE32-E72D297353CC}">
                  <c16:uniqueId val="{00000000-09B4-4A30-BF63-8C40053F8165}"/>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{8EF75DDB-DBBA-4E33-BF12-D1E2B44C51CE}</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09B4-4A30-BF63-8C40053F8165}"/>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{E1FA6E63-577A-4833-944C-A2E86E439FF4}</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09B4-4A30-BF63-8C40053F8165}"/>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{BB30BCAC-08FC-43D9-BD75-6BA90B08782D}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09B4-4A30-BF63-8C40053F8165}"/>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0.43296089385474862</c:v>
                </c:pt>
                <c:pt idx="1">
                  <c:v>1.4040057212208159</c:v>
                </c:pt>
                <c:pt idx="2">
                  <c:v>1.1186464311118853</c:v>
                </c:pt>
                <c:pt idx="3">
                  <c:v>1.0875687030768</c:v>
                </c:pt>
              </c:numCache>
            </c:numRef>
          </c:val>
          <c:extLst>
            <c:ext xmlns:c16="http://schemas.microsoft.com/office/drawing/2014/chart" uri="{C3380CC4-5D6E-409C-BE32-E72D297353CC}">
              <c16:uniqueId val="{00000004-09B4-4A30-BF63-8C40053F8165}"/>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{873F26D6-7130-45CA-8395-0E645CB56983}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09B4-4A30-BF63-8C40053F8165}"/>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{C7BE15C6-811B-4F31-887B-F61672B1FFEF}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09B4-4A30-BF63-8C40053F8165}"/>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{218CC141-B5EA-41AB-B362-3C7115889621}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09B4-4A30-BF63-8C40053F8165}"/>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{89D3D2D8-0899-4980-9875-CAD1C9C45C68}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09B4-4A30-BF63-8C40053F816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09B4-4A30-BF63-8C40053F8165}"/>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9B4-4A30-BF63-8C40053F8165}"/>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{2C32B8AF-0879-456A-9DD4-13663A67B0ED}</c15:txfldGUID>
                      <c15:f>Daten_Diagramme!$E$6</c15:f>
                      <c15:dlblFieldTableCache>
                        <c:ptCount val="1"/>
                        <c:pt idx="0">
                          <c:v>-3.6</c:v>
                        </c:pt>
                      </c15:dlblFieldTableCache>
                    </c15:dlblFTEntry>
                  </c15:dlblFieldTable>
                  <c15:showDataLabelsRange val="0"/>
                </c:ext>
                <c:ext xmlns:c16="http://schemas.microsoft.com/office/drawing/2014/chart" uri="{C3380CC4-5D6E-409C-BE32-E72D297353CC}">
                  <c16:uniqueId val="{00000000-0C00-4AB7-B023-A183C0558F28}"/>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{0F200B62-BA31-48AF-9162-97547FCFB421}</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0C00-4AB7-B023-A183C0558F28}"/>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{576C6AAC-8CAE-477A-8A26-AE6A608D35B7}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0C00-4AB7-B023-A183C0558F28}"/>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{C6E94FCA-4481-44B4-A8CD-500CFA6B322C}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C00-4AB7-B023-A183C0558F2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-3.5743298131600323</c:v>
                </c:pt>
                <c:pt idx="1">
                  <c:v>-2.8801937126160149</c:v>
                </c:pt>
                <c:pt idx="2">
                  <c:v>-2.7637010795899166</c:v>
                </c:pt>
                <c:pt idx="3">
                  <c:v>-2.8655893304673015</c:v>
                </c:pt>
              </c:numCache>
            </c:numRef>
          </c:val>
          <c:extLst>
            <c:ext xmlns:c16="http://schemas.microsoft.com/office/drawing/2014/chart" uri="{C3380CC4-5D6E-409C-BE32-E72D297353CC}">
              <c16:uniqueId val="{00000004-0C00-4AB7-B023-A183C0558F28}"/>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{9A844F30-384F-4B63-AF99-5FD2CDF7E9FC}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C00-4AB7-B023-A183C0558F28}"/>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{3476B2FB-50BB-405C-8C37-36F191F36FD9}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C00-4AB7-B023-A183C0558F28}"/>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{5F36C9FE-02B5-4A84-BBBA-7E61AC72D3DA}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C00-4AB7-B023-A183C0558F28}"/>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{89D25650-FBB1-406F-AF4D-737FB95058AC}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C00-4AB7-B023-A183C0558F2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C00-4AB7-B023-A183C0558F28}"/>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C00-4AB7-B023-A183C0558F28}"/>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{8CA2EC45-0E26-44ED-907F-BCF7138F38E1}</c15:txfldGUID>
                      <c15:f>Daten_Diagramme!$D$14</c15:f>
                      <c15:dlblFieldTableCache>
                        <c:ptCount val="1"/>
                        <c:pt idx="0">
                          <c:v>0.4</c:v>
                        </c:pt>
                      </c15:dlblFieldTableCache>
                    </c15:dlblFTEntry>
                  </c15:dlblFieldTable>
                  <c15:showDataLabelsRange val="0"/>
                </c:ext>
                <c:ext xmlns:c16="http://schemas.microsoft.com/office/drawing/2014/chart" uri="{C3380CC4-5D6E-409C-BE32-E72D297353CC}">
                  <c16:uniqueId val="{00000000-D8D7-4F60-BFA1-34384B01EA41}"/>
                </c:ext>
              </c:extLst>
            </c:dLbl>
            <c:dLbl>
              <c:idx val="1"/>
              <c:tx>
                <c:strRef>
                  <c:f>Daten_Diagramme!$D$15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{28A56745-F6B3-4922-A9EA-77318B696F12}</c15:txfldGUID>
                      <c15:f>Daten_Diagramme!$D$15</c15:f>
                      <c15:dlblFieldTableCache>
                        <c:ptCount val="1"/>
                        <c:pt idx="0">
                          <c:v>-0.5</c:v>
                        </c:pt>
                      </c15:dlblFieldTableCache>
                    </c15:dlblFTEntry>
                  </c15:dlblFieldTable>
                  <c15:showDataLabelsRange val="0"/>
                </c:ext>
                <c:ext xmlns:c16="http://schemas.microsoft.com/office/drawing/2014/chart" uri="{C3380CC4-5D6E-409C-BE32-E72D297353CC}">
                  <c16:uniqueId val="{00000001-D8D7-4F60-BFA1-34384B01EA41}"/>
                </c:ext>
              </c:extLst>
            </c:dLbl>
            <c:dLbl>
              <c:idx val="2"/>
              <c:tx>
                <c:strRef>
                  <c:f>Daten_Diagramme!$D$16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{DCB7CDCB-FF32-459B-B33B-E52CA20749B8}</c15:txfldGUID>
                      <c15:f>Daten_Diagramme!$D$16</c15:f>
                      <c15:dlblFieldTableCache>
                        <c:ptCount val="1"/>
                        <c:pt idx="0">
                          <c:v>1.1</c:v>
                        </c:pt>
                      </c15:dlblFieldTableCache>
                    </c15:dlblFTEntry>
                  </c15:dlblFieldTable>
                  <c15:showDataLabelsRange val="0"/>
                </c:ext>
                <c:ext xmlns:c16="http://schemas.microsoft.com/office/drawing/2014/chart" uri="{C3380CC4-5D6E-409C-BE32-E72D297353CC}">
                  <c16:uniqueId val="{00000002-D8D7-4F60-BFA1-34384B01EA41}"/>
                </c:ext>
              </c:extLst>
            </c:dLbl>
            <c:dLbl>
              <c:idx val="3"/>
              <c:tx>
                <c:strRef>
                  <c:f>Daten_Diagramme!$D$17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{91AA60C3-A166-4EB2-A128-761A8EA3D218}</c15:txfldGUID>
                      <c15:f>Daten_Diagramme!$D$17</c15:f>
                      <c15:dlblFieldTableCache>
                        <c:ptCount val="1"/>
                        <c:pt idx="0">
                          <c:v>-1.6</c:v>
                        </c:pt>
                      </c15:dlblFieldTableCache>
                    </c15:dlblFTEntry>
                  </c15:dlblFieldTable>
                  <c15:showDataLabelsRange val="0"/>
                </c:ext>
                <c:ext xmlns:c16="http://schemas.microsoft.com/office/drawing/2014/chart" uri="{C3380CC4-5D6E-409C-BE32-E72D297353CC}">
                  <c16:uniqueId val="{00000003-D8D7-4F60-BFA1-34384B01EA41}"/>
                </c:ext>
              </c:extLst>
            </c:dLbl>
            <c:dLbl>
              <c:idx val="4"/>
              <c:tx>
                <c:strRef>
                  <c:f>Daten_Diagramme!$D$18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{8F61D590-F0AF-43D3-A940-FF01ADE2F14E}</c15:txfldGUID>
                      <c15:f>Daten_Diagramme!$D$18</c15:f>
                      <c15:dlblFieldTableCache>
                        <c:ptCount val="1"/>
                        <c:pt idx="0">
                          <c:v>1.3</c:v>
                        </c:pt>
                      </c15:dlblFieldTableCache>
                    </c15:dlblFTEntry>
                  </c15:dlblFieldTable>
                  <c15:showDataLabelsRange val="0"/>
                </c:ext>
                <c:ext xmlns:c16="http://schemas.microsoft.com/office/drawing/2014/chart" uri="{C3380CC4-5D6E-409C-BE32-E72D297353CC}">
                  <c16:uniqueId val="{00000004-D8D7-4F60-BFA1-34384B01EA41}"/>
                </c:ext>
              </c:extLst>
            </c:dLbl>
            <c:dLbl>
              <c:idx val="5"/>
              <c:tx>
                <c:strRef>
                  <c:f>Daten_Diagramme!$D$19</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{9999732C-B51F-478E-BB53-3FCB0844247B}</c15:txfldGUID>
                      <c15:f>Daten_Diagramme!$D$19</c15:f>
                      <c15:dlblFieldTableCache>
                        <c:ptCount val="1"/>
                        <c:pt idx="0">
                          <c:v>-4.2</c:v>
                        </c:pt>
                      </c15:dlblFieldTableCache>
                    </c15:dlblFTEntry>
                  </c15:dlblFieldTable>
                  <c15:showDataLabelsRange val="0"/>
                </c:ext>
                <c:ext xmlns:c16="http://schemas.microsoft.com/office/drawing/2014/chart" uri="{C3380CC4-5D6E-409C-BE32-E72D297353CC}">
                  <c16:uniqueId val="{00000005-D8D7-4F60-BFA1-34384B01EA41}"/>
                </c:ext>
              </c:extLst>
            </c:dLbl>
            <c:dLbl>
              <c:idx val="6"/>
              <c:tx>
                <c:strRef>
                  <c:f>Daten_Diagramme!$D$20</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{B800120C-163F-4C62-A3B6-DF96C1ACF0A6}</c15:txfldGUID>
                      <c15:f>Daten_Diagramme!$D$20</c15:f>
                      <c15:dlblFieldTableCache>
                        <c:ptCount val="1"/>
                        <c:pt idx="0">
                          <c:v>-0.8</c:v>
                        </c:pt>
                      </c15:dlblFieldTableCache>
                    </c15:dlblFTEntry>
                  </c15:dlblFieldTable>
                  <c15:showDataLabelsRange val="0"/>
                </c:ext>
                <c:ext xmlns:c16="http://schemas.microsoft.com/office/drawing/2014/chart" uri="{C3380CC4-5D6E-409C-BE32-E72D297353CC}">
                  <c16:uniqueId val="{00000006-D8D7-4F60-BFA1-34384B01EA41}"/>
                </c:ext>
              </c:extLst>
            </c:dLbl>
            <c:dLbl>
              <c:idx val="7"/>
              <c:tx>
                <c:strRef>
                  <c:f>Daten_Diagramme!$D$21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{5C19F308-EFA5-4B07-A668-D11F8AA5655C}</c15:txfldGUID>
                      <c15:f>Daten_Diagramme!$D$21</c15:f>
                      <c15:dlblFieldTableCache>
                        <c:ptCount val="1"/>
                        <c:pt idx="0">
                          <c:v>-0.5</c:v>
                        </c:pt>
                      </c15:dlblFieldTableCache>
                    </c15:dlblFTEntry>
                  </c15:dlblFieldTable>
                  <c15:showDataLabelsRange val="0"/>
                </c:ext>
                <c:ext xmlns:c16="http://schemas.microsoft.com/office/drawing/2014/chart" uri="{C3380CC4-5D6E-409C-BE32-E72D297353CC}">
                  <c16:uniqueId val="{00000007-D8D7-4F60-BFA1-34384B01EA41}"/>
                </c:ext>
              </c:extLst>
            </c:dLbl>
            <c:dLbl>
              <c:idx val="8"/>
              <c:tx>
                <c:strRef>
                  <c:f>Daten_Diagramme!$D$22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{CFD01B19-BD67-4CA4-A1F7-57BF0A97838B}</c15:txfldGUID>
                      <c15:f>Daten_Diagramme!$D$22</c15:f>
                      <c15:dlblFieldTableCache>
                        <c:ptCount val="1"/>
                        <c:pt idx="0">
                          <c:v>1.6</c:v>
                        </c:pt>
                      </c15:dlblFieldTableCache>
                    </c15:dlblFTEntry>
                  </c15:dlblFieldTable>
                  <c15:showDataLabelsRange val="0"/>
                </c:ext>
                <c:ext xmlns:c16="http://schemas.microsoft.com/office/drawing/2014/chart" uri="{C3380CC4-5D6E-409C-BE32-E72D297353CC}">
                  <c16:uniqueId val="{00000008-D8D7-4F60-BFA1-34384B01EA41}"/>
                </c:ext>
              </c:extLst>
            </c:dLbl>
            <c:dLbl>
              <c:idx val="9"/>
              <c:tx>
                <c:strRef>
                  <c:f>Daten_Diagramme!$D$23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{A93F5823-3A99-45E5-8C22-9C7577C89DD6}</c15:txfldGUID>
                      <c15:f>Daten_Diagramme!$D$23</c15:f>
                      <c15:dlblFieldTableCache>
                        <c:ptCount val="1"/>
                        <c:pt idx="0">
                          <c:v>-1.2</c:v>
                        </c:pt>
                      </c15:dlblFieldTableCache>
                    </c15:dlblFTEntry>
                  </c15:dlblFieldTable>
                  <c15:showDataLabelsRange val="0"/>
                </c:ext>
                <c:ext xmlns:c16="http://schemas.microsoft.com/office/drawing/2014/chart" uri="{C3380CC4-5D6E-409C-BE32-E72D297353CC}">
                  <c16:uniqueId val="{00000009-D8D7-4F60-BFA1-34384B01EA41}"/>
                </c:ext>
              </c:extLst>
            </c:dLbl>
            <c:dLbl>
              <c:idx val="10"/>
              <c:tx>
                <c:strRef>
                  <c:f>Daten_Diagramme!$D$24</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{2BEF13C6-1E4A-4068-BB07-256819AD94DB}</c15:txfldGUID>
                      <c15:f>Daten_Diagramme!$D$24</c15:f>
                      <c15:dlblFieldTableCache>
                        <c:ptCount val="1"/>
                        <c:pt idx="0">
                          <c:v>7.2</c:v>
                        </c:pt>
                      </c15:dlblFieldTableCache>
                    </c15:dlblFTEntry>
                  </c15:dlblFieldTable>
                  <c15:showDataLabelsRange val="0"/>
                </c:ext>
                <c:ext xmlns:c16="http://schemas.microsoft.com/office/drawing/2014/chart" uri="{C3380CC4-5D6E-409C-BE32-E72D297353CC}">
                  <c16:uniqueId val="{0000000A-D8D7-4F60-BFA1-34384B01EA41}"/>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{26E3C5EF-1FAD-49E6-AD58-DCD872DAB5FA}</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D8D7-4F60-BFA1-34384B01EA41}"/>
                </c:ext>
              </c:extLst>
            </c:dLbl>
            <c:dLbl>
              <c:idx val="12"/>
              <c:tx>
                <c:strRef>
                  <c:f>Daten_Diagramme!$D$26</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{5B9C01EF-D0A2-4248-B4B0-818D6F90367A}</c15:txfldGUID>
                      <c15:f>Daten_Diagramme!$D$26</c15:f>
                      <c15:dlblFieldTableCache>
                        <c:ptCount val="1"/>
                        <c:pt idx="0">
                          <c:v>-3.9</c:v>
                        </c:pt>
                      </c15:dlblFieldTableCache>
                    </c15:dlblFTEntry>
                  </c15:dlblFieldTable>
                  <c15:showDataLabelsRange val="0"/>
                </c:ext>
                <c:ext xmlns:c16="http://schemas.microsoft.com/office/drawing/2014/chart" uri="{C3380CC4-5D6E-409C-BE32-E72D297353CC}">
                  <c16:uniqueId val="{0000000C-D8D7-4F60-BFA1-34384B01EA41}"/>
                </c:ext>
              </c:extLst>
            </c:dLbl>
            <c:dLbl>
              <c:idx val="13"/>
              <c:tx>
                <c:strRef>
                  <c:f>Daten_Diagramme!$D$27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{CC7F6E09-E7CB-46CD-A983-BF6223A8382E}</c15:txfldGUID>
                      <c15:f>Daten_Diagramme!$D$27</c15:f>
                      <c15:dlblFieldTableCache>
                        <c:ptCount val="1"/>
                        <c:pt idx="0">
                          <c:v>-3.8</c:v>
                        </c:pt>
                      </c15:dlblFieldTableCache>
                    </c15:dlblFTEntry>
                  </c15:dlblFieldTable>
                  <c15:showDataLabelsRange val="0"/>
                </c:ext>
                <c:ext xmlns:c16="http://schemas.microsoft.com/office/drawing/2014/chart" uri="{C3380CC4-5D6E-409C-BE32-E72D297353CC}">
                  <c16:uniqueId val="{0000000D-D8D7-4F60-BFA1-34384B01EA41}"/>
                </c:ext>
              </c:extLst>
            </c:dLbl>
            <c:dLbl>
              <c:idx val="14"/>
              <c:tx>
                <c:strRef>
                  <c:f>Daten_Diagramme!$D$28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{CC59DB45-8A2F-461A-B390-0907C2EDBAAE}</c15:txfldGUID>
                      <c15:f>Daten_Diagramme!$D$28</c15:f>
                      <c15:dlblFieldTableCache>
                        <c:ptCount val="1"/>
                        <c:pt idx="0">
                          <c:v>5.6</c:v>
                        </c:pt>
                      </c15:dlblFieldTableCache>
                    </c15:dlblFTEntry>
                  </c15:dlblFieldTable>
                  <c15:showDataLabelsRange val="0"/>
                </c:ext>
                <c:ext xmlns:c16="http://schemas.microsoft.com/office/drawing/2014/chart" uri="{C3380CC4-5D6E-409C-BE32-E72D297353CC}">
                  <c16:uniqueId val="{0000000E-D8D7-4F60-BFA1-34384B01EA41}"/>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{E417D043-49A7-4E09-8C43-A4A6AF3D618B}</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D8D7-4F60-BFA1-34384B01EA41}"/>
                </c:ext>
              </c:extLst>
            </c:dLbl>
            <c:dLbl>
              <c:idx val="16"/>
              <c:tx>
                <c:strRef>
                  <c:f>Daten_Diagramme!$D$30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{401B7B01-FB8F-49ED-8FE6-7FCE56D171B7}</c15:txfldGUID>
                      <c15:f>Daten_Diagramme!$D$30</c15:f>
                      <c15:dlblFieldTableCache>
                        <c:ptCount val="1"/>
                        <c:pt idx="0">
                          <c:v>2.1</c:v>
                        </c:pt>
                      </c15:dlblFieldTableCache>
                    </c15:dlblFTEntry>
                  </c15:dlblFieldTable>
                  <c15:showDataLabelsRange val="0"/>
                </c:ext>
                <c:ext xmlns:c16="http://schemas.microsoft.com/office/drawing/2014/chart" uri="{C3380CC4-5D6E-409C-BE32-E72D297353CC}">
                  <c16:uniqueId val="{00000010-D8D7-4F60-BFA1-34384B01EA41}"/>
                </c:ext>
              </c:extLst>
            </c:dLbl>
            <c:dLbl>
              <c:idx val="17"/>
              <c:tx>
                <c:strRef>
                  <c:f>Daten_Diagramme!$D$31</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{E2BB7FF2-F7D9-469B-A301-AD52EE865D00}</c15:txfldGUID>
                      <c15:f>Daten_Diagramme!$D$31</c15:f>
                      <c15:dlblFieldTableCache>
                        <c:ptCount val="1"/>
                        <c:pt idx="0">
                          <c:v>3.4</c:v>
                        </c:pt>
                      </c15:dlblFieldTableCache>
                    </c15:dlblFTEntry>
                  </c15:dlblFieldTable>
                  <c15:showDataLabelsRange val="0"/>
                </c:ext>
                <c:ext xmlns:c16="http://schemas.microsoft.com/office/drawing/2014/chart" uri="{C3380CC4-5D6E-409C-BE32-E72D297353CC}">
                  <c16:uniqueId val="{00000011-D8D7-4F60-BFA1-34384B01EA41}"/>
                </c:ext>
              </c:extLst>
            </c:dLbl>
            <c:dLbl>
              <c:idx val="18"/>
              <c:tx>
                <c:strRef>
                  <c:f>Daten_Diagramme!$D$32</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{FE458D9F-30D8-43D2-99DB-38ABCFBA1AA1}</c15:txfldGUID>
                      <c15:f>Daten_Diagramme!$D$32</c15:f>
                      <c15:dlblFieldTableCache>
                        <c:ptCount val="1"/>
                        <c:pt idx="0">
                          <c:v>-8.9</c:v>
                        </c:pt>
                      </c15:dlblFieldTableCache>
                    </c15:dlblFTEntry>
                  </c15:dlblFieldTable>
                  <c15:showDataLabelsRange val="0"/>
                </c:ext>
                <c:ext xmlns:c16="http://schemas.microsoft.com/office/drawing/2014/chart" uri="{C3380CC4-5D6E-409C-BE32-E72D297353CC}">
                  <c16:uniqueId val="{00000012-D8D7-4F60-BFA1-34384B01EA41}"/>
                </c:ext>
              </c:extLst>
            </c:dLbl>
            <c:dLbl>
              <c:idx val="19"/>
              <c:tx>
                <c:strRef>
                  <c:f>Daten_Diagramme!$D$33</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{F05A6FD3-EEEE-452C-81DF-A398DA8E8330}</c15:txfldGUID>
                      <c15:f>Daten_Diagramme!$D$33</c15:f>
                      <c15:dlblFieldTableCache>
                        <c:ptCount val="1"/>
                        <c:pt idx="0">
                          <c:v>7.0</c:v>
                        </c:pt>
                      </c15:dlblFieldTableCache>
                    </c15:dlblFTEntry>
                  </c15:dlblFieldTable>
                  <c15:showDataLabelsRange val="0"/>
                </c:ext>
                <c:ext xmlns:c16="http://schemas.microsoft.com/office/drawing/2014/chart" uri="{C3380CC4-5D6E-409C-BE32-E72D297353CC}">
                  <c16:uniqueId val="{00000013-D8D7-4F60-BFA1-34384B01EA41}"/>
                </c:ext>
              </c:extLst>
            </c:dLbl>
            <c:dLbl>
              <c:idx val="20"/>
              <c:tx>
                <c:strRef>
                  <c:f>Daten_Diagramme!$D$34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{3098F90E-F415-48F9-83DF-C3331B7AFCB2}</c15:txfldGUID>
                      <c15:f>Daten_Diagramme!$D$34</c15:f>
                      <c15:dlblFieldTableCache>
                        <c:ptCount val="1"/>
                        <c:pt idx="0">
                          <c:v>-2.0</c:v>
                        </c:pt>
                      </c15:dlblFieldTableCache>
                    </c15:dlblFTEntry>
                  </c15:dlblFieldTable>
                  <c15:showDataLabelsRange val="0"/>
                </c:ext>
                <c:ext xmlns:c16="http://schemas.microsoft.com/office/drawing/2014/chart" uri="{C3380CC4-5D6E-409C-BE32-E72D297353CC}">
                  <c16:uniqueId val="{00000014-D8D7-4F60-BFA1-34384B01EA41}"/>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{7DF507DB-4DC6-4DAB-BB48-D5FFE51E5142}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D8D7-4F60-BFA1-34384B01EA41}"/>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{5DE8D9DA-4E1C-458A-80AD-33D2708D8CEF}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8D7-4F60-BFA1-34384B01EA41}"/>
                </c:ext>
              </c:extLst>
            </c:dLbl>
            <c:dLbl>
              <c:idx val="23"/>
              <c:tx>
                <c:strRef>
                  <c:f>Daten_Diagramme!$D$37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{565E0C85-F2FE-41EE-AC64-D8CB823B9CB7}</c15:txfldGUID>
                      <c15:f>Daten_Diagramme!$D$37</c15:f>
                      <c15:dlblFieldTableCache>
                        <c:ptCount val="1"/>
                        <c:pt idx="0">
                          <c:v>-0.5</c:v>
                        </c:pt>
                      </c15:dlblFieldTableCache>
                    </c15:dlblFTEntry>
                  </c15:dlblFieldTable>
                  <c15:showDataLabelsRange val="0"/>
                </c:ext>
                <c:ext xmlns:c16="http://schemas.microsoft.com/office/drawing/2014/chart" uri="{C3380CC4-5D6E-409C-BE32-E72D297353CC}">
                  <c16:uniqueId val="{00000017-D8D7-4F60-BFA1-34384B01EA41}"/>
                </c:ext>
              </c:extLst>
            </c:dLbl>
            <c:dLbl>
              <c:idx val="24"/>
              <c:layout>
                <c:manualLayout>
                  <c:x val="4.7769028871392123E-3"/>
                  <c:y val="-4.6876052205785108E-5"/>
                </c:manualLayout>
              </c:layout>
              <c:tx>
                <c:strRef>
                  <c:f>Daten_Diagramme!$D$38</c:f>
                  <c:strCache>
                    <c:ptCount val="1"/>
                    <c:pt idx="0">
                      <c:v>-1.2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{B4C84FDC-1F12-453E-AE36-C784F163502B}</c15:txfldGUID>
                      <c15:f>Daten_Diagramme!$D$38</c15:f>
                      <c15:dlblFieldTableCache>
                        <c:ptCount val="1"/>
                        <c:pt idx="0">
                          <c:v>-1.2</c:v>
                        </c:pt>
                      </c15:dlblFieldTableCache>
                    </c15:dlblFTEntry>
                  </c15:dlblFieldTable>
                  <c15:showDataLabelsRange val="0"/>
                </c:ext>
                <c:ext xmlns:c16="http://schemas.microsoft.com/office/drawing/2014/chart" uri="{C3380CC4-5D6E-409C-BE32-E72D297353CC}">
                  <c16:uniqueId val="{00000018-D8D7-4F60-BFA1-34384B01EA41}"/>
                </c:ext>
              </c:extLst>
            </c:dLbl>
            <c:dLbl>
              <c:idx val="25"/>
              <c:tx>
                <c:strRef>
                  <c:f>Daten_Diagramme!$D$39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{14651C43-807F-445C-9ACE-CB28CD8F7CB4}</c15:txfldGUID>
                      <c15:f>Daten_Diagramme!$D$39</c15:f>
                      <c15:dlblFieldTableCache>
                        <c:ptCount val="1"/>
                        <c:pt idx="0">
                          <c:v>1.2</c:v>
                        </c:pt>
                      </c15:dlblFieldTableCache>
                    </c15:dlblFTEntry>
                  </c15:dlblFieldTable>
                  <c15:showDataLabelsRange val="0"/>
                </c:ext>
                <c:ext xmlns:c16="http://schemas.microsoft.com/office/drawing/2014/chart" uri="{C3380CC4-5D6E-409C-BE32-E72D297353CC}">
                  <c16:uniqueId val="{00000019-D8D7-4F60-BFA1-34384B01EA41}"/>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{AA3A488F-84DA-45DD-891F-15490F72A080}</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8D7-4F60-BFA1-34384B01EA41}"/>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{2A1BF027-37D9-47B4-AED3-6A06F3FF74A0}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8D7-4F60-BFA1-34384B01EA41}"/>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{7A0AAED3-B598-4963-B47C-AF5DCFD5C4A2}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8D7-4F60-BFA1-34384B01EA41}"/>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{FE3CFA11-BF3F-4E1C-BAC9-2C43BDD4EFE0}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8D7-4F60-BFA1-34384B01EA41}"/>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{90557A57-5A90-4856-99CD-412004EF518A}</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8D7-4F60-BFA1-34384B01EA41}"/>
                </c:ext>
              </c:extLst>
            </c:dLbl>
            <c:dLbl>
              <c:idx val="31"/>
              <c:tx>
                <c:strRef>
                  <c:f>Daten_Diagramme!$D$45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{FD318874-7975-477D-AA38-E9E0E0C5CB02}</c15:txfldGUID>
                      <c15:f>Daten_Diagramme!$D$45</c15:f>
                      <c15:dlblFieldTableCache>
                        <c:ptCount val="1"/>
                        <c:pt idx="0">
                          <c:v>1.2</c:v>
                        </c:pt>
                      </c15:dlblFieldTableCache>
                    </c15:dlblFTEntry>
                  </c15:dlblFieldTable>
                  <c15:showDataLabelsRange val="0"/>
                </c:ext>
                <c:ext xmlns:c16="http://schemas.microsoft.com/office/drawing/2014/chart" uri="{C3380CC4-5D6E-409C-BE32-E72D297353CC}">
                  <c16:uniqueId val="{0000001F-D8D7-4F60-BFA1-34384B01EA4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0.43296089385474862</c:v>
                </c:pt>
                <c:pt idx="1">
                  <c:v>-0.52724077328646746</c:v>
                </c:pt>
                <c:pt idx="2">
                  <c:v>1.075268817204301</c:v>
                </c:pt>
                <c:pt idx="3">
                  <c:v>-1.552895503073439</c:v>
                </c:pt>
                <c:pt idx="4">
                  <c:v>1.2820512820512822</c:v>
                </c:pt>
                <c:pt idx="5">
                  <c:v>-4.172560113154173</c:v>
                </c:pt>
                <c:pt idx="6">
                  <c:v>-0.78895463510848129</c:v>
                </c:pt>
                <c:pt idx="7">
                  <c:v>-0.49900199600798401</c:v>
                </c:pt>
                <c:pt idx="8">
                  <c:v>1.6105417276720351</c:v>
                </c:pt>
                <c:pt idx="9">
                  <c:v>-1.1952191235059761</c:v>
                </c:pt>
                <c:pt idx="10">
                  <c:v>7.1588366890380311</c:v>
                </c:pt>
                <c:pt idx="11">
                  <c:v>0</c:v>
                </c:pt>
                <c:pt idx="12">
                  <c:v>-3.8626609442060085</c:v>
                </c:pt>
                <c:pt idx="13">
                  <c:v>-3.7647058823529411</c:v>
                </c:pt>
                <c:pt idx="14">
                  <c:v>5.6047197640117998</c:v>
                </c:pt>
                <c:pt idx="15">
                  <c:v>0</c:v>
                </c:pt>
                <c:pt idx="16">
                  <c:v>2.1100917431192658</c:v>
                </c:pt>
                <c:pt idx="17">
                  <c:v>3.360215053763441</c:v>
                </c:pt>
                <c:pt idx="18">
                  <c:v>-8.8888888888888893</c:v>
                </c:pt>
                <c:pt idx="19">
                  <c:v>6.9551777434312214</c:v>
                </c:pt>
                <c:pt idx="20">
                  <c:v>-2.0202020202020203</c:v>
                </c:pt>
                <c:pt idx="21">
                  <c:v>0</c:v>
                </c:pt>
                <c:pt idx="23">
                  <c:v>-0.52724077328646746</c:v>
                </c:pt>
                <c:pt idx="24">
                  <c:v>-1.191867258705305</c:v>
                </c:pt>
                <c:pt idx="25">
                  <c:v>1.2246621621621621</c:v>
                </c:pt>
              </c:numCache>
            </c:numRef>
          </c:val>
          <c:extLst>
            <c:ext xmlns:c16="http://schemas.microsoft.com/office/drawing/2014/chart" uri="{C3380CC4-5D6E-409C-BE32-E72D297353CC}">
              <c16:uniqueId val="{00000020-D8D7-4F60-BFA1-34384B01EA41}"/>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{FCC1B09F-1903-44FC-BAE9-6F2A4D015A70}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8D7-4F60-BFA1-34384B01EA41}"/>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{002110DA-DDF8-42A6-8AD0-B2F83CC2BB6A}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8D7-4F60-BFA1-34384B01EA41}"/>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{C00315CF-E1AA-4833-ABDA-2BCE076F6335}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8D7-4F60-BFA1-34384B01EA41}"/>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{5F767C2C-EB7B-440C-902C-2A79ECB8AC34}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8D7-4F60-BFA1-34384B01EA41}"/>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{1CADBF78-8FA1-46C3-93CD-330019B7C70A}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8D7-4F60-BFA1-34384B01EA41}"/>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{CFDED625-9CE0-4515-90E5-F6673E079FA2}</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8D7-4F60-BFA1-34384B01EA41}"/>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{F771B4B2-C08A-450E-82CA-EE5BCDB1221A}</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8D7-4F60-BFA1-34384B01EA41}"/>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{E7E42458-4D16-4175-AAB0-42DCFC597359}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8D7-4F60-BFA1-34384B01EA41}"/>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{95B54610-F927-4768-8AD6-CF4DC465E422}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8D7-4F60-BFA1-34384B01EA41}"/>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{8705AEA2-DB38-4072-9038-6FFCBB8DB84B}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8D7-4F60-BFA1-34384B01EA41}"/>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{0DEAD443-DBCE-431B-81B2-93B31E78E224}</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8D7-4F60-BFA1-34384B01EA41}"/>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{B2E2034D-002C-4BF4-8E54-BDE67B03B6A3}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8D7-4F60-BFA1-34384B01EA41}"/>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{E7D6F767-FFF8-4B85-8A3E-37E31A9177AB}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8D7-4F60-BFA1-34384B01EA41}"/>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{50309F4D-BEEB-4F6A-9275-8A164FDFBD72}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8D7-4F60-BFA1-34384B01EA41}"/>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{D542BF0F-A2F1-4D47-8078-7FC82C2F1084}</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8D7-4F60-BFA1-34384B01EA41}"/>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{1E35C689-1E73-4625-921C-118EDDE88563}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8D7-4F60-BFA1-34384B01EA41}"/>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{CDF0D0EB-49E7-4C82-B51F-8363DD28CC2B}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8D7-4F60-BFA1-34384B01EA41}"/>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{A8A88E3C-972D-4E7F-9E92-2CF4FC9C13FD}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8D7-4F60-BFA1-34384B01EA41}"/>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{64F59320-520E-403E-90EA-964FCE31D9FF}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8D7-4F60-BFA1-34384B01EA41}"/>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{E678225A-C325-4EE6-B2F0-F90AE4697F96}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8D7-4F60-BFA1-34384B01EA41}"/>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{84B3A804-5C8B-4609-B78A-AE588339EBDA}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8D7-4F60-BFA1-34384B01EA41}"/>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{F22FEB0D-903D-430D-962E-0C4B9951171B}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8D7-4F60-BFA1-34384B01EA41}"/>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{1A4D96BB-C1C4-406D-9B51-F0554CBB6402}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8D7-4F60-BFA1-34384B01EA41}"/>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{F4E56DA8-9D46-4028-BFF5-FC61D8224984}</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8D7-4F60-BFA1-34384B01EA41}"/>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{1E8F1FEE-2446-4E15-8836-2ED5DB835E72}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8D7-4F60-BFA1-34384B01EA41}"/>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{306AD25A-9E5A-4CDE-AD6D-9062D979C092}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8D7-4F60-BFA1-34384B01EA41}"/>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{5ADACB75-C25C-4026-A9BD-F2F653D0A989}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8D7-4F60-BFA1-34384B01EA41}"/>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{8AFC23CB-E171-4854-887F-AAB48FD685C5}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8D7-4F60-BFA1-34384B01EA41}"/>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{28C0FF27-7AA4-4628-9BA3-F3B899969C1F}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8D7-4F60-BFA1-34384B01EA41}"/>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{12914F58-45F1-420E-AC81-E5E13BED065A}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8D7-4F60-BFA1-34384B01EA41}"/>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{C311909B-CE33-4A8C-8022-FF7CAC6EFAF6}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8D7-4F60-BFA1-34384B01EA41}"/>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{6CAB43EB-EF99-4FC3-AB6D-B4754458C6F9}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8D7-4F60-BFA1-34384B01EA4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8D7-4F60-BFA1-34384B01EA41}"/>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8D7-4F60-BFA1-34384B01EA41}"/>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{9B5CB138-0D87-40FB-9965-7234E3469499}</c15:txfldGUID>
                      <c15:f>Daten_Diagramme!$E$14</c15:f>
                      <c15:dlblFieldTableCache>
                        <c:ptCount val="1"/>
                        <c:pt idx="0">
                          <c:v>-3.6</c:v>
                        </c:pt>
                      </c15:dlblFieldTableCache>
                    </c15:dlblFTEntry>
                  </c15:dlblFieldTable>
                  <c15:showDataLabelsRange val="0"/>
                </c:ext>
                <c:ext xmlns:c16="http://schemas.microsoft.com/office/drawing/2014/chart" uri="{C3380CC4-5D6E-409C-BE32-E72D297353CC}">
                  <c16:uniqueId val="{00000000-BB8B-4371-BF78-2469ABC104E7}"/>
                </c:ext>
              </c:extLst>
            </c:dLbl>
            <c:dLbl>
              <c:idx val="1"/>
              <c:tx>
                <c:strRef>
                  <c:f>Daten_Diagramme!$E$15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{95E8D1FE-07C1-4C4E-AF72-34817B6E10CB}</c15:txfldGUID>
                      <c15:f>Daten_Diagramme!$E$15</c15:f>
                      <c15:dlblFieldTableCache>
                        <c:ptCount val="1"/>
                        <c:pt idx="0">
                          <c:v>3.2</c:v>
                        </c:pt>
                      </c15:dlblFieldTableCache>
                    </c15:dlblFTEntry>
                  </c15:dlblFieldTable>
                  <c15:showDataLabelsRange val="0"/>
                </c:ext>
                <c:ext xmlns:c16="http://schemas.microsoft.com/office/drawing/2014/chart" uri="{C3380CC4-5D6E-409C-BE32-E72D297353CC}">
                  <c16:uniqueId val="{00000001-BB8B-4371-BF78-2469ABC104E7}"/>
                </c:ext>
              </c:extLst>
            </c:dLbl>
            <c:dLbl>
              <c:idx val="2"/>
              <c:tx>
                <c:strRef>
                  <c:f>Daten_Diagramme!$E$16</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{2C9D44AC-4819-4B5D-A523-D5155AC6EF9E}</c15:txfldGUID>
                      <c15:f>Daten_Diagramme!$E$16</c15:f>
                      <c15:dlblFieldTableCache>
                        <c:ptCount val="1"/>
                        <c:pt idx="0">
                          <c:v>-5.1</c:v>
                        </c:pt>
                      </c15:dlblFieldTableCache>
                    </c15:dlblFTEntry>
                  </c15:dlblFieldTable>
                  <c15:showDataLabelsRange val="0"/>
                </c:ext>
                <c:ext xmlns:c16="http://schemas.microsoft.com/office/drawing/2014/chart" uri="{C3380CC4-5D6E-409C-BE32-E72D297353CC}">
                  <c16:uniqueId val="{00000002-BB8B-4371-BF78-2469ABC104E7}"/>
                </c:ext>
              </c:extLst>
            </c:dLbl>
            <c:dLbl>
              <c:idx val="3"/>
              <c:tx>
                <c:strRef>
                  <c:f>Daten_Diagramme!$E$17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{B0DE1C11-FC3A-4C63-AA1F-F574D062A6C8}</c15:txfldGUID>
                      <c15:f>Daten_Diagramme!$E$17</c15:f>
                      <c15:dlblFieldTableCache>
                        <c:ptCount val="1"/>
                        <c:pt idx="0">
                          <c:v>2.4</c:v>
                        </c:pt>
                      </c15:dlblFieldTableCache>
                    </c15:dlblFTEntry>
                  </c15:dlblFieldTable>
                  <c15:showDataLabelsRange val="0"/>
                </c:ext>
                <c:ext xmlns:c16="http://schemas.microsoft.com/office/drawing/2014/chart" uri="{C3380CC4-5D6E-409C-BE32-E72D297353CC}">
                  <c16:uniqueId val="{00000003-BB8B-4371-BF78-2469ABC104E7}"/>
                </c:ext>
              </c:extLst>
            </c:dLbl>
            <c:dLbl>
              <c:idx val="4"/>
              <c:tx>
                <c:strRef>
                  <c:f>Daten_Diagramme!$E$18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{BA7B7BED-B26C-4B19-BAD9-C4043D54A03A}</c15:txfldGUID>
                      <c15:f>Daten_Diagramme!$E$18</c15:f>
                      <c15:dlblFieldTableCache>
                        <c:ptCount val="1"/>
                        <c:pt idx="0">
                          <c:v>5.6</c:v>
                        </c:pt>
                      </c15:dlblFieldTableCache>
                    </c15:dlblFTEntry>
                  </c15:dlblFieldTable>
                  <c15:showDataLabelsRange val="0"/>
                </c:ext>
                <c:ext xmlns:c16="http://schemas.microsoft.com/office/drawing/2014/chart" uri="{C3380CC4-5D6E-409C-BE32-E72D297353CC}">
                  <c16:uniqueId val="{00000004-BB8B-4371-BF78-2469ABC104E7}"/>
                </c:ext>
              </c:extLst>
            </c:dLbl>
            <c:dLbl>
              <c:idx val="5"/>
              <c:tx>
                <c:strRef>
                  <c:f>Daten_Diagramme!$E$19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{9BAC9BBC-29CF-4101-BFD1-9A0BED7A8E08}</c15:txfldGUID>
                      <c15:f>Daten_Diagramme!$E$19</c15:f>
                      <c15:dlblFieldTableCache>
                        <c:ptCount val="1"/>
                        <c:pt idx="0">
                          <c:v>-1.1</c:v>
                        </c:pt>
                      </c15:dlblFieldTableCache>
                    </c15:dlblFTEntry>
                  </c15:dlblFieldTable>
                  <c15:showDataLabelsRange val="0"/>
                </c:ext>
                <c:ext xmlns:c16="http://schemas.microsoft.com/office/drawing/2014/chart" uri="{C3380CC4-5D6E-409C-BE32-E72D297353CC}">
                  <c16:uniqueId val="{00000005-BB8B-4371-BF78-2469ABC104E7}"/>
                </c:ext>
              </c:extLst>
            </c:dLbl>
            <c:dLbl>
              <c:idx val="6"/>
              <c:tx>
                <c:strRef>
                  <c:f>Daten_Diagramme!$E$20</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{64B35313-5BC1-4195-9CA3-976CE33DBDAE}</c15:txfldGUID>
                      <c15:f>Daten_Diagramme!$E$20</c15:f>
                      <c15:dlblFieldTableCache>
                        <c:ptCount val="1"/>
                        <c:pt idx="0">
                          <c:v>-12.0</c:v>
                        </c:pt>
                      </c15:dlblFieldTableCache>
                    </c15:dlblFTEntry>
                  </c15:dlblFieldTable>
                  <c15:showDataLabelsRange val="0"/>
                </c:ext>
                <c:ext xmlns:c16="http://schemas.microsoft.com/office/drawing/2014/chart" uri="{C3380CC4-5D6E-409C-BE32-E72D297353CC}">
                  <c16:uniqueId val="{00000006-BB8B-4371-BF78-2469ABC104E7}"/>
                </c:ext>
              </c:extLst>
            </c:dLbl>
            <c:dLbl>
              <c:idx val="7"/>
              <c:tx>
                <c:strRef>
                  <c:f>Daten_Diagramme!$E$21</c:f>
                  <c:strCache>
                    <c:ptCount val="1"/>
                    <c:pt idx="0">
                      <c:v>-14.6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{41AA31FD-5468-40F9-88DC-7EB3AA8335FE}</c15:txfldGUID>
                      <c15:f>Daten_Diagramme!$E$21</c15:f>
                      <c15:dlblFieldTableCache>
                        <c:ptCount val="1"/>
                        <c:pt idx="0">
                          <c:v>-14.6</c:v>
                        </c:pt>
                      </c15:dlblFieldTableCache>
                    </c15:dlblFTEntry>
                  </c15:dlblFieldTable>
                  <c15:showDataLabelsRange val="0"/>
                </c:ext>
                <c:ext xmlns:c16="http://schemas.microsoft.com/office/drawing/2014/chart" uri="{C3380CC4-5D6E-409C-BE32-E72D297353CC}">
                  <c16:uniqueId val="{00000007-BB8B-4371-BF78-2469ABC104E7}"/>
                </c:ext>
              </c:extLst>
            </c:dLbl>
            <c:dLbl>
              <c:idx val="8"/>
              <c:tx>
                <c:strRef>
                  <c:f>Daten_Diagramme!$E$22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{66631E08-F008-4C94-A3E5-E95EF0B391AC}</c15:txfldGUID>
                      <c15:f>Daten_Diagramme!$E$22</c15:f>
                      <c15:dlblFieldTableCache>
                        <c:ptCount val="1"/>
                        <c:pt idx="0">
                          <c:v>-3.2</c:v>
                        </c:pt>
                      </c15:dlblFieldTableCache>
                    </c15:dlblFTEntry>
                  </c15:dlblFieldTable>
                  <c15:showDataLabelsRange val="0"/>
                </c:ext>
                <c:ext xmlns:c16="http://schemas.microsoft.com/office/drawing/2014/chart" uri="{C3380CC4-5D6E-409C-BE32-E72D297353CC}">
                  <c16:uniqueId val="{00000008-BB8B-4371-BF78-2469ABC104E7}"/>
                </c:ext>
              </c:extLst>
            </c:dLbl>
            <c:dLbl>
              <c:idx val="9"/>
              <c:tx>
                <c:strRef>
                  <c:f>Daten_Diagramme!$E$23</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{CC4EFF30-2318-43E9-AC94-D6BE64D3BD53}</c15:txfldGUID>
                      <c15:f>Daten_Diagramme!$E$23</c15:f>
                      <c15:dlblFieldTableCache>
                        <c:ptCount val="1"/>
                        <c:pt idx="0">
                          <c:v>-5.7</c:v>
                        </c:pt>
                      </c15:dlblFieldTableCache>
                    </c15:dlblFTEntry>
                  </c15:dlblFieldTable>
                  <c15:showDataLabelsRange val="0"/>
                </c:ext>
                <c:ext xmlns:c16="http://schemas.microsoft.com/office/drawing/2014/chart" uri="{C3380CC4-5D6E-409C-BE32-E72D297353CC}">
                  <c16:uniqueId val="{00000009-BB8B-4371-BF78-2469ABC104E7}"/>
                </c:ext>
              </c:extLst>
            </c:dLbl>
            <c:dLbl>
              <c:idx val="10"/>
              <c:tx>
                <c:strRef>
                  <c:f>Daten_Diagramme!$E$24</c:f>
                  <c:strCache>
                    <c:ptCount val="1"/>
                    <c:pt idx="0">
                      <c:v>-16.3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{ADA5B2E3-C7E9-4CD2-957C-2205FBC62EA2}</c15:txfldGUID>
                      <c15:f>Daten_Diagramme!$E$24</c15:f>
                      <c15:dlblFieldTableCache>
                        <c:ptCount val="1"/>
                        <c:pt idx="0">
                          <c:v>-16.3</c:v>
                        </c:pt>
                      </c15:dlblFieldTableCache>
                    </c15:dlblFTEntry>
                  </c15:dlblFieldTable>
                  <c15:showDataLabelsRange val="0"/>
                </c:ext>
                <c:ext xmlns:c16="http://schemas.microsoft.com/office/drawing/2014/chart" uri="{C3380CC4-5D6E-409C-BE32-E72D297353CC}">
                  <c16:uniqueId val="{0000000A-BB8B-4371-BF78-2469ABC104E7}"/>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{97EB0C3D-7783-40C4-A5F1-52CA3072F0BE}</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BB8B-4371-BF78-2469ABC104E7}"/>
                </c:ext>
              </c:extLst>
            </c:dLbl>
            <c:dLbl>
              <c:idx val="12"/>
              <c:tx>
                <c:strRef>
                  <c:f>Daten_Diagramme!$E$26</c:f>
                  <c:strCache>
                    <c:ptCount val="1"/>
                    <c:pt idx="0">
                      <c:v>-20.0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{A6F9CFB5-EA52-4B62-AE5E-58D8EFE497C6}</c15:txfldGUID>
                      <c15:f>Daten_Diagramme!$E$26</c15:f>
                      <c15:dlblFieldTableCache>
                        <c:ptCount val="1"/>
                        <c:pt idx="0">
                          <c:v>-20.0</c:v>
                        </c:pt>
                      </c15:dlblFieldTableCache>
                    </c15:dlblFTEntry>
                  </c15:dlblFieldTable>
                  <c15:showDataLabelsRange val="0"/>
                </c:ext>
                <c:ext xmlns:c16="http://schemas.microsoft.com/office/drawing/2014/chart" uri="{C3380CC4-5D6E-409C-BE32-E72D297353CC}">
                  <c16:uniqueId val="{0000000C-BB8B-4371-BF78-2469ABC104E7}"/>
                </c:ext>
              </c:extLst>
            </c:dLbl>
            <c:dLbl>
              <c:idx val="13"/>
              <c:tx>
                <c:strRef>
                  <c:f>Daten_Diagramme!$E$27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{4A81DA2F-A52D-451E-87ED-565D01C82779}</c15:txfldGUID>
                      <c15:f>Daten_Diagramme!$E$27</c15:f>
                      <c15:dlblFieldTableCache>
                        <c:ptCount val="1"/>
                        <c:pt idx="0">
                          <c:v>-0.8</c:v>
                        </c:pt>
                      </c15:dlblFieldTableCache>
                    </c15:dlblFTEntry>
                  </c15:dlblFieldTable>
                  <c15:showDataLabelsRange val="0"/>
                </c:ext>
                <c:ext xmlns:c16="http://schemas.microsoft.com/office/drawing/2014/chart" uri="{C3380CC4-5D6E-409C-BE32-E72D297353CC}">
                  <c16:uniqueId val="{0000000D-BB8B-4371-BF78-2469ABC104E7}"/>
                </c:ext>
              </c:extLst>
            </c:dLbl>
            <c:dLbl>
              <c:idx val="14"/>
              <c:tx>
                <c:strRef>
                  <c:f>Daten_Diagramme!$E$28</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{34B2D888-ACFD-42CB-9020-904D2D30625D}</c15:txfldGUID>
                      <c15:f>Daten_Diagramme!$E$28</c15:f>
                      <c15:dlblFieldTableCache>
                        <c:ptCount val="1"/>
                        <c:pt idx="0">
                          <c:v>-6.1</c:v>
                        </c:pt>
                      </c15:dlblFieldTableCache>
                    </c15:dlblFTEntry>
                  </c15:dlblFieldTable>
                  <c15:showDataLabelsRange val="0"/>
                </c:ext>
                <c:ext xmlns:c16="http://schemas.microsoft.com/office/drawing/2014/chart" uri="{C3380CC4-5D6E-409C-BE32-E72D297353CC}">
                  <c16:uniqueId val="{0000000E-BB8B-4371-BF78-2469ABC104E7}"/>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{C0E4E976-8543-4CC4-8684-01E500554F60}</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BB8B-4371-BF78-2469ABC104E7}"/>
                </c:ext>
              </c:extLst>
            </c:dLbl>
            <c:dLbl>
              <c:idx val="16"/>
              <c:tx>
                <c:strRef>
                  <c:f>Daten_Diagramme!$E$30</c:f>
                  <c:strCache>
                    <c:ptCount val="1"/>
                    <c:pt idx="0">
                      <c:v>-14.4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{1DFF3EA7-F2A3-42FF-A4D5-00D9BF1A0D96}</c15:txfldGUID>
                      <c15:f>Daten_Diagramme!$E$30</c15:f>
                      <c15:dlblFieldTableCache>
                        <c:ptCount val="1"/>
                        <c:pt idx="0">
                          <c:v>-14.4</c:v>
                        </c:pt>
                      </c15:dlblFieldTableCache>
                    </c15:dlblFTEntry>
                  </c15:dlblFieldTable>
                  <c15:showDataLabelsRange val="0"/>
                </c:ext>
                <c:ext xmlns:c16="http://schemas.microsoft.com/office/drawing/2014/chart" uri="{C3380CC4-5D6E-409C-BE32-E72D297353CC}">
                  <c16:uniqueId val="{00000010-BB8B-4371-BF78-2469ABC104E7}"/>
                </c:ext>
              </c:extLst>
            </c:dLbl>
            <c:dLbl>
              <c:idx val="17"/>
              <c:tx>
                <c:strRef>
                  <c:f>Daten_Diagramme!$E$31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{1A1D9F50-01AC-4FA5-B186-7F7706DDBD64}</c15:txfldGUID>
                      <c15:f>Daten_Diagramme!$E$31</c15:f>
                      <c15:dlblFieldTableCache>
                        <c:ptCount val="1"/>
                        <c:pt idx="0">
                          <c:v>-0.6</c:v>
                        </c:pt>
                      </c15:dlblFieldTableCache>
                    </c15:dlblFTEntry>
                  </c15:dlblFieldTable>
                  <c15:showDataLabelsRange val="0"/>
                </c:ext>
                <c:ext xmlns:c16="http://schemas.microsoft.com/office/drawing/2014/chart" uri="{C3380CC4-5D6E-409C-BE32-E72D297353CC}">
                  <c16:uniqueId val="{00000011-BB8B-4371-BF78-2469ABC104E7}"/>
                </c:ext>
              </c:extLst>
            </c:dLbl>
            <c:dLbl>
              <c:idx val="18"/>
              <c:tx>
                <c:strRef>
                  <c:f>Daten_Diagramme!$E$32</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{2E67C098-1367-4789-891C-7007DB9F0431}</c15:txfldGUID>
                      <c15:f>Daten_Diagramme!$E$32</c15:f>
                      <c15:dlblFieldTableCache>
                        <c:ptCount val="1"/>
                        <c:pt idx="0">
                          <c:v>-6.8</c:v>
                        </c:pt>
                      </c15:dlblFieldTableCache>
                    </c15:dlblFTEntry>
                  </c15:dlblFieldTable>
                  <c15:showDataLabelsRange val="0"/>
                </c:ext>
                <c:ext xmlns:c16="http://schemas.microsoft.com/office/drawing/2014/chart" uri="{C3380CC4-5D6E-409C-BE32-E72D297353CC}">
                  <c16:uniqueId val="{00000012-BB8B-4371-BF78-2469ABC104E7}"/>
                </c:ext>
              </c:extLst>
            </c:dLbl>
            <c:dLbl>
              <c:idx val="19"/>
              <c:tx>
                <c:strRef>
                  <c:f>Daten_Diagramme!$E$33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{0ADEA01F-4D94-4B97-B76E-7AEE75217A0F}</c15:txfldGUID>
                      <c15:f>Daten_Diagramme!$E$33</c15:f>
                      <c15:dlblFieldTableCache>
                        <c:ptCount val="1"/>
                        <c:pt idx="0">
                          <c:v>1.6</c:v>
                        </c:pt>
                      </c15:dlblFieldTableCache>
                    </c15:dlblFTEntry>
                  </c15:dlblFieldTable>
                  <c15:showDataLabelsRange val="0"/>
                </c:ext>
                <c:ext xmlns:c16="http://schemas.microsoft.com/office/drawing/2014/chart" uri="{C3380CC4-5D6E-409C-BE32-E72D297353CC}">
                  <c16:uniqueId val="{00000013-BB8B-4371-BF78-2469ABC104E7}"/>
                </c:ext>
              </c:extLst>
            </c:dLbl>
            <c:dLbl>
              <c:idx val="20"/>
              <c:tx>
                <c:strRef>
                  <c:f>Daten_Diagramme!$E$34</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{6AF49E0C-FE2D-4C13-BBF5-C7E224640866}</c15:txfldGUID>
                      <c15:f>Daten_Diagramme!$E$34</c15:f>
                      <c15:dlblFieldTableCache>
                        <c:ptCount val="1"/>
                        <c:pt idx="0">
                          <c:v>3.9</c:v>
                        </c:pt>
                      </c15:dlblFieldTableCache>
                    </c15:dlblFTEntry>
                  </c15:dlblFieldTable>
                  <c15:showDataLabelsRange val="0"/>
                </c:ext>
                <c:ext xmlns:c16="http://schemas.microsoft.com/office/drawing/2014/chart" uri="{C3380CC4-5D6E-409C-BE32-E72D297353CC}">
                  <c16:uniqueId val="{00000014-BB8B-4371-BF78-2469ABC104E7}"/>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{18B10559-7B7B-4703-A7FE-AA737A38EDA8}</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BB8B-4371-BF78-2469ABC104E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{D43AB4E9-EAF0-4905-95D0-F294B9FC2BE5}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B8B-4371-BF78-2469ABC104E7}"/>
                </c:ext>
              </c:extLst>
            </c:dLbl>
            <c:dLbl>
              <c:idx val="23"/>
              <c:tx>
                <c:strRef>
                  <c:f>Daten_Diagramme!$E$37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{0A5790E8-70BF-4F4F-9884-F40FDB3F3837}</c15:txfldGUID>
                      <c15:f>Daten_Diagramme!$E$37</c15:f>
                      <c15:dlblFieldTableCache>
                        <c:ptCount val="1"/>
                        <c:pt idx="0">
                          <c:v>3.2</c:v>
                        </c:pt>
                      </c15:dlblFieldTableCache>
                    </c15:dlblFTEntry>
                  </c15:dlblFieldTable>
                  <c15:showDataLabelsRange val="0"/>
                </c:ext>
                <c:ext xmlns:c16="http://schemas.microsoft.com/office/drawing/2014/chart" uri="{C3380CC4-5D6E-409C-BE32-E72D297353CC}">
                  <c16:uniqueId val="{00000017-BB8B-4371-BF78-2469ABC104E7}"/>
                </c:ext>
              </c:extLst>
            </c:dLbl>
            <c:dLbl>
              <c:idx val="24"/>
              <c:tx>
                <c:strRef>
                  <c:f>Daten_Diagramme!$E$38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{CD97EE03-4BD0-4EAC-A3C0-6EB9F29467F1}</c15:txfldGUID>
                      <c15:f>Daten_Diagramme!$E$38</c15:f>
                      <c15:dlblFieldTableCache>
                        <c:ptCount val="1"/>
                        <c:pt idx="0">
                          <c:v>-3.0</c:v>
                        </c:pt>
                      </c15:dlblFieldTableCache>
                    </c15:dlblFTEntry>
                  </c15:dlblFieldTable>
                  <c15:showDataLabelsRange val="0"/>
                </c:ext>
                <c:ext xmlns:c16="http://schemas.microsoft.com/office/drawing/2014/chart" uri="{C3380CC4-5D6E-409C-BE32-E72D297353CC}">
                  <c16:uniqueId val="{00000018-BB8B-4371-BF78-2469ABC104E7}"/>
                </c:ext>
              </c:extLst>
            </c:dLbl>
            <c:dLbl>
              <c:idx val="25"/>
              <c:tx>
                <c:strRef>
                  <c:f>Daten_Diagramme!$E$39</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{E438ADB2-B653-43A3-9C33-BC856D1B069A}</c15:txfldGUID>
                      <c15:f>Daten_Diagramme!$E$39</c15:f>
                      <c15:dlblFieldTableCache>
                        <c:ptCount val="1"/>
                        <c:pt idx="0">
                          <c:v>-4.2</c:v>
                        </c:pt>
                      </c15:dlblFieldTableCache>
                    </c15:dlblFTEntry>
                  </c15:dlblFieldTable>
                  <c15:showDataLabelsRange val="0"/>
                </c:ext>
                <c:ext xmlns:c16="http://schemas.microsoft.com/office/drawing/2014/chart" uri="{C3380CC4-5D6E-409C-BE32-E72D297353CC}">
                  <c16:uniqueId val="{00000019-BB8B-4371-BF78-2469ABC104E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{8B1BF34B-7552-40C2-BCE8-7AEBD9CB9C33}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B8B-4371-BF78-2469ABC104E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{72DC80A9-9D1D-417B-B1DE-18A049E2669C}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B8B-4371-BF78-2469ABC104E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{4D90B7E5-1CEA-4B59-824E-761402876BFB}</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B8B-4371-BF78-2469ABC104E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{B55BEE5C-DFC2-4F8A-9EC3-BFF88A208A38}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B8B-4371-BF78-2469ABC104E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{3FBC6377-22B2-427D-8EF9-062F7488538C}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B8B-4371-BF78-2469ABC104E7}"/>
                </c:ext>
              </c:extLst>
            </c:dLbl>
            <c:dLbl>
              <c:idx val="31"/>
              <c:tx>
                <c:strRef>
                  <c:f>Daten_Diagramme!$E$45</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{8476F797-A2A0-46F8-A85C-6E49755FC86B}</c15:txfldGUID>
                      <c15:f>Daten_Diagramme!$E$45</c15:f>
                      <c15:dlblFieldTableCache>
                        <c:ptCount val="1"/>
                        <c:pt idx="0">
                          <c:v>-4.2</c:v>
                        </c:pt>
                      </c15:dlblFieldTableCache>
                    </c15:dlblFTEntry>
                  </c15:dlblFieldTable>
                  <c15:showDataLabelsRange val="0"/>
                </c:ext>
                <c:ext xmlns:c16="http://schemas.microsoft.com/office/drawing/2014/chart" uri="{C3380CC4-5D6E-409C-BE32-E72D297353CC}">
                  <c16:uniqueId val="{0000001F-BB8B-4371-BF78-2469ABC104E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-3.5743298131600323</c:v>
                </c:pt>
                <c:pt idx="1">
                  <c:v>3.2388663967611335</c:v>
                </c:pt>
                <c:pt idx="2">
                  <c:v>-5.1282051282051286</c:v>
                </c:pt>
                <c:pt idx="3">
                  <c:v>2.3809523809523809</c:v>
                </c:pt>
                <c:pt idx="4">
                  <c:v>5.5555555555555554</c:v>
                </c:pt>
                <c:pt idx="5">
                  <c:v>-1.0526315789473684</c:v>
                </c:pt>
                <c:pt idx="6">
                  <c:v>-12</c:v>
                </c:pt>
                <c:pt idx="7">
                  <c:v>-14.569536423841059</c:v>
                </c:pt>
                <c:pt idx="8">
                  <c:v>-3.1690140845070425</c:v>
                </c:pt>
                <c:pt idx="9">
                  <c:v>-5.6603773584905657</c:v>
                </c:pt>
                <c:pt idx="10">
                  <c:v>-16.27408993576017</c:v>
                </c:pt>
                <c:pt idx="11">
                  <c:v>0</c:v>
                </c:pt>
                <c:pt idx="12">
                  <c:v>-20</c:v>
                </c:pt>
                <c:pt idx="13">
                  <c:v>-0.78740157480314965</c:v>
                </c:pt>
                <c:pt idx="14">
                  <c:v>-6.1224489795918364</c:v>
                </c:pt>
                <c:pt idx="15">
                  <c:v>0</c:v>
                </c:pt>
                <c:pt idx="16">
                  <c:v>-14.444444444444445</c:v>
                </c:pt>
                <c:pt idx="17">
                  <c:v>-0.60240963855421692</c:v>
                </c:pt>
                <c:pt idx="18">
                  <c:v>-6.770833333333333</c:v>
                </c:pt>
                <c:pt idx="19">
                  <c:v>1.6447368421052631</c:v>
                </c:pt>
                <c:pt idx="20">
                  <c:v>3.8793103448275863</c:v>
                </c:pt>
                <c:pt idx="21">
                  <c:v>0</c:v>
                </c:pt>
                <c:pt idx="23">
                  <c:v>3.2388663967611335</c:v>
                </c:pt>
                <c:pt idx="24">
                  <c:v>-3.041825095057034</c:v>
                </c:pt>
                <c:pt idx="25">
                  <c:v>-4.2465753424657535</c:v>
                </c:pt>
              </c:numCache>
            </c:numRef>
          </c:val>
          <c:extLst>
            <c:ext xmlns:c16="http://schemas.microsoft.com/office/drawing/2014/chart" uri="{C3380CC4-5D6E-409C-BE32-E72D297353CC}">
              <c16:uniqueId val="{00000020-BB8B-4371-BF78-2469ABC104E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{E5A13519-EBF4-4E06-895A-418177B81CB0}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B8B-4371-BF78-2469ABC104E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{53E41A87-3FB7-41E4-AF5D-2D0D3DDEF6F4}</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B8B-4371-BF78-2469ABC104E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{9107901C-1D55-49BB-9355-A25564DEB96F}</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B8B-4371-BF78-2469ABC104E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{CE032EA8-A819-4630-B21C-4E7CC89F6D3F}</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B8B-4371-BF78-2469ABC104E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{C92B0C6C-76FE-463C-80B3-EC9F22BD21BB}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B8B-4371-BF78-2469ABC104E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{44C058D9-75CD-4A56-9362-E6DEDA4AF8EC}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B8B-4371-BF78-2469ABC104E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{D24231C3-6E80-42CE-993B-B28C3CC7C722}</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B8B-4371-BF78-2469ABC104E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{CE355C80-B3EC-4B2D-8C0D-975F46C37099}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B8B-4371-BF78-2469ABC104E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{7B514F28-574E-4AA2-94E4-B9C5931ED798}</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B8B-4371-BF78-2469ABC104E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{BAA473B7-1AF1-4A15-954E-EF26EDD0A520}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B8B-4371-BF78-2469ABC104E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{F15675D2-28C9-4055-B0F0-C7323F9FA98E}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B8B-4371-BF78-2469ABC104E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{E1F90DF9-6197-48D7-BE28-AF417A7BA35F}</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B8B-4371-BF78-2469ABC104E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{9526032A-2284-4433-A3E2-4BBF9621D229}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B8B-4371-BF78-2469ABC104E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{1F163D30-AC30-48FC-9493-3BFD9031C41A}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B8B-4371-BF78-2469ABC104E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{80C414FA-C5F7-45C7-A24A-835012E3D61C}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B8B-4371-BF78-2469ABC104E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{AA2CC6F1-3415-4C9D-8971-32585139DC44}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B8B-4371-BF78-2469ABC104E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{526DA553-3EF8-478A-A6BA-13A95029ED40}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B8B-4371-BF78-2469ABC104E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{3EE7D016-8322-44C9-84B3-FF541FDA5180}</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B8B-4371-BF78-2469ABC104E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{5B1C208B-9CAE-48B2-8A12-84B9197EBA39}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B8B-4371-BF78-2469ABC104E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{2229DDD6-131E-4815-9038-98E4E6064109}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B8B-4371-BF78-2469ABC104E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{CA2010C9-65FE-41AB-886E-B3A82B02A74F}</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B8B-4371-BF78-2469ABC104E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{A95ADF72-BBF2-464A-8174-2334B14B8338}</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B8B-4371-BF78-2469ABC104E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{24B57F50-4150-4711-AD9D-AD1865E5B3D3}</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B8B-4371-BF78-2469ABC104E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{1B962EFA-9BE5-404E-BF79-AFEB40174C7B}</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B8B-4371-BF78-2469ABC104E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{76FB400F-849A-480E-A9DE-ACD45C542711}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B8B-4371-BF78-2469ABC104E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{DE1A80C4-95DD-45A3-ADE3-092947D9AD9F}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B8B-4371-BF78-2469ABC104E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{C5120993-7512-48ED-AC02-54112A1396D3}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B8B-4371-BF78-2469ABC104E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{E2E9AEC5-FDA7-4C20-BB2D-F64B021EA1A7}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B8B-4371-BF78-2469ABC104E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{52DDE475-B557-4A46-A285-143AE58F956D}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B8B-4371-BF78-2469ABC104E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{7E1D3848-9430-4AD2-B545-955D7FEA36ED}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B8B-4371-BF78-2469ABC104E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{223C81EE-8F5A-47FB-92D6-1B1C9C8F2ECA}</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B8B-4371-BF78-2469ABC104E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{5CFFF705-7DEA-41FF-AE3B-3F1042AC97CF}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B8B-4371-BF78-2469ABC104E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B8B-4371-BF78-2469ABC104E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B8B-4371-BF78-2469ABC104E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{A8FFF3DE-28FD-4AE1-8924-33EE75EEF8C2}</c15:txfldGUID>
                      <c15:f>Diagramm!$I$46</c15:f>
                      <c15:dlblFieldTableCache>
                        <c:ptCount val="1"/>
                      </c15:dlblFieldTableCache>
                    </c15:dlblFTEntry>
                  </c15:dlblFieldTable>
                  <c15:showDataLabelsRange val="0"/>
                </c:ext>
                <c:ext xmlns:c16="http://schemas.microsoft.com/office/drawing/2014/chart" uri="{C3380CC4-5D6E-409C-BE32-E72D297353CC}">
                  <c16:uniqueId val="{00000000-2356-4B06-8583-6337441DA19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{08DA0EF3-FEBE-4EFE-B927-648E9ED85F8D}</c15:txfldGUID>
                      <c15:f>Diagramm!$I$47</c15:f>
                      <c15:dlblFieldTableCache>
                        <c:ptCount val="1"/>
                      </c15:dlblFieldTableCache>
                    </c15:dlblFTEntry>
                  </c15:dlblFieldTable>
                  <c15:showDataLabelsRange val="0"/>
                </c:ext>
                <c:ext xmlns:c16="http://schemas.microsoft.com/office/drawing/2014/chart" uri="{C3380CC4-5D6E-409C-BE32-E72D297353CC}">
                  <c16:uniqueId val="{00000001-2356-4B06-8583-6337441DA19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{D374F9FD-673D-46FD-8543-D0943AF38523}</c15:txfldGUID>
                      <c15:f>Diagramm!$I$48</c15:f>
                      <c15:dlblFieldTableCache>
                        <c:ptCount val="1"/>
                      </c15:dlblFieldTableCache>
                    </c15:dlblFTEntry>
                  </c15:dlblFieldTable>
                  <c15:showDataLabelsRange val="0"/>
                </c:ext>
                <c:ext xmlns:c16="http://schemas.microsoft.com/office/drawing/2014/chart" uri="{C3380CC4-5D6E-409C-BE32-E72D297353CC}">
                  <c16:uniqueId val="{00000002-2356-4B06-8583-6337441DA19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{DFF6B4BD-CC22-4459-BB2D-50FEF07D4214}</c15:txfldGUID>
                      <c15:f>Diagramm!$I$49</c15:f>
                      <c15:dlblFieldTableCache>
                        <c:ptCount val="1"/>
                      </c15:dlblFieldTableCache>
                    </c15:dlblFTEntry>
                  </c15:dlblFieldTable>
                  <c15:showDataLabelsRange val="0"/>
                </c:ext>
                <c:ext xmlns:c16="http://schemas.microsoft.com/office/drawing/2014/chart" uri="{C3380CC4-5D6E-409C-BE32-E72D297353CC}">
                  <c16:uniqueId val="{00000003-2356-4B06-8583-6337441DA19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{F835507B-020F-4CD2-A7E6-D9B79D3553E6}</c15:txfldGUID>
                      <c15:f>Diagramm!$I$50</c15:f>
                      <c15:dlblFieldTableCache>
                        <c:ptCount val="1"/>
                      </c15:dlblFieldTableCache>
                    </c15:dlblFTEntry>
                  </c15:dlblFieldTable>
                  <c15:showDataLabelsRange val="0"/>
                </c:ext>
                <c:ext xmlns:c16="http://schemas.microsoft.com/office/drawing/2014/chart" uri="{C3380CC4-5D6E-409C-BE32-E72D297353CC}">
                  <c16:uniqueId val="{00000004-2356-4B06-8583-6337441DA19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{D04C6D36-D588-4FA4-981A-C4F5ED91D01B}</c15:txfldGUID>
                      <c15:f>Diagramm!$I$51</c15:f>
                      <c15:dlblFieldTableCache>
                        <c:ptCount val="1"/>
                      </c15:dlblFieldTableCache>
                    </c15:dlblFTEntry>
                  </c15:dlblFieldTable>
                  <c15:showDataLabelsRange val="0"/>
                </c:ext>
                <c:ext xmlns:c16="http://schemas.microsoft.com/office/drawing/2014/chart" uri="{C3380CC4-5D6E-409C-BE32-E72D297353CC}">
                  <c16:uniqueId val="{00000005-2356-4B06-8583-6337441DA19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{6356920D-FC3A-453D-B175-5BFAD314F2BD}</c15:txfldGUID>
                      <c15:f>Diagramm!$I$52</c15:f>
                      <c15:dlblFieldTableCache>
                        <c:ptCount val="1"/>
                      </c15:dlblFieldTableCache>
                    </c15:dlblFTEntry>
                  </c15:dlblFieldTable>
                  <c15:showDataLabelsRange val="0"/>
                </c:ext>
                <c:ext xmlns:c16="http://schemas.microsoft.com/office/drawing/2014/chart" uri="{C3380CC4-5D6E-409C-BE32-E72D297353CC}">
                  <c16:uniqueId val="{00000006-2356-4B06-8583-6337441DA19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{BC367680-4E39-435A-A0FB-D4BED38D1CDF}</c15:txfldGUID>
                      <c15:f>Diagramm!$I$53</c15:f>
                      <c15:dlblFieldTableCache>
                        <c:ptCount val="1"/>
                      </c15:dlblFieldTableCache>
                    </c15:dlblFTEntry>
                  </c15:dlblFieldTable>
                  <c15:showDataLabelsRange val="0"/>
                </c:ext>
                <c:ext xmlns:c16="http://schemas.microsoft.com/office/drawing/2014/chart" uri="{C3380CC4-5D6E-409C-BE32-E72D297353CC}">
                  <c16:uniqueId val="{00000007-2356-4B06-8583-6337441DA19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{9ACF9AAE-28B6-423A-855A-7FC0C349E630}</c15:txfldGUID>
                      <c15:f>Diagramm!$I$54</c15:f>
                      <c15:dlblFieldTableCache>
                        <c:ptCount val="1"/>
                      </c15:dlblFieldTableCache>
                    </c15:dlblFTEntry>
                  </c15:dlblFieldTable>
                  <c15:showDataLabelsRange val="0"/>
                </c:ext>
                <c:ext xmlns:c16="http://schemas.microsoft.com/office/drawing/2014/chart" uri="{C3380CC4-5D6E-409C-BE32-E72D297353CC}">
                  <c16:uniqueId val="{00000008-2356-4B06-8583-6337441DA19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{750A93CB-FB53-449A-928F-53DE6E446037}</c15:txfldGUID>
                      <c15:f>Diagramm!$I$55</c15:f>
                      <c15:dlblFieldTableCache>
                        <c:ptCount val="1"/>
                      </c15:dlblFieldTableCache>
                    </c15:dlblFTEntry>
                  </c15:dlblFieldTable>
                  <c15:showDataLabelsRange val="0"/>
                </c:ext>
                <c:ext xmlns:c16="http://schemas.microsoft.com/office/drawing/2014/chart" uri="{C3380CC4-5D6E-409C-BE32-E72D297353CC}">
                  <c16:uniqueId val="{00000009-2356-4B06-8583-6337441DA19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{107E9928-B0C3-495A-82A9-43805F9112E2}</c15:txfldGUID>
                      <c15:f>Diagramm!$I$56</c15:f>
                      <c15:dlblFieldTableCache>
                        <c:ptCount val="1"/>
                      </c15:dlblFieldTableCache>
                    </c15:dlblFTEntry>
                  </c15:dlblFieldTable>
                  <c15:showDataLabelsRange val="0"/>
                </c:ext>
                <c:ext xmlns:c16="http://schemas.microsoft.com/office/drawing/2014/chart" uri="{C3380CC4-5D6E-409C-BE32-E72D297353CC}">
                  <c16:uniqueId val="{0000000A-2356-4B06-8583-6337441DA19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{BCEBF34C-29EE-4A8E-BC60-5B5608FD3AD8}</c15:txfldGUID>
                      <c15:f>Diagramm!$I$57</c15:f>
                      <c15:dlblFieldTableCache>
                        <c:ptCount val="1"/>
                      </c15:dlblFieldTableCache>
                    </c15:dlblFTEntry>
                  </c15:dlblFieldTable>
                  <c15:showDataLabelsRange val="0"/>
                </c:ext>
                <c:ext xmlns:c16="http://schemas.microsoft.com/office/drawing/2014/chart" uri="{C3380CC4-5D6E-409C-BE32-E72D297353CC}">
                  <c16:uniqueId val="{0000000B-2356-4B06-8583-6337441DA19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{842E15F4-2BB0-49CA-914D-DA3193CBDAA2}</c15:txfldGUID>
                      <c15:f>Diagramm!$I$58</c15:f>
                      <c15:dlblFieldTableCache>
                        <c:ptCount val="1"/>
                      </c15:dlblFieldTableCache>
                    </c15:dlblFTEntry>
                  </c15:dlblFieldTable>
                  <c15:showDataLabelsRange val="0"/>
                </c:ext>
                <c:ext xmlns:c16="http://schemas.microsoft.com/office/drawing/2014/chart" uri="{C3380CC4-5D6E-409C-BE32-E72D297353CC}">
                  <c16:uniqueId val="{0000000C-2356-4B06-8583-6337441DA19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{58B70D49-A1F5-4A62-92E6-E4603357D06C}</c15:txfldGUID>
                      <c15:f>Diagramm!$I$59</c15:f>
                      <c15:dlblFieldTableCache>
                        <c:ptCount val="1"/>
                      </c15:dlblFieldTableCache>
                    </c15:dlblFTEntry>
                  </c15:dlblFieldTable>
                  <c15:showDataLabelsRange val="0"/>
                </c:ext>
                <c:ext xmlns:c16="http://schemas.microsoft.com/office/drawing/2014/chart" uri="{C3380CC4-5D6E-409C-BE32-E72D297353CC}">
                  <c16:uniqueId val="{0000000D-2356-4B06-8583-6337441DA19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{ABC6444B-7D89-4E8F-A837-2A2662E45E0F}</c15:txfldGUID>
                      <c15:f>Diagramm!$I$60</c15:f>
                      <c15:dlblFieldTableCache>
                        <c:ptCount val="1"/>
                      </c15:dlblFieldTableCache>
                    </c15:dlblFTEntry>
                  </c15:dlblFieldTable>
                  <c15:showDataLabelsRange val="0"/>
                </c:ext>
                <c:ext xmlns:c16="http://schemas.microsoft.com/office/drawing/2014/chart" uri="{C3380CC4-5D6E-409C-BE32-E72D297353CC}">
                  <c16:uniqueId val="{0000000E-2356-4B06-8583-6337441DA19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{4C627A33-42F0-44E8-A046-B8ECDF20A79C}</c15:txfldGUID>
                      <c15:f>Diagramm!$I$61</c15:f>
                      <c15:dlblFieldTableCache>
                        <c:ptCount val="1"/>
                      </c15:dlblFieldTableCache>
                    </c15:dlblFTEntry>
                  </c15:dlblFieldTable>
                  <c15:showDataLabelsRange val="0"/>
                </c:ext>
                <c:ext xmlns:c16="http://schemas.microsoft.com/office/drawing/2014/chart" uri="{C3380CC4-5D6E-409C-BE32-E72D297353CC}">
                  <c16:uniqueId val="{0000000F-2356-4B06-8583-6337441DA19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{09B4841A-FDDC-4388-9E73-343205A9407A}</c15:txfldGUID>
                      <c15:f>Diagramm!$I$62</c15:f>
                      <c15:dlblFieldTableCache>
                        <c:ptCount val="1"/>
                      </c15:dlblFieldTableCache>
                    </c15:dlblFTEntry>
                  </c15:dlblFieldTable>
                  <c15:showDataLabelsRange val="0"/>
                </c:ext>
                <c:ext xmlns:c16="http://schemas.microsoft.com/office/drawing/2014/chart" uri="{C3380CC4-5D6E-409C-BE32-E72D297353CC}">
                  <c16:uniqueId val="{00000010-2356-4B06-8583-6337441DA19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{74CC5D6E-28C0-4A09-9161-08B713C69315}</c15:txfldGUID>
                      <c15:f>Diagramm!$I$63</c15:f>
                      <c15:dlblFieldTableCache>
                        <c:ptCount val="1"/>
                      </c15:dlblFieldTableCache>
                    </c15:dlblFTEntry>
                  </c15:dlblFieldTable>
                  <c15:showDataLabelsRange val="0"/>
                </c:ext>
                <c:ext xmlns:c16="http://schemas.microsoft.com/office/drawing/2014/chart" uri="{C3380CC4-5D6E-409C-BE32-E72D297353CC}">
                  <c16:uniqueId val="{00000011-2356-4B06-8583-6337441DA19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{DDBAEB2D-2316-40F8-9C77-5F777A4F13A8}</c15:txfldGUID>
                      <c15:f>Diagramm!$I$64</c15:f>
                      <c15:dlblFieldTableCache>
                        <c:ptCount val="1"/>
                      </c15:dlblFieldTableCache>
                    </c15:dlblFTEntry>
                  </c15:dlblFieldTable>
                  <c15:showDataLabelsRange val="0"/>
                </c:ext>
                <c:ext xmlns:c16="http://schemas.microsoft.com/office/drawing/2014/chart" uri="{C3380CC4-5D6E-409C-BE32-E72D297353CC}">
                  <c16:uniqueId val="{00000012-2356-4B06-8583-6337441DA19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{533BDBDC-A8F0-40C8-A590-5F2145BB44F2}</c15:txfldGUID>
                      <c15:f>Diagramm!$I$65</c15:f>
                      <c15:dlblFieldTableCache>
                        <c:ptCount val="1"/>
                      </c15:dlblFieldTableCache>
                    </c15:dlblFTEntry>
                  </c15:dlblFieldTable>
                  <c15:showDataLabelsRange val="0"/>
                </c:ext>
                <c:ext xmlns:c16="http://schemas.microsoft.com/office/drawing/2014/chart" uri="{C3380CC4-5D6E-409C-BE32-E72D297353CC}">
                  <c16:uniqueId val="{00000013-2356-4B06-8583-6337441DA19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{863F94BF-BAB7-40DD-9EEC-DE86CCACD337}</c15:txfldGUID>
                      <c15:f>Diagramm!$I$66</c15:f>
                      <c15:dlblFieldTableCache>
                        <c:ptCount val="1"/>
                      </c15:dlblFieldTableCache>
                    </c15:dlblFTEntry>
                  </c15:dlblFieldTable>
                  <c15:showDataLabelsRange val="0"/>
                </c:ext>
                <c:ext xmlns:c16="http://schemas.microsoft.com/office/drawing/2014/chart" uri="{C3380CC4-5D6E-409C-BE32-E72D297353CC}">
                  <c16:uniqueId val="{00000014-2356-4B06-8583-6337441DA19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{6C676EEF-B147-46E4-8497-D05C134CE93C}</c15:txfldGUID>
                      <c15:f>Diagramm!$I$67</c15:f>
                      <c15:dlblFieldTableCache>
                        <c:ptCount val="1"/>
                      </c15:dlblFieldTableCache>
                    </c15:dlblFTEntry>
                  </c15:dlblFieldTable>
                  <c15:showDataLabelsRange val="0"/>
                </c:ext>
                <c:ext xmlns:c16="http://schemas.microsoft.com/office/drawing/2014/chart" uri="{C3380CC4-5D6E-409C-BE32-E72D297353CC}">
                  <c16:uniqueId val="{00000015-2356-4B06-8583-6337441DA19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356-4B06-8583-6337441DA19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{D9D73F9F-654E-4C0C-9E63-C450C6D023E9}</c15:txfldGUID>
                      <c15:f>Diagramm!$K$46</c15:f>
                      <c15:dlblFieldTableCache>
                        <c:ptCount val="1"/>
                      </c15:dlblFieldTableCache>
                    </c15:dlblFTEntry>
                  </c15:dlblFieldTable>
                  <c15:showDataLabelsRange val="0"/>
                </c:ext>
                <c:ext xmlns:c16="http://schemas.microsoft.com/office/drawing/2014/chart" uri="{C3380CC4-5D6E-409C-BE32-E72D297353CC}">
                  <c16:uniqueId val="{00000017-2356-4B06-8583-6337441DA19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{C8D6E471-A799-4B07-B850-CCC36636F0A7}</c15:txfldGUID>
                      <c15:f>Diagramm!$K$47</c15:f>
                      <c15:dlblFieldTableCache>
                        <c:ptCount val="1"/>
                      </c15:dlblFieldTableCache>
                    </c15:dlblFTEntry>
                  </c15:dlblFieldTable>
                  <c15:showDataLabelsRange val="0"/>
                </c:ext>
                <c:ext xmlns:c16="http://schemas.microsoft.com/office/drawing/2014/chart" uri="{C3380CC4-5D6E-409C-BE32-E72D297353CC}">
                  <c16:uniqueId val="{00000018-2356-4B06-8583-6337441DA19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{EB39F57F-4AEC-4167-B7A3-07AEB6070898}</c15:txfldGUID>
                      <c15:f>Diagramm!$K$48</c15:f>
                      <c15:dlblFieldTableCache>
                        <c:ptCount val="1"/>
                      </c15:dlblFieldTableCache>
                    </c15:dlblFTEntry>
                  </c15:dlblFieldTable>
                  <c15:showDataLabelsRange val="0"/>
                </c:ext>
                <c:ext xmlns:c16="http://schemas.microsoft.com/office/drawing/2014/chart" uri="{C3380CC4-5D6E-409C-BE32-E72D297353CC}">
                  <c16:uniqueId val="{00000019-2356-4B06-8583-6337441DA19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{E581A997-BC5F-4F88-97A3-7420963895AF}</c15:txfldGUID>
                      <c15:f>Diagramm!$K$49</c15:f>
                      <c15:dlblFieldTableCache>
                        <c:ptCount val="1"/>
                      </c15:dlblFieldTableCache>
                    </c15:dlblFTEntry>
                  </c15:dlblFieldTable>
                  <c15:showDataLabelsRange val="0"/>
                </c:ext>
                <c:ext xmlns:c16="http://schemas.microsoft.com/office/drawing/2014/chart" uri="{C3380CC4-5D6E-409C-BE32-E72D297353CC}">
                  <c16:uniqueId val="{0000001A-2356-4B06-8583-6337441DA19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{6313386D-95B5-4210-A906-EBBF250B5ED5}</c15:txfldGUID>
                      <c15:f>Diagramm!$K$50</c15:f>
                      <c15:dlblFieldTableCache>
                        <c:ptCount val="1"/>
                      </c15:dlblFieldTableCache>
                    </c15:dlblFTEntry>
                  </c15:dlblFieldTable>
                  <c15:showDataLabelsRange val="0"/>
                </c:ext>
                <c:ext xmlns:c16="http://schemas.microsoft.com/office/drawing/2014/chart" uri="{C3380CC4-5D6E-409C-BE32-E72D297353CC}">
                  <c16:uniqueId val="{0000001B-2356-4B06-8583-6337441DA19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{514EE9A8-D5B8-44D1-9AC1-3E3A53072E31}</c15:txfldGUID>
                      <c15:f>Diagramm!$K$51</c15:f>
                      <c15:dlblFieldTableCache>
                        <c:ptCount val="1"/>
                      </c15:dlblFieldTableCache>
                    </c15:dlblFTEntry>
                  </c15:dlblFieldTable>
                  <c15:showDataLabelsRange val="0"/>
                </c:ext>
                <c:ext xmlns:c16="http://schemas.microsoft.com/office/drawing/2014/chart" uri="{C3380CC4-5D6E-409C-BE32-E72D297353CC}">
                  <c16:uniqueId val="{0000001C-2356-4B06-8583-6337441DA19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{B2C9AB64-2B01-45E0-9979-16254E7D6614}</c15:txfldGUID>
                      <c15:f>Diagramm!$K$52</c15:f>
                      <c15:dlblFieldTableCache>
                        <c:ptCount val="1"/>
                      </c15:dlblFieldTableCache>
                    </c15:dlblFTEntry>
                  </c15:dlblFieldTable>
                  <c15:showDataLabelsRange val="0"/>
                </c:ext>
                <c:ext xmlns:c16="http://schemas.microsoft.com/office/drawing/2014/chart" uri="{C3380CC4-5D6E-409C-BE32-E72D297353CC}">
                  <c16:uniqueId val="{0000001D-2356-4B06-8583-6337441DA19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{2E617C01-DCAA-4BB4-B7B2-AB22FEF36FE2}</c15:txfldGUID>
                      <c15:f>Diagramm!$K$53</c15:f>
                      <c15:dlblFieldTableCache>
                        <c:ptCount val="1"/>
                      </c15:dlblFieldTableCache>
                    </c15:dlblFTEntry>
                  </c15:dlblFieldTable>
                  <c15:showDataLabelsRange val="0"/>
                </c:ext>
                <c:ext xmlns:c16="http://schemas.microsoft.com/office/drawing/2014/chart" uri="{C3380CC4-5D6E-409C-BE32-E72D297353CC}">
                  <c16:uniqueId val="{0000001E-2356-4B06-8583-6337441DA19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{C9F3075F-8669-48E5-9C88-C2427546A4B1}</c15:txfldGUID>
                      <c15:f>Diagramm!$K$54</c15:f>
                      <c15:dlblFieldTableCache>
                        <c:ptCount val="1"/>
                      </c15:dlblFieldTableCache>
                    </c15:dlblFTEntry>
                  </c15:dlblFieldTable>
                  <c15:showDataLabelsRange val="0"/>
                </c:ext>
                <c:ext xmlns:c16="http://schemas.microsoft.com/office/drawing/2014/chart" uri="{C3380CC4-5D6E-409C-BE32-E72D297353CC}">
                  <c16:uniqueId val="{0000001F-2356-4B06-8583-6337441DA19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{6C34338D-E3E4-4499-ADD1-B5F90FE5E182}</c15:txfldGUID>
                      <c15:f>Diagramm!$K$55</c15:f>
                      <c15:dlblFieldTableCache>
                        <c:ptCount val="1"/>
                      </c15:dlblFieldTableCache>
                    </c15:dlblFTEntry>
                  </c15:dlblFieldTable>
                  <c15:showDataLabelsRange val="0"/>
                </c:ext>
                <c:ext xmlns:c16="http://schemas.microsoft.com/office/drawing/2014/chart" uri="{C3380CC4-5D6E-409C-BE32-E72D297353CC}">
                  <c16:uniqueId val="{00000020-2356-4B06-8583-6337441DA19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{C8DEA34B-7BE5-4ACF-946E-5FC1573F04A9}</c15:txfldGUID>
                      <c15:f>Diagramm!$K$56</c15:f>
                      <c15:dlblFieldTableCache>
                        <c:ptCount val="1"/>
                      </c15:dlblFieldTableCache>
                    </c15:dlblFTEntry>
                  </c15:dlblFieldTable>
                  <c15:showDataLabelsRange val="0"/>
                </c:ext>
                <c:ext xmlns:c16="http://schemas.microsoft.com/office/drawing/2014/chart" uri="{C3380CC4-5D6E-409C-BE32-E72D297353CC}">
                  <c16:uniqueId val="{00000021-2356-4B06-8583-6337441DA19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{FE23CE02-D23C-425B-A636-CFFDBD21B94F}</c15:txfldGUID>
                      <c15:f>Diagramm!$K$57</c15:f>
                      <c15:dlblFieldTableCache>
                        <c:ptCount val="1"/>
                      </c15:dlblFieldTableCache>
                    </c15:dlblFTEntry>
                  </c15:dlblFieldTable>
                  <c15:showDataLabelsRange val="0"/>
                </c:ext>
                <c:ext xmlns:c16="http://schemas.microsoft.com/office/drawing/2014/chart" uri="{C3380CC4-5D6E-409C-BE32-E72D297353CC}">
                  <c16:uniqueId val="{00000022-2356-4B06-8583-6337441DA19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{3AB3E780-0F2D-4EAC-BC0F-67D9C40A90E2}</c15:txfldGUID>
                      <c15:f>Diagramm!$K$58</c15:f>
                      <c15:dlblFieldTableCache>
                        <c:ptCount val="1"/>
                      </c15:dlblFieldTableCache>
                    </c15:dlblFTEntry>
                  </c15:dlblFieldTable>
                  <c15:showDataLabelsRange val="0"/>
                </c:ext>
                <c:ext xmlns:c16="http://schemas.microsoft.com/office/drawing/2014/chart" uri="{C3380CC4-5D6E-409C-BE32-E72D297353CC}">
                  <c16:uniqueId val="{00000023-2356-4B06-8583-6337441DA19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{DCC9C3A8-2C3B-4728-914C-F3F88279BD07}</c15:txfldGUID>
                      <c15:f>Diagramm!$K$59</c15:f>
                      <c15:dlblFieldTableCache>
                        <c:ptCount val="1"/>
                      </c15:dlblFieldTableCache>
                    </c15:dlblFTEntry>
                  </c15:dlblFieldTable>
                  <c15:showDataLabelsRange val="0"/>
                </c:ext>
                <c:ext xmlns:c16="http://schemas.microsoft.com/office/drawing/2014/chart" uri="{C3380CC4-5D6E-409C-BE32-E72D297353CC}">
                  <c16:uniqueId val="{00000024-2356-4B06-8583-6337441DA19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{089FFACA-0232-471F-8663-E0A7A2CC79DA}</c15:txfldGUID>
                      <c15:f>Diagramm!$K$60</c15:f>
                      <c15:dlblFieldTableCache>
                        <c:ptCount val="1"/>
                      </c15:dlblFieldTableCache>
                    </c15:dlblFTEntry>
                  </c15:dlblFieldTable>
                  <c15:showDataLabelsRange val="0"/>
                </c:ext>
                <c:ext xmlns:c16="http://schemas.microsoft.com/office/drawing/2014/chart" uri="{C3380CC4-5D6E-409C-BE32-E72D297353CC}">
                  <c16:uniqueId val="{00000025-2356-4B06-8583-6337441DA19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{02F86C62-14E7-4544-9E4B-64D6D9B54B7D}</c15:txfldGUID>
                      <c15:f>Diagramm!$K$61</c15:f>
                      <c15:dlblFieldTableCache>
                        <c:ptCount val="1"/>
                      </c15:dlblFieldTableCache>
                    </c15:dlblFTEntry>
                  </c15:dlblFieldTable>
                  <c15:showDataLabelsRange val="0"/>
                </c:ext>
                <c:ext xmlns:c16="http://schemas.microsoft.com/office/drawing/2014/chart" uri="{C3380CC4-5D6E-409C-BE32-E72D297353CC}">
                  <c16:uniqueId val="{00000026-2356-4B06-8583-6337441DA19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{4AECBF64-A00B-4F6C-8334-FA4234541D44}</c15:txfldGUID>
                      <c15:f>Diagramm!$K$62</c15:f>
                      <c15:dlblFieldTableCache>
                        <c:ptCount val="1"/>
                      </c15:dlblFieldTableCache>
                    </c15:dlblFTEntry>
                  </c15:dlblFieldTable>
                  <c15:showDataLabelsRange val="0"/>
                </c:ext>
                <c:ext xmlns:c16="http://schemas.microsoft.com/office/drawing/2014/chart" uri="{C3380CC4-5D6E-409C-BE32-E72D297353CC}">
                  <c16:uniqueId val="{00000027-2356-4B06-8583-6337441DA19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{875B6BC1-8E9A-4116-9C42-B3B8CCA3E52D}</c15:txfldGUID>
                      <c15:f>Diagramm!$K$63</c15:f>
                      <c15:dlblFieldTableCache>
                        <c:ptCount val="1"/>
                      </c15:dlblFieldTableCache>
                    </c15:dlblFTEntry>
                  </c15:dlblFieldTable>
                  <c15:showDataLabelsRange val="0"/>
                </c:ext>
                <c:ext xmlns:c16="http://schemas.microsoft.com/office/drawing/2014/chart" uri="{C3380CC4-5D6E-409C-BE32-E72D297353CC}">
                  <c16:uniqueId val="{00000028-2356-4B06-8583-6337441DA19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{ED1BDB43-B303-476E-A622-58E50DEA3156}</c15:txfldGUID>
                      <c15:f>Diagramm!$K$64</c15:f>
                      <c15:dlblFieldTableCache>
                        <c:ptCount val="1"/>
                      </c15:dlblFieldTableCache>
                    </c15:dlblFTEntry>
                  </c15:dlblFieldTable>
                  <c15:showDataLabelsRange val="0"/>
                </c:ext>
                <c:ext xmlns:c16="http://schemas.microsoft.com/office/drawing/2014/chart" uri="{C3380CC4-5D6E-409C-BE32-E72D297353CC}">
                  <c16:uniqueId val="{00000029-2356-4B06-8583-6337441DA19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{6E356A03-F6EE-4E3A-80D4-097013A783FA}</c15:txfldGUID>
                      <c15:f>Diagramm!$K$65</c15:f>
                      <c15:dlblFieldTableCache>
                        <c:ptCount val="1"/>
                      </c15:dlblFieldTableCache>
                    </c15:dlblFTEntry>
                  </c15:dlblFieldTable>
                  <c15:showDataLabelsRange val="0"/>
                </c:ext>
                <c:ext xmlns:c16="http://schemas.microsoft.com/office/drawing/2014/chart" uri="{C3380CC4-5D6E-409C-BE32-E72D297353CC}">
                  <c16:uniqueId val="{0000002A-2356-4B06-8583-6337441DA19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{C6299978-CF39-45B0-81D4-7D16CB204EFF}</c15:txfldGUID>
                      <c15:f>Diagramm!$K$66</c15:f>
                      <c15:dlblFieldTableCache>
                        <c:ptCount val="1"/>
                      </c15:dlblFieldTableCache>
                    </c15:dlblFTEntry>
                  </c15:dlblFieldTable>
                  <c15:showDataLabelsRange val="0"/>
                </c:ext>
                <c:ext xmlns:c16="http://schemas.microsoft.com/office/drawing/2014/chart" uri="{C3380CC4-5D6E-409C-BE32-E72D297353CC}">
                  <c16:uniqueId val="{0000002B-2356-4B06-8583-6337441DA19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{E71616B2-4D87-4D34-9B74-334A3177511D}</c15:txfldGUID>
                      <c15:f>Diagramm!$K$67</c15:f>
                      <c15:dlblFieldTableCache>
                        <c:ptCount val="1"/>
                      </c15:dlblFieldTableCache>
                    </c15:dlblFTEntry>
                  </c15:dlblFieldTable>
                  <c15:showDataLabelsRange val="0"/>
                </c:ext>
                <c:ext xmlns:c16="http://schemas.microsoft.com/office/drawing/2014/chart" uri="{C3380CC4-5D6E-409C-BE32-E72D297353CC}">
                  <c16:uniqueId val="{0000002C-2356-4B06-8583-6337441DA19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356-4B06-8583-6337441DA19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{ED17A2C4-AA46-4915-B507-FA4086FB9065}</c15:txfldGUID>
                      <c15:f>Diagramm!$J$46</c15:f>
                      <c15:dlblFieldTableCache>
                        <c:ptCount val="1"/>
                      </c15:dlblFieldTableCache>
                    </c15:dlblFTEntry>
                  </c15:dlblFieldTable>
                  <c15:showDataLabelsRange val="0"/>
                </c:ext>
                <c:ext xmlns:c16="http://schemas.microsoft.com/office/drawing/2014/chart" uri="{C3380CC4-5D6E-409C-BE32-E72D297353CC}">
                  <c16:uniqueId val="{0000002E-2356-4B06-8583-6337441DA19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{C0620891-5FC6-4289-96E1-5D2202A039C8}</c15:txfldGUID>
                      <c15:f>Diagramm!$J$47</c15:f>
                      <c15:dlblFieldTableCache>
                        <c:ptCount val="1"/>
                      </c15:dlblFieldTableCache>
                    </c15:dlblFTEntry>
                  </c15:dlblFieldTable>
                  <c15:showDataLabelsRange val="0"/>
                </c:ext>
                <c:ext xmlns:c16="http://schemas.microsoft.com/office/drawing/2014/chart" uri="{C3380CC4-5D6E-409C-BE32-E72D297353CC}">
                  <c16:uniqueId val="{0000002F-2356-4B06-8583-6337441DA19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{1BD637E2-D240-4ECA-92CB-7600E3DECE00}</c15:txfldGUID>
                      <c15:f>Diagramm!$J$48</c15:f>
                      <c15:dlblFieldTableCache>
                        <c:ptCount val="1"/>
                      </c15:dlblFieldTableCache>
                    </c15:dlblFTEntry>
                  </c15:dlblFieldTable>
                  <c15:showDataLabelsRange val="0"/>
                </c:ext>
                <c:ext xmlns:c16="http://schemas.microsoft.com/office/drawing/2014/chart" uri="{C3380CC4-5D6E-409C-BE32-E72D297353CC}">
                  <c16:uniqueId val="{00000030-2356-4B06-8583-6337441DA19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{E3978322-6221-4B36-BE79-505435BC09B5}</c15:txfldGUID>
                      <c15:f>Diagramm!$J$49</c15:f>
                      <c15:dlblFieldTableCache>
                        <c:ptCount val="1"/>
                      </c15:dlblFieldTableCache>
                    </c15:dlblFTEntry>
                  </c15:dlblFieldTable>
                  <c15:showDataLabelsRange val="0"/>
                </c:ext>
                <c:ext xmlns:c16="http://schemas.microsoft.com/office/drawing/2014/chart" uri="{C3380CC4-5D6E-409C-BE32-E72D297353CC}">
                  <c16:uniqueId val="{00000031-2356-4B06-8583-6337441DA19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{B7F4608F-2343-4B87-A5FD-36EF1A47F283}</c15:txfldGUID>
                      <c15:f>Diagramm!$J$50</c15:f>
                      <c15:dlblFieldTableCache>
                        <c:ptCount val="1"/>
                      </c15:dlblFieldTableCache>
                    </c15:dlblFTEntry>
                  </c15:dlblFieldTable>
                  <c15:showDataLabelsRange val="0"/>
                </c:ext>
                <c:ext xmlns:c16="http://schemas.microsoft.com/office/drawing/2014/chart" uri="{C3380CC4-5D6E-409C-BE32-E72D297353CC}">
                  <c16:uniqueId val="{00000032-2356-4B06-8583-6337441DA19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{532213C9-8435-440D-BEB9-7D648D2C37FE}</c15:txfldGUID>
                      <c15:f>Diagramm!$J$51</c15:f>
                      <c15:dlblFieldTableCache>
                        <c:ptCount val="1"/>
                      </c15:dlblFieldTableCache>
                    </c15:dlblFTEntry>
                  </c15:dlblFieldTable>
                  <c15:showDataLabelsRange val="0"/>
                </c:ext>
                <c:ext xmlns:c16="http://schemas.microsoft.com/office/drawing/2014/chart" uri="{C3380CC4-5D6E-409C-BE32-E72D297353CC}">
                  <c16:uniqueId val="{00000033-2356-4B06-8583-6337441DA19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{5DD79576-B812-4803-814D-D50517E8FA24}</c15:txfldGUID>
                      <c15:f>Diagramm!$J$52</c15:f>
                      <c15:dlblFieldTableCache>
                        <c:ptCount val="1"/>
                      </c15:dlblFieldTableCache>
                    </c15:dlblFTEntry>
                  </c15:dlblFieldTable>
                  <c15:showDataLabelsRange val="0"/>
                </c:ext>
                <c:ext xmlns:c16="http://schemas.microsoft.com/office/drawing/2014/chart" uri="{C3380CC4-5D6E-409C-BE32-E72D297353CC}">
                  <c16:uniqueId val="{00000034-2356-4B06-8583-6337441DA19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{F8CE241C-8236-4FF7-8073-1806919D7897}</c15:txfldGUID>
                      <c15:f>Diagramm!$J$53</c15:f>
                      <c15:dlblFieldTableCache>
                        <c:ptCount val="1"/>
                      </c15:dlblFieldTableCache>
                    </c15:dlblFTEntry>
                  </c15:dlblFieldTable>
                  <c15:showDataLabelsRange val="0"/>
                </c:ext>
                <c:ext xmlns:c16="http://schemas.microsoft.com/office/drawing/2014/chart" uri="{C3380CC4-5D6E-409C-BE32-E72D297353CC}">
                  <c16:uniqueId val="{00000035-2356-4B06-8583-6337441DA19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{7904AAE5-E249-43C1-86D5-0C4D7A8D15C3}</c15:txfldGUID>
                      <c15:f>Diagramm!$J$54</c15:f>
                      <c15:dlblFieldTableCache>
                        <c:ptCount val="1"/>
                      </c15:dlblFieldTableCache>
                    </c15:dlblFTEntry>
                  </c15:dlblFieldTable>
                  <c15:showDataLabelsRange val="0"/>
                </c:ext>
                <c:ext xmlns:c16="http://schemas.microsoft.com/office/drawing/2014/chart" uri="{C3380CC4-5D6E-409C-BE32-E72D297353CC}">
                  <c16:uniqueId val="{00000036-2356-4B06-8583-6337441DA19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{FC65975A-F720-4F62-9BFC-5D8A8CBD40D9}</c15:txfldGUID>
                      <c15:f>Diagramm!$J$55</c15:f>
                      <c15:dlblFieldTableCache>
                        <c:ptCount val="1"/>
                      </c15:dlblFieldTableCache>
                    </c15:dlblFTEntry>
                  </c15:dlblFieldTable>
                  <c15:showDataLabelsRange val="0"/>
                </c:ext>
                <c:ext xmlns:c16="http://schemas.microsoft.com/office/drawing/2014/chart" uri="{C3380CC4-5D6E-409C-BE32-E72D297353CC}">
                  <c16:uniqueId val="{00000037-2356-4B06-8583-6337441DA19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{259AC9FA-E2F4-4994-9883-61828785F75F}</c15:txfldGUID>
                      <c15:f>Diagramm!$J$56</c15:f>
                      <c15:dlblFieldTableCache>
                        <c:ptCount val="1"/>
                      </c15:dlblFieldTableCache>
                    </c15:dlblFTEntry>
                  </c15:dlblFieldTable>
                  <c15:showDataLabelsRange val="0"/>
                </c:ext>
                <c:ext xmlns:c16="http://schemas.microsoft.com/office/drawing/2014/chart" uri="{C3380CC4-5D6E-409C-BE32-E72D297353CC}">
                  <c16:uniqueId val="{00000038-2356-4B06-8583-6337441DA19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{136462EC-8579-441B-9E44-0BF8B5952695}</c15:txfldGUID>
                      <c15:f>Diagramm!$J$57</c15:f>
                      <c15:dlblFieldTableCache>
                        <c:ptCount val="1"/>
                      </c15:dlblFieldTableCache>
                    </c15:dlblFTEntry>
                  </c15:dlblFieldTable>
                  <c15:showDataLabelsRange val="0"/>
                </c:ext>
                <c:ext xmlns:c16="http://schemas.microsoft.com/office/drawing/2014/chart" uri="{C3380CC4-5D6E-409C-BE32-E72D297353CC}">
                  <c16:uniqueId val="{00000039-2356-4B06-8583-6337441DA19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{3ECA57B3-2605-4E37-86DE-705A9CFD2146}</c15:txfldGUID>
                      <c15:f>Diagramm!$J$58</c15:f>
                      <c15:dlblFieldTableCache>
                        <c:ptCount val="1"/>
                      </c15:dlblFieldTableCache>
                    </c15:dlblFTEntry>
                  </c15:dlblFieldTable>
                  <c15:showDataLabelsRange val="0"/>
                </c:ext>
                <c:ext xmlns:c16="http://schemas.microsoft.com/office/drawing/2014/chart" uri="{C3380CC4-5D6E-409C-BE32-E72D297353CC}">
                  <c16:uniqueId val="{0000003A-2356-4B06-8583-6337441DA19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{D90DC75B-D749-4D49-A860-6D03E0EA77AF}</c15:txfldGUID>
                      <c15:f>Diagramm!$J$59</c15:f>
                      <c15:dlblFieldTableCache>
                        <c:ptCount val="1"/>
                      </c15:dlblFieldTableCache>
                    </c15:dlblFTEntry>
                  </c15:dlblFieldTable>
                  <c15:showDataLabelsRange val="0"/>
                </c:ext>
                <c:ext xmlns:c16="http://schemas.microsoft.com/office/drawing/2014/chart" uri="{C3380CC4-5D6E-409C-BE32-E72D297353CC}">
                  <c16:uniqueId val="{0000003B-2356-4B06-8583-6337441DA19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{41CFD372-2CCD-4428-B96A-CFC45EFB4494}</c15:txfldGUID>
                      <c15:f>Diagramm!$J$60</c15:f>
                      <c15:dlblFieldTableCache>
                        <c:ptCount val="1"/>
                      </c15:dlblFieldTableCache>
                    </c15:dlblFTEntry>
                  </c15:dlblFieldTable>
                  <c15:showDataLabelsRange val="0"/>
                </c:ext>
                <c:ext xmlns:c16="http://schemas.microsoft.com/office/drawing/2014/chart" uri="{C3380CC4-5D6E-409C-BE32-E72D297353CC}">
                  <c16:uniqueId val="{0000003C-2356-4B06-8583-6337441DA19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{5D12E9DF-B1CF-42CF-91E0-0EDB3450D3BD}</c15:txfldGUID>
                      <c15:f>Diagramm!$J$61</c15:f>
                      <c15:dlblFieldTableCache>
                        <c:ptCount val="1"/>
                      </c15:dlblFieldTableCache>
                    </c15:dlblFTEntry>
                  </c15:dlblFieldTable>
                  <c15:showDataLabelsRange val="0"/>
                </c:ext>
                <c:ext xmlns:c16="http://schemas.microsoft.com/office/drawing/2014/chart" uri="{C3380CC4-5D6E-409C-BE32-E72D297353CC}">
                  <c16:uniqueId val="{0000003D-2356-4B06-8583-6337441DA19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{4D518DDC-79C0-48F5-92C9-EB71F64E7915}</c15:txfldGUID>
                      <c15:f>Diagramm!$J$62</c15:f>
                      <c15:dlblFieldTableCache>
                        <c:ptCount val="1"/>
                      </c15:dlblFieldTableCache>
                    </c15:dlblFTEntry>
                  </c15:dlblFieldTable>
                  <c15:showDataLabelsRange val="0"/>
                </c:ext>
                <c:ext xmlns:c16="http://schemas.microsoft.com/office/drawing/2014/chart" uri="{C3380CC4-5D6E-409C-BE32-E72D297353CC}">
                  <c16:uniqueId val="{0000003E-2356-4B06-8583-6337441DA19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{D7D5AA2A-6B30-4B2B-A65F-46F97CE08377}</c15:txfldGUID>
                      <c15:f>Diagramm!$J$63</c15:f>
                      <c15:dlblFieldTableCache>
                        <c:ptCount val="1"/>
                      </c15:dlblFieldTableCache>
                    </c15:dlblFTEntry>
                  </c15:dlblFieldTable>
                  <c15:showDataLabelsRange val="0"/>
                </c:ext>
                <c:ext xmlns:c16="http://schemas.microsoft.com/office/drawing/2014/chart" uri="{C3380CC4-5D6E-409C-BE32-E72D297353CC}">
                  <c16:uniqueId val="{0000003F-2356-4B06-8583-6337441DA19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{2449FDC5-4A4D-4A41-9D4B-C65FE7E69715}</c15:txfldGUID>
                      <c15:f>Diagramm!$J$64</c15:f>
                      <c15:dlblFieldTableCache>
                        <c:ptCount val="1"/>
                      </c15:dlblFieldTableCache>
                    </c15:dlblFTEntry>
                  </c15:dlblFieldTable>
                  <c15:showDataLabelsRange val="0"/>
                </c:ext>
                <c:ext xmlns:c16="http://schemas.microsoft.com/office/drawing/2014/chart" uri="{C3380CC4-5D6E-409C-BE32-E72D297353CC}">
                  <c16:uniqueId val="{00000040-2356-4B06-8583-6337441DA19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{B7CC0071-81C3-44DB-A057-98D61F7AE539}</c15:txfldGUID>
                      <c15:f>Diagramm!$J$65</c15:f>
                      <c15:dlblFieldTableCache>
                        <c:ptCount val="1"/>
                      </c15:dlblFieldTableCache>
                    </c15:dlblFTEntry>
                  </c15:dlblFieldTable>
                  <c15:showDataLabelsRange val="0"/>
                </c:ext>
                <c:ext xmlns:c16="http://schemas.microsoft.com/office/drawing/2014/chart" uri="{C3380CC4-5D6E-409C-BE32-E72D297353CC}">
                  <c16:uniqueId val="{00000041-2356-4B06-8583-6337441DA19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{C37CFED3-B353-4785-B007-752C05CA7E4A}</c15:txfldGUID>
                      <c15:f>Diagramm!$J$66</c15:f>
                      <c15:dlblFieldTableCache>
                        <c:ptCount val="1"/>
                      </c15:dlblFieldTableCache>
                    </c15:dlblFTEntry>
                  </c15:dlblFieldTable>
                  <c15:showDataLabelsRange val="0"/>
                </c:ext>
                <c:ext xmlns:c16="http://schemas.microsoft.com/office/drawing/2014/chart" uri="{C3380CC4-5D6E-409C-BE32-E72D297353CC}">
                  <c16:uniqueId val="{00000042-2356-4B06-8583-6337441DA19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{D430D6D7-B52C-4761-8DEA-BD8C2F846A77}</c15:txfldGUID>
                      <c15:f>Diagramm!$J$67</c15:f>
                      <c15:dlblFieldTableCache>
                        <c:ptCount val="1"/>
                      </c15:dlblFieldTableCache>
                    </c15:dlblFTEntry>
                  </c15:dlblFieldTable>
                  <c15:showDataLabelsRange val="0"/>
                </c:ext>
                <c:ext xmlns:c16="http://schemas.microsoft.com/office/drawing/2014/chart" uri="{C3380CC4-5D6E-409C-BE32-E72D297353CC}">
                  <c16:uniqueId val="{00000043-2356-4B06-8583-6337441DA19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356-4B06-8583-6337441DA19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F21-468F-BDD6-F4D2BFA0BE7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F21-468F-BDD6-F4D2BFA0BE7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F21-468F-BDD6-F4D2BFA0BE7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F21-468F-BDD6-F4D2BFA0BE7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F21-468F-BDD6-F4D2BFA0BE7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F21-468F-BDD6-F4D2BFA0BE7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F21-468F-BDD6-F4D2BFA0BE7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F21-468F-BDD6-F4D2BFA0BE7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F21-468F-BDD6-F4D2BFA0BE7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F21-468F-BDD6-F4D2BFA0BE7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F21-468F-BDD6-F4D2BFA0BE7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F21-468F-BDD6-F4D2BFA0BE7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F21-468F-BDD6-F4D2BFA0BE7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F21-468F-BDD6-F4D2BFA0BE7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F21-468F-BDD6-F4D2BFA0BE7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F21-468F-BDD6-F4D2BFA0BE7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F21-468F-BDD6-F4D2BFA0BE7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F21-468F-BDD6-F4D2BFA0BE7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F21-468F-BDD6-F4D2BFA0BE7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F21-468F-BDD6-F4D2BFA0BE7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F21-468F-BDD6-F4D2BFA0BE7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F21-468F-BDD6-F4D2BFA0BE7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F21-468F-BDD6-F4D2BFA0BE7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F21-468F-BDD6-F4D2BFA0BE7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F21-468F-BDD6-F4D2BFA0BE7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F21-468F-BDD6-F4D2BFA0BE7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F21-468F-BDD6-F4D2BFA0BE7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F21-468F-BDD6-F4D2BFA0BE7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F21-468F-BDD6-F4D2BFA0BE7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F21-468F-BDD6-F4D2BFA0BE7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F21-468F-BDD6-F4D2BFA0BE7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F21-468F-BDD6-F4D2BFA0BE7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F21-468F-BDD6-F4D2BFA0BE7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F21-468F-BDD6-F4D2BFA0BE7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F21-468F-BDD6-F4D2BFA0BE7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F21-468F-BDD6-F4D2BFA0BE7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F21-468F-BDD6-F4D2BFA0BE7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F21-468F-BDD6-F4D2BFA0BE7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F21-468F-BDD6-F4D2BFA0BE7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F21-468F-BDD6-F4D2BFA0BE7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F21-468F-BDD6-F4D2BFA0BE7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F21-468F-BDD6-F4D2BFA0BE7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F21-468F-BDD6-F4D2BFA0BE7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F21-468F-BDD6-F4D2BFA0BE7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F21-468F-BDD6-F4D2BFA0BE7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F21-468F-BDD6-F4D2BFA0BE7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F21-468F-BDD6-F4D2BFA0BE7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F21-468F-BDD6-F4D2BFA0BE7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F21-468F-BDD6-F4D2BFA0BE7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F21-468F-BDD6-F4D2BFA0BE7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F21-468F-BDD6-F4D2BFA0BE7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F21-468F-BDD6-F4D2BFA0BE7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F21-468F-BDD6-F4D2BFA0BE7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F21-468F-BDD6-F4D2BFA0BE7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F21-468F-BDD6-F4D2BFA0BE7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F21-468F-BDD6-F4D2BFA0BE7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F21-468F-BDD6-F4D2BFA0BE7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F21-468F-BDD6-F4D2BFA0BE7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F21-468F-BDD6-F4D2BFA0BE7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F21-468F-BDD6-F4D2BFA0BE7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F21-468F-BDD6-F4D2BFA0BE7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F21-468F-BDD6-F4D2BFA0BE7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F21-468F-BDD6-F4D2BFA0BE7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F21-468F-BDD6-F4D2BFA0BE7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F21-468F-BDD6-F4D2BFA0BE7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F21-468F-BDD6-F4D2BFA0BE7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F21-468F-BDD6-F4D2BFA0BE7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F21-468F-BDD6-F4D2BFA0BE7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F21-468F-BDD6-F4D2BFA0BE7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102.08805818409321</c:v>
                </c:pt>
                <c:pt idx="2">
                  <c:v>104.42637053257214</c:v>
                </c:pt>
                <c:pt idx="3">
                  <c:v>102.48690075858293</c:v>
                </c:pt>
                <c:pt idx="4">
                  <c:v>102.97176820208023</c:v>
                </c:pt>
                <c:pt idx="5">
                  <c:v>106.32673809337609</c:v>
                </c:pt>
                <c:pt idx="6">
                  <c:v>106.99929616016266</c:v>
                </c:pt>
                <c:pt idx="7">
                  <c:v>104.80957222178775</c:v>
                </c:pt>
                <c:pt idx="8">
                  <c:v>104.9503401892547</c:v>
                </c:pt>
                <c:pt idx="9">
                  <c:v>106.2250723390944</c:v>
                </c:pt>
                <c:pt idx="10">
                  <c:v>108.67287088449207</c:v>
                </c:pt>
                <c:pt idx="11">
                  <c:v>108.99350903261124</c:v>
                </c:pt>
                <c:pt idx="12">
                  <c:v>108.88402283569249</c:v>
                </c:pt>
                <c:pt idx="13">
                  <c:v>109.07953390161884</c:v>
                </c:pt>
                <c:pt idx="14">
                  <c:v>111.36310315163837</c:v>
                </c:pt>
                <c:pt idx="15">
                  <c:v>109.79901462422774</c:v>
                </c:pt>
                <c:pt idx="16">
                  <c:v>110.11965277234692</c:v>
                </c:pt>
                <c:pt idx="17">
                  <c:v>111.55861421756472</c:v>
                </c:pt>
                <c:pt idx="18">
                  <c:v>114.01423320559945</c:v>
                </c:pt>
                <c:pt idx="19">
                  <c:v>112.3797606944553</c:v>
                </c:pt>
                <c:pt idx="20">
                  <c:v>111.98873856260265</c:v>
                </c:pt>
                <c:pt idx="21">
                  <c:v>112.68475795730038</c:v>
                </c:pt>
                <c:pt idx="22">
                  <c:v>114.91358410886056</c:v>
                </c:pt>
                <c:pt idx="23">
                  <c:v>112.68475795730038</c:v>
                </c:pt>
                <c:pt idx="24">
                  <c:v>112.47360600609994</c:v>
                </c:pt>
              </c:numCache>
            </c:numRef>
          </c:val>
          <c:smooth val="0"/>
          <c:extLst>
            <c:ext xmlns:c16="http://schemas.microsoft.com/office/drawing/2014/chart" uri="{C3380CC4-5D6E-409C-BE32-E72D297353CC}">
              <c16:uniqueId val="{00000000-D04B-4F27-9F7C-ABB1351EF07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103.35305719921104</c:v>
                </c:pt>
                <c:pt idx="2">
                  <c:v>109.07297830374753</c:v>
                </c:pt>
                <c:pt idx="3">
                  <c:v>107.39644970414201</c:v>
                </c:pt>
                <c:pt idx="4">
                  <c:v>103.2544378698225</c:v>
                </c:pt>
                <c:pt idx="5">
                  <c:v>106.50887573964498</c:v>
                </c:pt>
                <c:pt idx="6">
                  <c:v>111.63708086785009</c:v>
                </c:pt>
                <c:pt idx="7">
                  <c:v>112.52465483234715</c:v>
                </c:pt>
                <c:pt idx="8">
                  <c:v>107.8895463510848</c:v>
                </c:pt>
                <c:pt idx="9">
                  <c:v>111.34122287968442</c:v>
                </c:pt>
                <c:pt idx="10">
                  <c:v>119.8224852071006</c:v>
                </c:pt>
                <c:pt idx="11">
                  <c:v>117.75147928994083</c:v>
                </c:pt>
                <c:pt idx="12">
                  <c:v>115.5818540433925</c:v>
                </c:pt>
                <c:pt idx="13">
                  <c:v>116.76528599605523</c:v>
                </c:pt>
                <c:pt idx="14">
                  <c:v>122.38658777120315</c:v>
                </c:pt>
                <c:pt idx="15">
                  <c:v>121.00591715976333</c:v>
                </c:pt>
                <c:pt idx="16">
                  <c:v>117.94871794871796</c:v>
                </c:pt>
                <c:pt idx="17">
                  <c:v>123.86587771203156</c:v>
                </c:pt>
                <c:pt idx="18">
                  <c:v>129.28994082840237</c:v>
                </c:pt>
                <c:pt idx="19">
                  <c:v>124.85207100591715</c:v>
                </c:pt>
                <c:pt idx="20">
                  <c:v>126.42998027613413</c:v>
                </c:pt>
                <c:pt idx="21">
                  <c:v>130.47337278106508</c:v>
                </c:pt>
                <c:pt idx="22">
                  <c:v>134.61538461538461</c:v>
                </c:pt>
                <c:pt idx="23">
                  <c:v>131.55818540433927</c:v>
                </c:pt>
                <c:pt idx="24">
                  <c:v>126.7258382642998</c:v>
                </c:pt>
              </c:numCache>
            </c:numRef>
          </c:val>
          <c:smooth val="0"/>
          <c:extLst>
            <c:ext xmlns:c16="http://schemas.microsoft.com/office/drawing/2014/chart" uri="{C3380CC4-5D6E-409C-BE32-E72D297353CC}">
              <c16:uniqueId val="{00000001-D04B-4F27-9F7C-ABB1351EF07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99.024213950126494</c:v>
                </c:pt>
                <c:pt idx="2">
                  <c:v>95.988435128297795</c:v>
                </c:pt>
                <c:pt idx="3">
                  <c:v>96.458258041199855</c:v>
                </c:pt>
                <c:pt idx="4">
                  <c:v>92.157571376942542</c:v>
                </c:pt>
                <c:pt idx="5">
                  <c:v>92.555113841705818</c:v>
                </c:pt>
                <c:pt idx="6">
                  <c:v>91.832309360318035</c:v>
                </c:pt>
                <c:pt idx="7">
                  <c:v>92.193711601011927</c:v>
                </c:pt>
                <c:pt idx="8">
                  <c:v>91.507047343693529</c:v>
                </c:pt>
                <c:pt idx="9">
                  <c:v>92.121431152873143</c:v>
                </c:pt>
                <c:pt idx="10">
                  <c:v>91.39862667148536</c:v>
                </c:pt>
                <c:pt idx="11">
                  <c:v>90.314419949403685</c:v>
                </c:pt>
                <c:pt idx="12">
                  <c:v>90.892663534513915</c:v>
                </c:pt>
                <c:pt idx="13">
                  <c:v>90.422840621611854</c:v>
                </c:pt>
                <c:pt idx="14">
                  <c:v>89.736176364293456</c:v>
                </c:pt>
                <c:pt idx="15">
                  <c:v>87.82074448861583</c:v>
                </c:pt>
                <c:pt idx="16">
                  <c:v>87.025659559089263</c:v>
                </c:pt>
                <c:pt idx="17">
                  <c:v>89.772316588362841</c:v>
                </c:pt>
                <c:pt idx="18">
                  <c:v>87.8930249367546</c:v>
                </c:pt>
                <c:pt idx="19">
                  <c:v>88.254427177448505</c:v>
                </c:pt>
                <c:pt idx="20">
                  <c:v>87.134080231297446</c:v>
                </c:pt>
                <c:pt idx="21">
                  <c:v>88.109866281170952</c:v>
                </c:pt>
                <c:pt idx="22">
                  <c:v>84.351282977954469</c:v>
                </c:pt>
                <c:pt idx="23">
                  <c:v>83.628478496566686</c:v>
                </c:pt>
                <c:pt idx="24">
                  <c:v>82.25514998192989</c:v>
                </c:pt>
              </c:numCache>
            </c:numRef>
          </c:val>
          <c:smooth val="0"/>
          <c:extLst>
            <c:ext xmlns:c16="http://schemas.microsoft.com/office/drawing/2014/chart" uri="{C3380CC4-5D6E-409C-BE32-E72D297353CC}">
              <c16:uniqueId val="{00000002-D04B-4F27-9F7C-ABB1351EF07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04B-4F27-9F7C-ABB1351EF074}"/>
                </c:ext>
              </c:extLst>
            </c:dLbl>
            <c:dLbl>
              <c:idx val="1"/>
              <c:delete val="1"/>
              <c:extLst>
                <c:ext xmlns:c15="http://schemas.microsoft.com/office/drawing/2012/chart" uri="{CE6537A1-D6FC-4f65-9D91-7224C49458BB}"/>
                <c:ext xmlns:c16="http://schemas.microsoft.com/office/drawing/2014/chart" uri="{C3380CC4-5D6E-409C-BE32-E72D297353CC}">
                  <c16:uniqueId val="{00000004-D04B-4F27-9F7C-ABB1351EF074}"/>
                </c:ext>
              </c:extLst>
            </c:dLbl>
            <c:dLbl>
              <c:idx val="2"/>
              <c:delete val="1"/>
              <c:extLst>
                <c:ext xmlns:c15="http://schemas.microsoft.com/office/drawing/2012/chart" uri="{CE6537A1-D6FC-4f65-9D91-7224C49458BB}"/>
                <c:ext xmlns:c16="http://schemas.microsoft.com/office/drawing/2014/chart" uri="{C3380CC4-5D6E-409C-BE32-E72D297353CC}">
                  <c16:uniqueId val="{00000005-D04B-4F27-9F7C-ABB1351EF074}"/>
                </c:ext>
              </c:extLst>
            </c:dLbl>
            <c:dLbl>
              <c:idx val="3"/>
              <c:delete val="1"/>
              <c:extLst>
                <c:ext xmlns:c15="http://schemas.microsoft.com/office/drawing/2012/chart" uri="{CE6537A1-D6FC-4f65-9D91-7224C49458BB}"/>
                <c:ext xmlns:c16="http://schemas.microsoft.com/office/drawing/2014/chart" uri="{C3380CC4-5D6E-409C-BE32-E72D297353CC}">
                  <c16:uniqueId val="{00000006-D04B-4F27-9F7C-ABB1351EF074}"/>
                </c:ext>
              </c:extLst>
            </c:dLbl>
            <c:dLbl>
              <c:idx val="4"/>
              <c:delete val="1"/>
              <c:extLst>
                <c:ext xmlns:c15="http://schemas.microsoft.com/office/drawing/2012/chart" uri="{CE6537A1-D6FC-4f65-9D91-7224C49458BB}"/>
                <c:ext xmlns:c16="http://schemas.microsoft.com/office/drawing/2014/chart" uri="{C3380CC4-5D6E-409C-BE32-E72D297353CC}">
                  <c16:uniqueId val="{00000007-D04B-4F27-9F7C-ABB1351EF074}"/>
                </c:ext>
              </c:extLst>
            </c:dLbl>
            <c:dLbl>
              <c:idx val="5"/>
              <c:delete val="1"/>
              <c:extLst>
                <c:ext xmlns:c15="http://schemas.microsoft.com/office/drawing/2012/chart" uri="{CE6537A1-D6FC-4f65-9D91-7224C49458BB}"/>
                <c:ext xmlns:c16="http://schemas.microsoft.com/office/drawing/2014/chart" uri="{C3380CC4-5D6E-409C-BE32-E72D297353CC}">
                  <c16:uniqueId val="{00000008-D04B-4F27-9F7C-ABB1351EF074}"/>
                </c:ext>
              </c:extLst>
            </c:dLbl>
            <c:dLbl>
              <c:idx val="6"/>
              <c:delete val="1"/>
              <c:extLst>
                <c:ext xmlns:c15="http://schemas.microsoft.com/office/drawing/2012/chart" uri="{CE6537A1-D6FC-4f65-9D91-7224C49458BB}"/>
                <c:ext xmlns:c16="http://schemas.microsoft.com/office/drawing/2014/chart" uri="{C3380CC4-5D6E-409C-BE32-E72D297353CC}">
                  <c16:uniqueId val="{00000009-D04B-4F27-9F7C-ABB1351EF074}"/>
                </c:ext>
              </c:extLst>
            </c:dLbl>
            <c:dLbl>
              <c:idx val="7"/>
              <c:delete val="1"/>
              <c:extLst>
                <c:ext xmlns:c15="http://schemas.microsoft.com/office/drawing/2012/chart" uri="{CE6537A1-D6FC-4f65-9D91-7224C49458BB}"/>
                <c:ext xmlns:c16="http://schemas.microsoft.com/office/drawing/2014/chart" uri="{C3380CC4-5D6E-409C-BE32-E72D297353CC}">
                  <c16:uniqueId val="{0000000A-D04B-4F27-9F7C-ABB1351EF074}"/>
                </c:ext>
              </c:extLst>
            </c:dLbl>
            <c:dLbl>
              <c:idx val="8"/>
              <c:delete val="1"/>
              <c:extLst>
                <c:ext xmlns:c15="http://schemas.microsoft.com/office/drawing/2012/chart" uri="{CE6537A1-D6FC-4f65-9D91-7224C49458BB}"/>
                <c:ext xmlns:c16="http://schemas.microsoft.com/office/drawing/2014/chart" uri="{C3380CC4-5D6E-409C-BE32-E72D297353CC}">
                  <c16:uniqueId val="{0000000B-D04B-4F27-9F7C-ABB1351EF074}"/>
                </c:ext>
              </c:extLst>
            </c:dLbl>
            <c:dLbl>
              <c:idx val="9"/>
              <c:delete val="1"/>
              <c:extLst>
                <c:ext xmlns:c15="http://schemas.microsoft.com/office/drawing/2012/chart" uri="{CE6537A1-D6FC-4f65-9D91-7224C49458BB}"/>
                <c:ext xmlns:c16="http://schemas.microsoft.com/office/drawing/2014/chart" uri="{C3380CC4-5D6E-409C-BE32-E72D297353CC}">
                  <c16:uniqueId val="{0000000C-D04B-4F27-9F7C-ABB1351EF074}"/>
                </c:ext>
              </c:extLst>
            </c:dLbl>
            <c:dLbl>
              <c:idx val="10"/>
              <c:delete val="1"/>
              <c:extLst>
                <c:ext xmlns:c15="http://schemas.microsoft.com/office/drawing/2012/chart" uri="{CE6537A1-D6FC-4f65-9D91-7224C49458BB}"/>
                <c:ext xmlns:c16="http://schemas.microsoft.com/office/drawing/2014/chart" uri="{C3380CC4-5D6E-409C-BE32-E72D297353CC}">
                  <c16:uniqueId val="{0000000D-D04B-4F27-9F7C-ABB1351EF074}"/>
                </c:ext>
              </c:extLst>
            </c:dLbl>
            <c:dLbl>
              <c:idx val="11"/>
              <c:delete val="1"/>
              <c:extLst>
                <c:ext xmlns:c15="http://schemas.microsoft.com/office/drawing/2012/chart" uri="{CE6537A1-D6FC-4f65-9D91-7224C49458BB}"/>
                <c:ext xmlns:c16="http://schemas.microsoft.com/office/drawing/2014/chart" uri="{C3380CC4-5D6E-409C-BE32-E72D297353CC}">
                  <c16:uniqueId val="{0000000E-D04B-4F27-9F7C-ABB1351EF074}"/>
                </c:ext>
              </c:extLst>
            </c:dLbl>
            <c:dLbl>
              <c:idx val="12"/>
              <c:delete val="1"/>
              <c:extLst>
                <c:ext xmlns:c15="http://schemas.microsoft.com/office/drawing/2012/chart" uri="{CE6537A1-D6FC-4f65-9D91-7224C49458BB}"/>
                <c:ext xmlns:c16="http://schemas.microsoft.com/office/drawing/2014/chart" uri="{C3380CC4-5D6E-409C-BE32-E72D297353CC}">
                  <c16:uniqueId val="{0000000F-D04B-4F27-9F7C-ABB1351EF07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04B-4F27-9F7C-ABB1351EF074}"/>
                </c:ext>
              </c:extLst>
            </c:dLbl>
            <c:dLbl>
              <c:idx val="14"/>
              <c:delete val="1"/>
              <c:extLst>
                <c:ext xmlns:c15="http://schemas.microsoft.com/office/drawing/2012/chart" uri="{CE6537A1-D6FC-4f65-9D91-7224C49458BB}"/>
                <c:ext xmlns:c16="http://schemas.microsoft.com/office/drawing/2014/chart" uri="{C3380CC4-5D6E-409C-BE32-E72D297353CC}">
                  <c16:uniqueId val="{00000011-D04B-4F27-9F7C-ABB1351EF074}"/>
                </c:ext>
              </c:extLst>
            </c:dLbl>
            <c:dLbl>
              <c:idx val="15"/>
              <c:delete val="1"/>
              <c:extLst>
                <c:ext xmlns:c15="http://schemas.microsoft.com/office/drawing/2012/chart" uri="{CE6537A1-D6FC-4f65-9D91-7224C49458BB}"/>
                <c:ext xmlns:c16="http://schemas.microsoft.com/office/drawing/2014/chart" uri="{C3380CC4-5D6E-409C-BE32-E72D297353CC}">
                  <c16:uniqueId val="{00000012-D04B-4F27-9F7C-ABB1351EF074}"/>
                </c:ext>
              </c:extLst>
            </c:dLbl>
            <c:dLbl>
              <c:idx val="16"/>
              <c:delete val="1"/>
              <c:extLst>
                <c:ext xmlns:c15="http://schemas.microsoft.com/office/drawing/2012/chart" uri="{CE6537A1-D6FC-4f65-9D91-7224C49458BB}"/>
                <c:ext xmlns:c16="http://schemas.microsoft.com/office/drawing/2014/chart" uri="{C3380CC4-5D6E-409C-BE32-E72D297353CC}">
                  <c16:uniqueId val="{00000013-D04B-4F27-9F7C-ABB1351EF074}"/>
                </c:ext>
              </c:extLst>
            </c:dLbl>
            <c:dLbl>
              <c:idx val="17"/>
              <c:delete val="1"/>
              <c:extLst>
                <c:ext xmlns:c15="http://schemas.microsoft.com/office/drawing/2012/chart" uri="{CE6537A1-D6FC-4f65-9D91-7224C49458BB}"/>
                <c:ext xmlns:c16="http://schemas.microsoft.com/office/drawing/2014/chart" uri="{C3380CC4-5D6E-409C-BE32-E72D297353CC}">
                  <c16:uniqueId val="{00000014-D04B-4F27-9F7C-ABB1351EF074}"/>
                </c:ext>
              </c:extLst>
            </c:dLbl>
            <c:dLbl>
              <c:idx val="18"/>
              <c:delete val="1"/>
              <c:extLst>
                <c:ext xmlns:c15="http://schemas.microsoft.com/office/drawing/2012/chart" uri="{CE6537A1-D6FC-4f65-9D91-7224C49458BB}"/>
                <c:ext xmlns:c16="http://schemas.microsoft.com/office/drawing/2014/chart" uri="{C3380CC4-5D6E-409C-BE32-E72D297353CC}">
                  <c16:uniqueId val="{00000015-D04B-4F27-9F7C-ABB1351EF074}"/>
                </c:ext>
              </c:extLst>
            </c:dLbl>
            <c:dLbl>
              <c:idx val="19"/>
              <c:delete val="1"/>
              <c:extLst>
                <c:ext xmlns:c15="http://schemas.microsoft.com/office/drawing/2012/chart" uri="{CE6537A1-D6FC-4f65-9D91-7224C49458BB}"/>
                <c:ext xmlns:c16="http://schemas.microsoft.com/office/drawing/2014/chart" uri="{C3380CC4-5D6E-409C-BE32-E72D297353CC}">
                  <c16:uniqueId val="{00000016-D04B-4F27-9F7C-ABB1351EF074}"/>
                </c:ext>
              </c:extLst>
            </c:dLbl>
            <c:dLbl>
              <c:idx val="20"/>
              <c:delete val="1"/>
              <c:extLst>
                <c:ext xmlns:c15="http://schemas.microsoft.com/office/drawing/2012/chart" uri="{CE6537A1-D6FC-4f65-9D91-7224C49458BB}"/>
                <c:ext xmlns:c16="http://schemas.microsoft.com/office/drawing/2014/chart" uri="{C3380CC4-5D6E-409C-BE32-E72D297353CC}">
                  <c16:uniqueId val="{00000017-D04B-4F27-9F7C-ABB1351EF074}"/>
                </c:ext>
              </c:extLst>
            </c:dLbl>
            <c:dLbl>
              <c:idx val="21"/>
              <c:delete val="1"/>
              <c:extLst>
                <c:ext xmlns:c15="http://schemas.microsoft.com/office/drawing/2012/chart" uri="{CE6537A1-D6FC-4f65-9D91-7224C49458BB}"/>
                <c:ext xmlns:c16="http://schemas.microsoft.com/office/drawing/2014/chart" uri="{C3380CC4-5D6E-409C-BE32-E72D297353CC}">
                  <c16:uniqueId val="{00000018-D04B-4F27-9F7C-ABB1351EF074}"/>
                </c:ext>
              </c:extLst>
            </c:dLbl>
            <c:dLbl>
              <c:idx val="22"/>
              <c:delete val="1"/>
              <c:extLst>
                <c:ext xmlns:c15="http://schemas.microsoft.com/office/drawing/2012/chart" uri="{CE6537A1-D6FC-4f65-9D91-7224C49458BB}"/>
                <c:ext xmlns:c16="http://schemas.microsoft.com/office/drawing/2014/chart" uri="{C3380CC4-5D6E-409C-BE32-E72D297353CC}">
                  <c16:uniqueId val="{00000019-D04B-4F27-9F7C-ABB1351EF074}"/>
                </c:ext>
              </c:extLst>
            </c:dLbl>
            <c:dLbl>
              <c:idx val="23"/>
              <c:delete val="1"/>
              <c:extLst>
                <c:ext xmlns:c15="http://schemas.microsoft.com/office/drawing/2012/chart" uri="{CE6537A1-D6FC-4f65-9D91-7224C49458BB}"/>
                <c:ext xmlns:c16="http://schemas.microsoft.com/office/drawing/2014/chart" uri="{C3380CC4-5D6E-409C-BE32-E72D297353CC}">
                  <c16:uniqueId val="{0000001A-D04B-4F27-9F7C-ABB1351EF074}"/>
                </c:ext>
              </c:extLst>
            </c:dLbl>
            <c:dLbl>
              <c:idx val="24"/>
              <c:delete val="1"/>
              <c:extLst>
                <c:ext xmlns:c15="http://schemas.microsoft.com/office/drawing/2012/chart" uri="{CE6537A1-D6FC-4f65-9D91-7224C49458BB}"/>
                <c:ext xmlns:c16="http://schemas.microsoft.com/office/drawing/2014/chart" uri="{C3380CC4-5D6E-409C-BE32-E72D297353CC}">
                  <c16:uniqueId val="{0000001B-D04B-4F27-9F7C-ABB1351EF07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04B-4F27-9F7C-ABB1351EF07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Lüchow-Dannenberg (03354)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14382</v>
      </c>
      <c r="F11" s="238">
        <v>14409</v>
      </c>
      <c r="G11" s="238">
        <v>14694</v>
      </c>
      <c r="H11" s="238">
        <v>14409</v>
      </c>
      <c r="I11" s="265">
        <v>14320</v>
      </c>
      <c r="J11" s="263">
        <v>62</v>
      </c>
      <c r="K11" s="266">
        <v>0.43296089385474862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20.268391044361007</v>
      </c>
      <c r="E13" s="115">
        <v>2915</v>
      </c>
      <c r="F13" s="114">
        <v>2863</v>
      </c>
      <c r="G13" s="114">
        <v>2959</v>
      </c>
      <c r="H13" s="114">
        <v>2997</v>
      </c>
      <c r="I13" s="140">
        <v>2909</v>
      </c>
      <c r="J13" s="115">
        <v>6</v>
      </c>
      <c r="K13" s="116">
        <v>0.2062564455139223</v>
      </c>
    </row>
    <row r="14" spans="1:255" ht="14.1" customHeight="1" x14ac:dyDescent="0.2">
      <c r="A14" s="306" t="s">
        <v>230</v>
      </c>
      <c r="B14" s="307"/>
      <c r="C14" s="308"/>
      <c r="D14" s="113">
        <v>63.947990543735223</v>
      </c>
      <c r="E14" s="115">
        <v>9197</v>
      </c>
      <c r="F14" s="114">
        <v>9283</v>
      </c>
      <c r="G14" s="114">
        <v>9474</v>
      </c>
      <c r="H14" s="114">
        <v>9193</v>
      </c>
      <c r="I14" s="140">
        <v>9170</v>
      </c>
      <c r="J14" s="115">
        <v>27</v>
      </c>
      <c r="K14" s="116">
        <v>0.29443838604143946</v>
      </c>
    </row>
    <row r="15" spans="1:255" ht="14.1" customHeight="1" x14ac:dyDescent="0.2">
      <c r="A15" s="306" t="s">
        <v>231</v>
      </c>
      <c r="B15" s="307"/>
      <c r="C15" s="308"/>
      <c r="D15" s="113">
        <v>7.6901682658879151</v>
      </c>
      <c r="E15" s="115">
        <v>1106</v>
      </c>
      <c r="F15" s="114">
        <v>1107</v>
      </c>
      <c r="G15" s="114">
        <v>1113</v>
      </c>
      <c r="H15" s="114">
        <v>1102</v>
      </c>
      <c r="I15" s="140">
        <v>1106</v>
      </c>
      <c r="J15" s="115">
        <v>0</v>
      </c>
      <c r="K15" s="116">
        <v>0</v>
      </c>
    </row>
    <row r="16" spans="1:255" ht="14.1" customHeight="1" x14ac:dyDescent="0.2">
      <c r="A16" s="306" t="s">
        <v>232</v>
      </c>
      <c r="B16" s="307"/>
      <c r="C16" s="308"/>
      <c r="D16" s="113">
        <v>8.0517313308302043</v>
      </c>
      <c r="E16" s="115">
        <v>1158</v>
      </c>
      <c r="F16" s="114">
        <v>1150</v>
      </c>
      <c r="G16" s="114">
        <v>1142</v>
      </c>
      <c r="H16" s="114">
        <v>1113</v>
      </c>
      <c r="I16" s="140">
        <v>1130</v>
      </c>
      <c r="J16" s="115">
        <v>28</v>
      </c>
      <c r="K16" s="116">
        <v>2.4778761061946901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3.6712557363370881</v>
      </c>
      <c r="E18" s="115">
        <v>528</v>
      </c>
      <c r="F18" s="114">
        <v>500</v>
      </c>
      <c r="G18" s="114">
        <v>568</v>
      </c>
      <c r="H18" s="114">
        <v>557</v>
      </c>
      <c r="I18" s="140">
        <v>535</v>
      </c>
      <c r="J18" s="115">
        <v>-7</v>
      </c>
      <c r="K18" s="116">
        <v>-1.308411214953271</v>
      </c>
    </row>
    <row r="19" spans="1:255" ht="14.1" customHeight="1" x14ac:dyDescent="0.2">
      <c r="A19" s="306" t="s">
        <v>235</v>
      </c>
      <c r="B19" s="307" t="s">
        <v>236</v>
      </c>
      <c r="C19" s="308"/>
      <c r="D19" s="113">
        <v>2.7395355305242663</v>
      </c>
      <c r="E19" s="115">
        <v>394</v>
      </c>
      <c r="F19" s="114">
        <v>370</v>
      </c>
      <c r="G19" s="114">
        <v>437</v>
      </c>
      <c r="H19" s="114">
        <v>421</v>
      </c>
      <c r="I19" s="140">
        <v>397</v>
      </c>
      <c r="J19" s="115">
        <v>-3</v>
      </c>
      <c r="K19" s="116">
        <v>-0.75566750629722923</v>
      </c>
    </row>
    <row r="20" spans="1:255" ht="14.1" customHeight="1" x14ac:dyDescent="0.2">
      <c r="A20" s="306">
        <v>12</v>
      </c>
      <c r="B20" s="307" t="s">
        <v>237</v>
      </c>
      <c r="C20" s="308"/>
      <c r="D20" s="113">
        <v>1.1959393686552635</v>
      </c>
      <c r="E20" s="115">
        <v>172</v>
      </c>
      <c r="F20" s="114">
        <v>152</v>
      </c>
      <c r="G20" s="114">
        <v>178</v>
      </c>
      <c r="H20" s="114">
        <v>170</v>
      </c>
      <c r="I20" s="140">
        <v>156</v>
      </c>
      <c r="J20" s="115">
        <v>16</v>
      </c>
      <c r="K20" s="116">
        <v>10.256410256410257</v>
      </c>
    </row>
    <row r="21" spans="1:255" ht="14.1" customHeight="1" x14ac:dyDescent="0.2">
      <c r="A21" s="306">
        <v>21</v>
      </c>
      <c r="B21" s="307" t="s">
        <v>238</v>
      </c>
      <c r="C21" s="308"/>
      <c r="D21" s="113">
        <v>0.19468780419969406</v>
      </c>
      <c r="E21" s="115">
        <v>28</v>
      </c>
      <c r="F21" s="114">
        <v>21</v>
      </c>
      <c r="G21" s="114">
        <v>30</v>
      </c>
      <c r="H21" s="114">
        <v>28</v>
      </c>
      <c r="I21" s="140">
        <v>26</v>
      </c>
      <c r="J21" s="115">
        <v>2</v>
      </c>
      <c r="K21" s="116">
        <v>7.6923076923076925</v>
      </c>
    </row>
    <row r="22" spans="1:255" ht="14.1" customHeight="1" x14ac:dyDescent="0.2">
      <c r="A22" s="306">
        <v>22</v>
      </c>
      <c r="B22" s="307" t="s">
        <v>239</v>
      </c>
      <c r="C22" s="308"/>
      <c r="D22" s="113">
        <v>1.4462522597691558</v>
      </c>
      <c r="E22" s="115">
        <v>208</v>
      </c>
      <c r="F22" s="114">
        <v>203</v>
      </c>
      <c r="G22" s="114">
        <v>210</v>
      </c>
      <c r="H22" s="114">
        <v>207</v>
      </c>
      <c r="I22" s="140">
        <v>217</v>
      </c>
      <c r="J22" s="115">
        <v>-9</v>
      </c>
      <c r="K22" s="116">
        <v>-4.1474654377880187</v>
      </c>
    </row>
    <row r="23" spans="1:255" ht="14.1" customHeight="1" x14ac:dyDescent="0.2">
      <c r="A23" s="306">
        <v>23</v>
      </c>
      <c r="B23" s="307" t="s">
        <v>240</v>
      </c>
      <c r="C23" s="308"/>
      <c r="D23" s="113">
        <v>0.24335975524961759</v>
      </c>
      <c r="E23" s="115">
        <v>35</v>
      </c>
      <c r="F23" s="114">
        <v>38</v>
      </c>
      <c r="G23" s="114">
        <v>34</v>
      </c>
      <c r="H23" s="114">
        <v>34</v>
      </c>
      <c r="I23" s="140">
        <v>36</v>
      </c>
      <c r="J23" s="115">
        <v>-1</v>
      </c>
      <c r="K23" s="116">
        <v>-2.7777777777777777</v>
      </c>
    </row>
    <row r="24" spans="1:255" ht="14.1" customHeight="1" x14ac:dyDescent="0.2">
      <c r="A24" s="306">
        <v>24</v>
      </c>
      <c r="B24" s="307" t="s">
        <v>241</v>
      </c>
      <c r="C24" s="308"/>
      <c r="D24" s="113">
        <v>4.3248505075789181</v>
      </c>
      <c r="E24" s="115">
        <v>622</v>
      </c>
      <c r="F24" s="114">
        <v>648</v>
      </c>
      <c r="G24" s="114">
        <v>680</v>
      </c>
      <c r="H24" s="114">
        <v>677</v>
      </c>
      <c r="I24" s="140">
        <v>693</v>
      </c>
      <c r="J24" s="115">
        <v>-71</v>
      </c>
      <c r="K24" s="116">
        <v>-10.245310245310245</v>
      </c>
    </row>
    <row r="25" spans="1:255" ht="14.1" customHeight="1" x14ac:dyDescent="0.2">
      <c r="A25" s="306">
        <v>25</v>
      </c>
      <c r="B25" s="307" t="s">
        <v>242</v>
      </c>
      <c r="C25" s="308"/>
      <c r="D25" s="113">
        <v>5.4651647893199833</v>
      </c>
      <c r="E25" s="115">
        <v>786</v>
      </c>
      <c r="F25" s="114">
        <v>800</v>
      </c>
      <c r="G25" s="114">
        <v>804</v>
      </c>
      <c r="H25" s="114">
        <v>775</v>
      </c>
      <c r="I25" s="140">
        <v>777</v>
      </c>
      <c r="J25" s="115">
        <v>9</v>
      </c>
      <c r="K25" s="116">
        <v>1.1583011583011582</v>
      </c>
    </row>
    <row r="26" spans="1:255" ht="14.1" customHeight="1" x14ac:dyDescent="0.2">
      <c r="A26" s="306">
        <v>26</v>
      </c>
      <c r="B26" s="307" t="s">
        <v>243</v>
      </c>
      <c r="C26" s="308"/>
      <c r="D26" s="113">
        <v>1.8564872757613684</v>
      </c>
      <c r="E26" s="115">
        <v>267</v>
      </c>
      <c r="F26" s="114">
        <v>268</v>
      </c>
      <c r="G26" s="114">
        <v>272</v>
      </c>
      <c r="H26" s="114">
        <v>258</v>
      </c>
      <c r="I26" s="140">
        <v>264</v>
      </c>
      <c r="J26" s="115">
        <v>3</v>
      </c>
      <c r="K26" s="116">
        <v>1.1363636363636365</v>
      </c>
    </row>
    <row r="27" spans="1:255" ht="14.1" customHeight="1" x14ac:dyDescent="0.2">
      <c r="A27" s="306">
        <v>27</v>
      </c>
      <c r="B27" s="307" t="s">
        <v>244</v>
      </c>
      <c r="C27" s="308"/>
      <c r="D27" s="113">
        <v>2.2597691558893063</v>
      </c>
      <c r="E27" s="115">
        <v>325</v>
      </c>
      <c r="F27" s="114">
        <v>323</v>
      </c>
      <c r="G27" s="114">
        <v>330</v>
      </c>
      <c r="H27" s="114">
        <v>319</v>
      </c>
      <c r="I27" s="140">
        <v>315</v>
      </c>
      <c r="J27" s="115">
        <v>10</v>
      </c>
      <c r="K27" s="116">
        <v>3.1746031746031744</v>
      </c>
    </row>
    <row r="28" spans="1:255" ht="14.1" customHeight="1" x14ac:dyDescent="0.2">
      <c r="A28" s="306">
        <v>28</v>
      </c>
      <c r="B28" s="307" t="s">
        <v>245</v>
      </c>
      <c r="C28" s="308"/>
      <c r="D28" s="113">
        <v>0.22250034765679322</v>
      </c>
      <c r="E28" s="115">
        <v>32</v>
      </c>
      <c r="F28" s="114">
        <v>33</v>
      </c>
      <c r="G28" s="114">
        <v>35</v>
      </c>
      <c r="H28" s="114">
        <v>39</v>
      </c>
      <c r="I28" s="140">
        <v>40</v>
      </c>
      <c r="J28" s="115">
        <v>-8</v>
      </c>
      <c r="K28" s="116">
        <v>-20</v>
      </c>
    </row>
    <row r="29" spans="1:255" ht="14.1" customHeight="1" x14ac:dyDescent="0.2">
      <c r="A29" s="306">
        <v>29</v>
      </c>
      <c r="B29" s="307" t="s">
        <v>246</v>
      </c>
      <c r="C29" s="308"/>
      <c r="D29" s="113">
        <v>4.4152412738144902</v>
      </c>
      <c r="E29" s="115">
        <v>635</v>
      </c>
      <c r="F29" s="114">
        <v>651</v>
      </c>
      <c r="G29" s="114">
        <v>661</v>
      </c>
      <c r="H29" s="114">
        <v>662</v>
      </c>
      <c r="I29" s="140">
        <v>646</v>
      </c>
      <c r="J29" s="115">
        <v>-11</v>
      </c>
      <c r="K29" s="116">
        <v>-1.7027863777089782</v>
      </c>
    </row>
    <row r="30" spans="1:255" ht="14.1" customHeight="1" x14ac:dyDescent="0.2">
      <c r="A30" s="306" t="s">
        <v>247</v>
      </c>
      <c r="B30" s="307" t="s">
        <v>248</v>
      </c>
      <c r="C30" s="308"/>
      <c r="D30" s="113">
        <v>2.1485189820609096</v>
      </c>
      <c r="E30" s="115">
        <v>309</v>
      </c>
      <c r="F30" s="114">
        <v>320</v>
      </c>
      <c r="G30" s="114">
        <v>325</v>
      </c>
      <c r="H30" s="114">
        <v>316</v>
      </c>
      <c r="I30" s="140">
        <v>317</v>
      </c>
      <c r="J30" s="115">
        <v>-8</v>
      </c>
      <c r="K30" s="116">
        <v>-2.5236593059936907</v>
      </c>
    </row>
    <row r="31" spans="1:255" ht="14.1" customHeight="1" x14ac:dyDescent="0.2">
      <c r="A31" s="306" t="s">
        <v>249</v>
      </c>
      <c r="B31" s="307" t="s">
        <v>250</v>
      </c>
      <c r="C31" s="308"/>
      <c r="D31" s="113">
        <v>1.9746905854540397</v>
      </c>
      <c r="E31" s="115">
        <v>284</v>
      </c>
      <c r="F31" s="114">
        <v>290</v>
      </c>
      <c r="G31" s="114">
        <v>294</v>
      </c>
      <c r="H31" s="114">
        <v>309</v>
      </c>
      <c r="I31" s="140">
        <v>289</v>
      </c>
      <c r="J31" s="115">
        <v>-5</v>
      </c>
      <c r="K31" s="116">
        <v>-1.7301038062283738</v>
      </c>
    </row>
    <row r="32" spans="1:255" ht="14.1" customHeight="1" x14ac:dyDescent="0.2">
      <c r="A32" s="306">
        <v>31</v>
      </c>
      <c r="B32" s="307" t="s">
        <v>251</v>
      </c>
      <c r="C32" s="308"/>
      <c r="D32" s="113">
        <v>0.67445417883465442</v>
      </c>
      <c r="E32" s="115">
        <v>97</v>
      </c>
      <c r="F32" s="114">
        <v>94</v>
      </c>
      <c r="G32" s="114">
        <v>92</v>
      </c>
      <c r="H32" s="114">
        <v>92</v>
      </c>
      <c r="I32" s="140">
        <v>92</v>
      </c>
      <c r="J32" s="115">
        <v>5</v>
      </c>
      <c r="K32" s="116">
        <v>5.4347826086956523</v>
      </c>
    </row>
    <row r="33" spans="1:11" ht="14.1" customHeight="1" x14ac:dyDescent="0.2">
      <c r="A33" s="306">
        <v>32</v>
      </c>
      <c r="B33" s="307" t="s">
        <v>252</v>
      </c>
      <c r="C33" s="308"/>
      <c r="D33" s="113">
        <v>3.3027395355305242</v>
      </c>
      <c r="E33" s="115">
        <v>475</v>
      </c>
      <c r="F33" s="114">
        <v>478</v>
      </c>
      <c r="G33" s="114">
        <v>493</v>
      </c>
      <c r="H33" s="114">
        <v>485</v>
      </c>
      <c r="I33" s="140">
        <v>480</v>
      </c>
      <c r="J33" s="115">
        <v>-5</v>
      </c>
      <c r="K33" s="116">
        <v>-1.0416666666666667</v>
      </c>
    </row>
    <row r="34" spans="1:11" ht="14.1" customHeight="1" x14ac:dyDescent="0.2">
      <c r="A34" s="306">
        <v>33</v>
      </c>
      <c r="B34" s="307" t="s">
        <v>253</v>
      </c>
      <c r="C34" s="308"/>
      <c r="D34" s="113">
        <v>1.2863301348908358</v>
      </c>
      <c r="E34" s="115">
        <v>185</v>
      </c>
      <c r="F34" s="114">
        <v>193</v>
      </c>
      <c r="G34" s="114">
        <v>203</v>
      </c>
      <c r="H34" s="114">
        <v>200</v>
      </c>
      <c r="I34" s="140">
        <v>186</v>
      </c>
      <c r="J34" s="115">
        <v>-1</v>
      </c>
      <c r="K34" s="116">
        <v>-0.5376344086021505</v>
      </c>
    </row>
    <row r="35" spans="1:11" ht="14.1" customHeight="1" x14ac:dyDescent="0.2">
      <c r="A35" s="306">
        <v>34</v>
      </c>
      <c r="B35" s="307" t="s">
        <v>254</v>
      </c>
      <c r="C35" s="308"/>
      <c r="D35" s="113">
        <v>2.690863579474343</v>
      </c>
      <c r="E35" s="115">
        <v>387</v>
      </c>
      <c r="F35" s="114">
        <v>387</v>
      </c>
      <c r="G35" s="114">
        <v>390</v>
      </c>
      <c r="H35" s="114">
        <v>424</v>
      </c>
      <c r="I35" s="140">
        <v>427</v>
      </c>
      <c r="J35" s="115">
        <v>-40</v>
      </c>
      <c r="K35" s="116">
        <v>-9.3676814988290396</v>
      </c>
    </row>
    <row r="36" spans="1:11" ht="14.1" customHeight="1" x14ac:dyDescent="0.2">
      <c r="A36" s="306">
        <v>41</v>
      </c>
      <c r="B36" s="307" t="s">
        <v>255</v>
      </c>
      <c r="C36" s="308"/>
      <c r="D36" s="113">
        <v>1.2028925045195382</v>
      </c>
      <c r="E36" s="115">
        <v>173</v>
      </c>
      <c r="F36" s="114">
        <v>172</v>
      </c>
      <c r="G36" s="114">
        <v>174</v>
      </c>
      <c r="H36" s="114">
        <v>170</v>
      </c>
      <c r="I36" s="140">
        <v>171</v>
      </c>
      <c r="J36" s="115">
        <v>2</v>
      </c>
      <c r="K36" s="116">
        <v>1.1695906432748537</v>
      </c>
    </row>
    <row r="37" spans="1:11" ht="14.1" customHeight="1" x14ac:dyDescent="0.2">
      <c r="A37" s="306">
        <v>42</v>
      </c>
      <c r="B37" s="307" t="s">
        <v>256</v>
      </c>
      <c r="C37" s="308"/>
      <c r="D37" s="113">
        <v>0.13906271728549577</v>
      </c>
      <c r="E37" s="115">
        <v>20</v>
      </c>
      <c r="F37" s="114">
        <v>19</v>
      </c>
      <c r="G37" s="114">
        <v>20</v>
      </c>
      <c r="H37" s="114">
        <v>19</v>
      </c>
      <c r="I37" s="140">
        <v>19</v>
      </c>
      <c r="J37" s="115">
        <v>1</v>
      </c>
      <c r="K37" s="116">
        <v>5.2631578947368425</v>
      </c>
    </row>
    <row r="38" spans="1:11" ht="14.1" customHeight="1" x14ac:dyDescent="0.2">
      <c r="A38" s="306">
        <v>43</v>
      </c>
      <c r="B38" s="307" t="s">
        <v>257</v>
      </c>
      <c r="C38" s="308"/>
      <c r="D38" s="113">
        <v>0.37546933667083854</v>
      </c>
      <c r="E38" s="115">
        <v>54</v>
      </c>
      <c r="F38" s="114">
        <v>55</v>
      </c>
      <c r="G38" s="114">
        <v>54</v>
      </c>
      <c r="H38" s="114">
        <v>53</v>
      </c>
      <c r="I38" s="140">
        <v>51</v>
      </c>
      <c r="J38" s="115">
        <v>3</v>
      </c>
      <c r="K38" s="116">
        <v>5.882352941176471</v>
      </c>
    </row>
    <row r="39" spans="1:11" ht="14.1" customHeight="1" x14ac:dyDescent="0.2">
      <c r="A39" s="306">
        <v>51</v>
      </c>
      <c r="B39" s="307" t="s">
        <v>258</v>
      </c>
      <c r="C39" s="308"/>
      <c r="D39" s="113">
        <v>4.4291475455430396</v>
      </c>
      <c r="E39" s="115">
        <v>637</v>
      </c>
      <c r="F39" s="114">
        <v>640</v>
      </c>
      <c r="G39" s="114">
        <v>637</v>
      </c>
      <c r="H39" s="114">
        <v>592</v>
      </c>
      <c r="I39" s="140">
        <v>580</v>
      </c>
      <c r="J39" s="115">
        <v>57</v>
      </c>
      <c r="K39" s="116">
        <v>9.8275862068965516</v>
      </c>
    </row>
    <row r="40" spans="1:11" ht="14.1" customHeight="1" x14ac:dyDescent="0.2">
      <c r="A40" s="306" t="s">
        <v>259</v>
      </c>
      <c r="B40" s="307" t="s">
        <v>260</v>
      </c>
      <c r="C40" s="308"/>
      <c r="D40" s="113">
        <v>3.5043804755944929</v>
      </c>
      <c r="E40" s="115">
        <v>504</v>
      </c>
      <c r="F40" s="114">
        <v>508</v>
      </c>
      <c r="G40" s="114">
        <v>503</v>
      </c>
      <c r="H40" s="114">
        <v>494</v>
      </c>
      <c r="I40" s="140">
        <v>484</v>
      </c>
      <c r="J40" s="115">
        <v>20</v>
      </c>
      <c r="K40" s="116">
        <v>4.1322314049586772</v>
      </c>
    </row>
    <row r="41" spans="1:11" ht="14.1" customHeight="1" x14ac:dyDescent="0.2">
      <c r="A41" s="306"/>
      <c r="B41" s="307" t="s">
        <v>261</v>
      </c>
      <c r="C41" s="308"/>
      <c r="D41" s="113">
        <v>2.8368794326241136</v>
      </c>
      <c r="E41" s="115">
        <v>408</v>
      </c>
      <c r="F41" s="114">
        <v>409</v>
      </c>
      <c r="G41" s="114">
        <v>406</v>
      </c>
      <c r="H41" s="114">
        <v>396</v>
      </c>
      <c r="I41" s="140">
        <v>390</v>
      </c>
      <c r="J41" s="115">
        <v>18</v>
      </c>
      <c r="K41" s="116">
        <v>4.615384615384615</v>
      </c>
    </row>
    <row r="42" spans="1:11" ht="14.1" customHeight="1" x14ac:dyDescent="0.2">
      <c r="A42" s="306">
        <v>52</v>
      </c>
      <c r="B42" s="307" t="s">
        <v>262</v>
      </c>
      <c r="C42" s="308"/>
      <c r="D42" s="113">
        <v>3.7199276873870115</v>
      </c>
      <c r="E42" s="115">
        <v>535</v>
      </c>
      <c r="F42" s="114">
        <v>534</v>
      </c>
      <c r="G42" s="114">
        <v>565</v>
      </c>
      <c r="H42" s="114">
        <v>560</v>
      </c>
      <c r="I42" s="140">
        <v>548</v>
      </c>
      <c r="J42" s="115">
        <v>-13</v>
      </c>
      <c r="K42" s="116">
        <v>-2.3722627737226278</v>
      </c>
    </row>
    <row r="43" spans="1:11" ht="14.1" customHeight="1" x14ac:dyDescent="0.2">
      <c r="A43" s="306" t="s">
        <v>263</v>
      </c>
      <c r="B43" s="307" t="s">
        <v>264</v>
      </c>
      <c r="C43" s="308"/>
      <c r="D43" s="113">
        <v>3.2262550410235016</v>
      </c>
      <c r="E43" s="115">
        <v>464</v>
      </c>
      <c r="F43" s="114">
        <v>464</v>
      </c>
      <c r="G43" s="114">
        <v>484</v>
      </c>
      <c r="H43" s="114">
        <v>477</v>
      </c>
      <c r="I43" s="140">
        <v>468</v>
      </c>
      <c r="J43" s="115">
        <v>-4</v>
      </c>
      <c r="K43" s="116">
        <v>-0.85470085470085466</v>
      </c>
    </row>
    <row r="44" spans="1:11" ht="14.1" customHeight="1" x14ac:dyDescent="0.2">
      <c r="A44" s="306">
        <v>53</v>
      </c>
      <c r="B44" s="307" t="s">
        <v>265</v>
      </c>
      <c r="C44" s="308"/>
      <c r="D44" s="113">
        <v>0.8552357113057989</v>
      </c>
      <c r="E44" s="115">
        <v>123</v>
      </c>
      <c r="F44" s="114">
        <v>121</v>
      </c>
      <c r="G44" s="114">
        <v>123</v>
      </c>
      <c r="H44" s="114">
        <v>125</v>
      </c>
      <c r="I44" s="140">
        <v>121</v>
      </c>
      <c r="J44" s="115">
        <v>2</v>
      </c>
      <c r="K44" s="116">
        <v>1.6528925619834711</v>
      </c>
    </row>
    <row r="45" spans="1:11" ht="14.1" customHeight="1" x14ac:dyDescent="0.2">
      <c r="A45" s="306" t="s">
        <v>266</v>
      </c>
      <c r="B45" s="307" t="s">
        <v>267</v>
      </c>
      <c r="C45" s="308"/>
      <c r="D45" s="113">
        <v>0.83437630371297455</v>
      </c>
      <c r="E45" s="115">
        <v>120</v>
      </c>
      <c r="F45" s="114">
        <v>118</v>
      </c>
      <c r="G45" s="114">
        <v>121</v>
      </c>
      <c r="H45" s="114">
        <v>122</v>
      </c>
      <c r="I45" s="140">
        <v>119</v>
      </c>
      <c r="J45" s="115">
        <v>1</v>
      </c>
      <c r="K45" s="116">
        <v>0.84033613445378152</v>
      </c>
    </row>
    <row r="46" spans="1:11" ht="14.1" customHeight="1" x14ac:dyDescent="0.2">
      <c r="A46" s="306">
        <v>54</v>
      </c>
      <c r="B46" s="307" t="s">
        <v>268</v>
      </c>
      <c r="C46" s="308"/>
      <c r="D46" s="113">
        <v>2.9898484216381589</v>
      </c>
      <c r="E46" s="115">
        <v>430</v>
      </c>
      <c r="F46" s="114">
        <v>432</v>
      </c>
      <c r="G46" s="114">
        <v>438</v>
      </c>
      <c r="H46" s="114">
        <v>435</v>
      </c>
      <c r="I46" s="140">
        <v>414</v>
      </c>
      <c r="J46" s="115">
        <v>16</v>
      </c>
      <c r="K46" s="116">
        <v>3.8647342995169081</v>
      </c>
    </row>
    <row r="47" spans="1:11" ht="14.1" customHeight="1" x14ac:dyDescent="0.2">
      <c r="A47" s="306">
        <v>61</v>
      </c>
      <c r="B47" s="307" t="s">
        <v>269</v>
      </c>
      <c r="C47" s="308"/>
      <c r="D47" s="113">
        <v>2.0094562647754137</v>
      </c>
      <c r="E47" s="115">
        <v>289</v>
      </c>
      <c r="F47" s="114">
        <v>285</v>
      </c>
      <c r="G47" s="114">
        <v>294</v>
      </c>
      <c r="H47" s="114">
        <v>280</v>
      </c>
      <c r="I47" s="140">
        <v>286</v>
      </c>
      <c r="J47" s="115">
        <v>3</v>
      </c>
      <c r="K47" s="116">
        <v>1.048951048951049</v>
      </c>
    </row>
    <row r="48" spans="1:11" ht="14.1" customHeight="1" x14ac:dyDescent="0.2">
      <c r="A48" s="306">
        <v>62</v>
      </c>
      <c r="B48" s="307" t="s">
        <v>270</v>
      </c>
      <c r="C48" s="308"/>
      <c r="D48" s="113">
        <v>7.6414963148379922</v>
      </c>
      <c r="E48" s="115">
        <v>1099</v>
      </c>
      <c r="F48" s="114">
        <v>1105</v>
      </c>
      <c r="G48" s="114">
        <v>1111</v>
      </c>
      <c r="H48" s="114">
        <v>1084</v>
      </c>
      <c r="I48" s="140">
        <v>1086</v>
      </c>
      <c r="J48" s="115">
        <v>13</v>
      </c>
      <c r="K48" s="116">
        <v>1.1970534069981584</v>
      </c>
    </row>
    <row r="49" spans="1:11" ht="14.1" customHeight="1" x14ac:dyDescent="0.2">
      <c r="A49" s="306">
        <v>63</v>
      </c>
      <c r="B49" s="307" t="s">
        <v>271</v>
      </c>
      <c r="C49" s="308"/>
      <c r="D49" s="113">
        <v>1.8008621888471701</v>
      </c>
      <c r="E49" s="115">
        <v>259</v>
      </c>
      <c r="F49" s="114">
        <v>270</v>
      </c>
      <c r="G49" s="114">
        <v>306</v>
      </c>
      <c r="H49" s="114">
        <v>290</v>
      </c>
      <c r="I49" s="140">
        <v>243</v>
      </c>
      <c r="J49" s="115">
        <v>16</v>
      </c>
      <c r="K49" s="116">
        <v>6.5843621399176957</v>
      </c>
    </row>
    <row r="50" spans="1:11" ht="14.1" customHeight="1" x14ac:dyDescent="0.2">
      <c r="A50" s="306" t="s">
        <v>272</v>
      </c>
      <c r="B50" s="307" t="s">
        <v>273</v>
      </c>
      <c r="C50" s="308"/>
      <c r="D50" s="113">
        <v>0.36851620080656378</v>
      </c>
      <c r="E50" s="115">
        <v>53</v>
      </c>
      <c r="F50" s="114">
        <v>57</v>
      </c>
      <c r="G50" s="114">
        <v>61</v>
      </c>
      <c r="H50" s="114">
        <v>54</v>
      </c>
      <c r="I50" s="140">
        <v>43</v>
      </c>
      <c r="J50" s="115">
        <v>10</v>
      </c>
      <c r="K50" s="116">
        <v>23.255813953488371</v>
      </c>
    </row>
    <row r="51" spans="1:11" ht="14.1" customHeight="1" x14ac:dyDescent="0.2">
      <c r="A51" s="306" t="s">
        <v>274</v>
      </c>
      <c r="B51" s="307" t="s">
        <v>275</v>
      </c>
      <c r="C51" s="308"/>
      <c r="D51" s="113">
        <v>1.2585175914337365</v>
      </c>
      <c r="E51" s="115">
        <v>181</v>
      </c>
      <c r="F51" s="114">
        <v>184</v>
      </c>
      <c r="G51" s="114">
        <v>215</v>
      </c>
      <c r="H51" s="114">
        <v>209</v>
      </c>
      <c r="I51" s="140">
        <v>175</v>
      </c>
      <c r="J51" s="115">
        <v>6</v>
      </c>
      <c r="K51" s="116">
        <v>3.4285714285714284</v>
      </c>
    </row>
    <row r="52" spans="1:11" ht="14.1" customHeight="1" x14ac:dyDescent="0.2">
      <c r="A52" s="306">
        <v>71</v>
      </c>
      <c r="B52" s="307" t="s">
        <v>276</v>
      </c>
      <c r="C52" s="308"/>
      <c r="D52" s="113">
        <v>8.7192323738005832</v>
      </c>
      <c r="E52" s="115">
        <v>1254</v>
      </c>
      <c r="F52" s="114">
        <v>1269</v>
      </c>
      <c r="G52" s="114">
        <v>1269</v>
      </c>
      <c r="H52" s="114">
        <v>1262</v>
      </c>
      <c r="I52" s="140">
        <v>1259</v>
      </c>
      <c r="J52" s="115">
        <v>-5</v>
      </c>
      <c r="K52" s="116">
        <v>-0.39714058776806987</v>
      </c>
    </row>
    <row r="53" spans="1:11" ht="14.1" customHeight="1" x14ac:dyDescent="0.2">
      <c r="A53" s="306" t="s">
        <v>277</v>
      </c>
      <c r="B53" s="307" t="s">
        <v>278</v>
      </c>
      <c r="C53" s="308"/>
      <c r="D53" s="113">
        <v>2.1554721179251843</v>
      </c>
      <c r="E53" s="115">
        <v>310</v>
      </c>
      <c r="F53" s="114">
        <v>319</v>
      </c>
      <c r="G53" s="114">
        <v>314</v>
      </c>
      <c r="H53" s="114">
        <v>296</v>
      </c>
      <c r="I53" s="140">
        <v>295</v>
      </c>
      <c r="J53" s="115">
        <v>15</v>
      </c>
      <c r="K53" s="116">
        <v>5.0847457627118642</v>
      </c>
    </row>
    <row r="54" spans="1:11" ht="14.1" customHeight="1" x14ac:dyDescent="0.2">
      <c r="A54" s="306" t="s">
        <v>279</v>
      </c>
      <c r="B54" s="307" t="s">
        <v>280</v>
      </c>
      <c r="C54" s="308"/>
      <c r="D54" s="113">
        <v>5.7154776804338754</v>
      </c>
      <c r="E54" s="115">
        <v>822</v>
      </c>
      <c r="F54" s="114">
        <v>817</v>
      </c>
      <c r="G54" s="114">
        <v>821</v>
      </c>
      <c r="H54" s="114">
        <v>835</v>
      </c>
      <c r="I54" s="140">
        <v>835</v>
      </c>
      <c r="J54" s="115">
        <v>-13</v>
      </c>
      <c r="K54" s="116">
        <v>-1.5568862275449102</v>
      </c>
    </row>
    <row r="55" spans="1:11" ht="14.1" customHeight="1" x14ac:dyDescent="0.2">
      <c r="A55" s="306">
        <v>72</v>
      </c>
      <c r="B55" s="307" t="s">
        <v>281</v>
      </c>
      <c r="C55" s="308"/>
      <c r="D55" s="113">
        <v>3.2332081768877763</v>
      </c>
      <c r="E55" s="115">
        <v>465</v>
      </c>
      <c r="F55" s="114">
        <v>464</v>
      </c>
      <c r="G55" s="114">
        <v>475</v>
      </c>
      <c r="H55" s="114">
        <v>458</v>
      </c>
      <c r="I55" s="140">
        <v>472</v>
      </c>
      <c r="J55" s="115">
        <v>-7</v>
      </c>
      <c r="K55" s="116">
        <v>-1.4830508474576272</v>
      </c>
    </row>
    <row r="56" spans="1:11" ht="14.1" customHeight="1" x14ac:dyDescent="0.2">
      <c r="A56" s="306" t="s">
        <v>282</v>
      </c>
      <c r="B56" s="307" t="s">
        <v>283</v>
      </c>
      <c r="C56" s="308"/>
      <c r="D56" s="113">
        <v>1.6200806563760255</v>
      </c>
      <c r="E56" s="115">
        <v>233</v>
      </c>
      <c r="F56" s="114">
        <v>233</v>
      </c>
      <c r="G56" s="114">
        <v>241</v>
      </c>
      <c r="H56" s="114">
        <v>231</v>
      </c>
      <c r="I56" s="140">
        <v>238</v>
      </c>
      <c r="J56" s="115">
        <v>-5</v>
      </c>
      <c r="K56" s="116">
        <v>-2.1008403361344539</v>
      </c>
    </row>
    <row r="57" spans="1:11" ht="14.1" customHeight="1" x14ac:dyDescent="0.2">
      <c r="A57" s="306" t="s">
        <v>284</v>
      </c>
      <c r="B57" s="307" t="s">
        <v>285</v>
      </c>
      <c r="C57" s="308"/>
      <c r="D57" s="113">
        <v>0.82047003198442503</v>
      </c>
      <c r="E57" s="115">
        <v>118</v>
      </c>
      <c r="F57" s="114">
        <v>115</v>
      </c>
      <c r="G57" s="114">
        <v>118</v>
      </c>
      <c r="H57" s="114">
        <v>117</v>
      </c>
      <c r="I57" s="140">
        <v>124</v>
      </c>
      <c r="J57" s="115">
        <v>-6</v>
      </c>
      <c r="K57" s="116">
        <v>-4.838709677419355</v>
      </c>
    </row>
    <row r="58" spans="1:11" ht="14.1" customHeight="1" x14ac:dyDescent="0.2">
      <c r="A58" s="306">
        <v>73</v>
      </c>
      <c r="B58" s="307" t="s">
        <v>286</v>
      </c>
      <c r="C58" s="308"/>
      <c r="D58" s="113">
        <v>3.6990682797941874</v>
      </c>
      <c r="E58" s="115">
        <v>532</v>
      </c>
      <c r="F58" s="114">
        <v>528</v>
      </c>
      <c r="G58" s="114">
        <v>523</v>
      </c>
      <c r="H58" s="114">
        <v>518</v>
      </c>
      <c r="I58" s="140">
        <v>516</v>
      </c>
      <c r="J58" s="115">
        <v>16</v>
      </c>
      <c r="K58" s="116">
        <v>3.1007751937984498</v>
      </c>
    </row>
    <row r="59" spans="1:11" ht="14.1" customHeight="1" x14ac:dyDescent="0.2">
      <c r="A59" s="306" t="s">
        <v>287</v>
      </c>
      <c r="B59" s="307" t="s">
        <v>288</v>
      </c>
      <c r="C59" s="308"/>
      <c r="D59" s="113">
        <v>3.1150048671951049</v>
      </c>
      <c r="E59" s="115">
        <v>448</v>
      </c>
      <c r="F59" s="114">
        <v>442</v>
      </c>
      <c r="G59" s="114">
        <v>440</v>
      </c>
      <c r="H59" s="114">
        <v>435</v>
      </c>
      <c r="I59" s="140">
        <v>431</v>
      </c>
      <c r="J59" s="115">
        <v>17</v>
      </c>
      <c r="K59" s="116">
        <v>3.9443155452436196</v>
      </c>
    </row>
    <row r="60" spans="1:11" ht="14.1" customHeight="1" x14ac:dyDescent="0.2">
      <c r="A60" s="306">
        <v>81</v>
      </c>
      <c r="B60" s="307" t="s">
        <v>289</v>
      </c>
      <c r="C60" s="308"/>
      <c r="D60" s="113">
        <v>7.7110276734807401</v>
      </c>
      <c r="E60" s="115">
        <v>1109</v>
      </c>
      <c r="F60" s="114">
        <v>1121</v>
      </c>
      <c r="G60" s="114">
        <v>1122</v>
      </c>
      <c r="H60" s="114">
        <v>1097</v>
      </c>
      <c r="I60" s="140">
        <v>1110</v>
      </c>
      <c r="J60" s="115">
        <v>-1</v>
      </c>
      <c r="K60" s="116">
        <v>-9.0090090090090086E-2</v>
      </c>
    </row>
    <row r="61" spans="1:11" ht="14.1" customHeight="1" x14ac:dyDescent="0.2">
      <c r="A61" s="306" t="s">
        <v>290</v>
      </c>
      <c r="B61" s="307" t="s">
        <v>291</v>
      </c>
      <c r="C61" s="308"/>
      <c r="D61" s="113">
        <v>2.4196912807676263</v>
      </c>
      <c r="E61" s="115">
        <v>348</v>
      </c>
      <c r="F61" s="114">
        <v>353</v>
      </c>
      <c r="G61" s="114">
        <v>354</v>
      </c>
      <c r="H61" s="114">
        <v>349</v>
      </c>
      <c r="I61" s="140">
        <v>356</v>
      </c>
      <c r="J61" s="115">
        <v>-8</v>
      </c>
      <c r="K61" s="116">
        <v>-2.2471910112359552</v>
      </c>
    </row>
    <row r="62" spans="1:11" ht="14.1" customHeight="1" x14ac:dyDescent="0.2">
      <c r="A62" s="306" t="s">
        <v>292</v>
      </c>
      <c r="B62" s="307" t="s">
        <v>293</v>
      </c>
      <c r="C62" s="308"/>
      <c r="D62" s="113">
        <v>3.0315672368238076</v>
      </c>
      <c r="E62" s="115">
        <v>436</v>
      </c>
      <c r="F62" s="114">
        <v>441</v>
      </c>
      <c r="G62" s="114">
        <v>441</v>
      </c>
      <c r="H62" s="114">
        <v>431</v>
      </c>
      <c r="I62" s="140">
        <v>433</v>
      </c>
      <c r="J62" s="115">
        <v>3</v>
      </c>
      <c r="K62" s="116">
        <v>0.69284064665127021</v>
      </c>
    </row>
    <row r="63" spans="1:11" ht="14.1" customHeight="1" x14ac:dyDescent="0.2">
      <c r="A63" s="306"/>
      <c r="B63" s="307" t="s">
        <v>294</v>
      </c>
      <c r="C63" s="308"/>
      <c r="D63" s="113">
        <v>2.301487971074955</v>
      </c>
      <c r="E63" s="115">
        <v>331</v>
      </c>
      <c r="F63" s="114">
        <v>331</v>
      </c>
      <c r="G63" s="114">
        <v>332</v>
      </c>
      <c r="H63" s="114">
        <v>323</v>
      </c>
      <c r="I63" s="140">
        <v>323</v>
      </c>
      <c r="J63" s="115">
        <v>8</v>
      </c>
      <c r="K63" s="116">
        <v>2.4767801857585141</v>
      </c>
    </row>
    <row r="64" spans="1:11" ht="14.1" customHeight="1" x14ac:dyDescent="0.2">
      <c r="A64" s="306" t="s">
        <v>295</v>
      </c>
      <c r="B64" s="307" t="s">
        <v>296</v>
      </c>
      <c r="C64" s="308"/>
      <c r="D64" s="113">
        <v>0.4032818801279377</v>
      </c>
      <c r="E64" s="115">
        <v>58</v>
      </c>
      <c r="F64" s="114">
        <v>58</v>
      </c>
      <c r="G64" s="114">
        <v>55</v>
      </c>
      <c r="H64" s="114">
        <v>52</v>
      </c>
      <c r="I64" s="140">
        <v>59</v>
      </c>
      <c r="J64" s="115">
        <v>-1</v>
      </c>
      <c r="K64" s="116">
        <v>-1.6949152542372881</v>
      </c>
    </row>
    <row r="65" spans="1:11" ht="14.1" customHeight="1" x14ac:dyDescent="0.2">
      <c r="A65" s="306" t="s">
        <v>297</v>
      </c>
      <c r="B65" s="307" t="s">
        <v>298</v>
      </c>
      <c r="C65" s="308"/>
      <c r="D65" s="113">
        <v>1.0151578361841191</v>
      </c>
      <c r="E65" s="115">
        <v>146</v>
      </c>
      <c r="F65" s="114">
        <v>151</v>
      </c>
      <c r="G65" s="114">
        <v>151</v>
      </c>
      <c r="H65" s="114">
        <v>150</v>
      </c>
      <c r="I65" s="140">
        <v>147</v>
      </c>
      <c r="J65" s="115">
        <v>-1</v>
      </c>
      <c r="K65" s="116">
        <v>-0.68027210884353739</v>
      </c>
    </row>
    <row r="66" spans="1:11" ht="14.1" customHeight="1" x14ac:dyDescent="0.2">
      <c r="A66" s="306">
        <v>82</v>
      </c>
      <c r="B66" s="307" t="s">
        <v>299</v>
      </c>
      <c r="C66" s="308"/>
      <c r="D66" s="113">
        <v>5.3539146154915871</v>
      </c>
      <c r="E66" s="115">
        <v>770</v>
      </c>
      <c r="F66" s="114">
        <v>770</v>
      </c>
      <c r="G66" s="114">
        <v>777</v>
      </c>
      <c r="H66" s="114">
        <v>764</v>
      </c>
      <c r="I66" s="140">
        <v>760</v>
      </c>
      <c r="J66" s="115">
        <v>10</v>
      </c>
      <c r="K66" s="116">
        <v>1.3157894736842106</v>
      </c>
    </row>
    <row r="67" spans="1:11" ht="14.1" customHeight="1" x14ac:dyDescent="0.2">
      <c r="A67" s="306" t="s">
        <v>300</v>
      </c>
      <c r="B67" s="307" t="s">
        <v>301</v>
      </c>
      <c r="C67" s="308"/>
      <c r="D67" s="113">
        <v>4.234459741343346</v>
      </c>
      <c r="E67" s="115">
        <v>609</v>
      </c>
      <c r="F67" s="114">
        <v>613</v>
      </c>
      <c r="G67" s="114">
        <v>621</v>
      </c>
      <c r="H67" s="114">
        <v>609</v>
      </c>
      <c r="I67" s="140">
        <v>599</v>
      </c>
      <c r="J67" s="115">
        <v>10</v>
      </c>
      <c r="K67" s="116">
        <v>1.669449081803005</v>
      </c>
    </row>
    <row r="68" spans="1:11" ht="14.1" customHeight="1" x14ac:dyDescent="0.2">
      <c r="A68" s="306" t="s">
        <v>302</v>
      </c>
      <c r="B68" s="307" t="s">
        <v>303</v>
      </c>
      <c r="C68" s="308"/>
      <c r="D68" s="113">
        <v>0.75093867334167708</v>
      </c>
      <c r="E68" s="115">
        <v>108</v>
      </c>
      <c r="F68" s="114">
        <v>106</v>
      </c>
      <c r="G68" s="114">
        <v>106</v>
      </c>
      <c r="H68" s="114">
        <v>106</v>
      </c>
      <c r="I68" s="140">
        <v>111</v>
      </c>
      <c r="J68" s="115">
        <v>-3</v>
      </c>
      <c r="K68" s="116">
        <v>-2.7027027027027026</v>
      </c>
    </row>
    <row r="69" spans="1:11" ht="14.1" customHeight="1" x14ac:dyDescent="0.2">
      <c r="A69" s="306">
        <v>83</v>
      </c>
      <c r="B69" s="307" t="s">
        <v>304</v>
      </c>
      <c r="C69" s="308"/>
      <c r="D69" s="113">
        <v>10.214156584619664</v>
      </c>
      <c r="E69" s="115">
        <v>1469</v>
      </c>
      <c r="F69" s="114">
        <v>1463</v>
      </c>
      <c r="G69" s="114">
        <v>1453</v>
      </c>
      <c r="H69" s="114">
        <v>1409</v>
      </c>
      <c r="I69" s="140">
        <v>1418</v>
      </c>
      <c r="J69" s="115">
        <v>51</v>
      </c>
      <c r="K69" s="116">
        <v>3.5966149506346969</v>
      </c>
    </row>
    <row r="70" spans="1:11" ht="14.1" customHeight="1" x14ac:dyDescent="0.2">
      <c r="A70" s="306" t="s">
        <v>305</v>
      </c>
      <c r="B70" s="307" t="s">
        <v>306</v>
      </c>
      <c r="C70" s="308"/>
      <c r="D70" s="113">
        <v>8.3229036295369205</v>
      </c>
      <c r="E70" s="115">
        <v>1197</v>
      </c>
      <c r="F70" s="114">
        <v>1191</v>
      </c>
      <c r="G70" s="114">
        <v>1183</v>
      </c>
      <c r="H70" s="114">
        <v>1150</v>
      </c>
      <c r="I70" s="140">
        <v>1163</v>
      </c>
      <c r="J70" s="115">
        <v>34</v>
      </c>
      <c r="K70" s="116">
        <v>2.9234737747205504</v>
      </c>
    </row>
    <row r="71" spans="1:11" ht="14.1" customHeight="1" x14ac:dyDescent="0.2">
      <c r="A71" s="306"/>
      <c r="B71" s="307" t="s">
        <v>307</v>
      </c>
      <c r="C71" s="308"/>
      <c r="D71" s="113">
        <v>4.1649283827005981</v>
      </c>
      <c r="E71" s="115">
        <v>599</v>
      </c>
      <c r="F71" s="114">
        <v>598</v>
      </c>
      <c r="G71" s="114">
        <v>597</v>
      </c>
      <c r="H71" s="114">
        <v>590</v>
      </c>
      <c r="I71" s="140">
        <v>597</v>
      </c>
      <c r="J71" s="115">
        <v>2</v>
      </c>
      <c r="K71" s="116">
        <v>0.33500837520938026</v>
      </c>
    </row>
    <row r="72" spans="1:11" ht="14.1" customHeight="1" x14ac:dyDescent="0.2">
      <c r="A72" s="306">
        <v>84</v>
      </c>
      <c r="B72" s="307" t="s">
        <v>308</v>
      </c>
      <c r="C72" s="308"/>
      <c r="D72" s="113">
        <v>1.6757057432902238</v>
      </c>
      <c r="E72" s="115">
        <v>241</v>
      </c>
      <c r="F72" s="114">
        <v>237</v>
      </c>
      <c r="G72" s="114">
        <v>235</v>
      </c>
      <c r="H72" s="114">
        <v>233</v>
      </c>
      <c r="I72" s="140">
        <v>243</v>
      </c>
      <c r="J72" s="115">
        <v>-2</v>
      </c>
      <c r="K72" s="116">
        <v>-0.82304526748971196</v>
      </c>
    </row>
    <row r="73" spans="1:11" ht="14.1" customHeight="1" x14ac:dyDescent="0.2">
      <c r="A73" s="306" t="s">
        <v>309</v>
      </c>
      <c r="B73" s="307" t="s">
        <v>310</v>
      </c>
      <c r="C73" s="308"/>
      <c r="D73" s="113">
        <v>1.0568766513697678</v>
      </c>
      <c r="E73" s="115">
        <v>152</v>
      </c>
      <c r="F73" s="114">
        <v>149</v>
      </c>
      <c r="G73" s="114">
        <v>150</v>
      </c>
      <c r="H73" s="114">
        <v>144</v>
      </c>
      <c r="I73" s="140">
        <v>144</v>
      </c>
      <c r="J73" s="115">
        <v>8</v>
      </c>
      <c r="K73" s="116">
        <v>5.5555555555555554</v>
      </c>
    </row>
    <row r="74" spans="1:11" ht="14.1" customHeight="1" x14ac:dyDescent="0.2">
      <c r="A74" s="306" t="s">
        <v>311</v>
      </c>
      <c r="B74" s="307" t="s">
        <v>312</v>
      </c>
      <c r="C74" s="308"/>
      <c r="D74" s="113">
        <v>0.22945348352106801</v>
      </c>
      <c r="E74" s="115">
        <v>33</v>
      </c>
      <c r="F74" s="114">
        <v>34</v>
      </c>
      <c r="G74" s="114">
        <v>34</v>
      </c>
      <c r="H74" s="114">
        <v>38</v>
      </c>
      <c r="I74" s="140">
        <v>38</v>
      </c>
      <c r="J74" s="115">
        <v>-5</v>
      </c>
      <c r="K74" s="116">
        <v>-13.157894736842104</v>
      </c>
    </row>
    <row r="75" spans="1:11" ht="14.1" customHeight="1" x14ac:dyDescent="0.2">
      <c r="A75" s="306" t="s">
        <v>313</v>
      </c>
      <c r="B75" s="307" t="s">
        <v>314</v>
      </c>
      <c r="C75" s="308"/>
      <c r="D75" s="113">
        <v>3.4765679321373942E-2</v>
      </c>
      <c r="E75" s="115">
        <v>5</v>
      </c>
      <c r="F75" s="114">
        <v>5</v>
      </c>
      <c r="G75" s="114">
        <v>5</v>
      </c>
      <c r="H75" s="114">
        <v>5</v>
      </c>
      <c r="I75" s="140">
        <v>7</v>
      </c>
      <c r="J75" s="115">
        <v>-2</v>
      </c>
      <c r="K75" s="116">
        <v>-28.571428571428573</v>
      </c>
    </row>
    <row r="76" spans="1:11" ht="14.1" customHeight="1" x14ac:dyDescent="0.2">
      <c r="A76" s="306">
        <v>91</v>
      </c>
      <c r="B76" s="307" t="s">
        <v>315</v>
      </c>
      <c r="C76" s="308"/>
      <c r="D76" s="113">
        <v>0.2850785704352663</v>
      </c>
      <c r="E76" s="115">
        <v>41</v>
      </c>
      <c r="F76" s="114">
        <v>39</v>
      </c>
      <c r="G76" s="114">
        <v>40</v>
      </c>
      <c r="H76" s="114">
        <v>39</v>
      </c>
      <c r="I76" s="140">
        <v>37</v>
      </c>
      <c r="J76" s="115">
        <v>4</v>
      </c>
      <c r="K76" s="116">
        <v>10.810810810810811</v>
      </c>
    </row>
    <row r="77" spans="1:11" ht="14.1" customHeight="1" x14ac:dyDescent="0.2">
      <c r="A77" s="306">
        <v>92</v>
      </c>
      <c r="B77" s="307" t="s">
        <v>316</v>
      </c>
      <c r="C77" s="308"/>
      <c r="D77" s="113">
        <v>0.55625086914198307</v>
      </c>
      <c r="E77" s="115">
        <v>80</v>
      </c>
      <c r="F77" s="114">
        <v>76</v>
      </c>
      <c r="G77" s="114">
        <v>78</v>
      </c>
      <c r="H77" s="114">
        <v>77</v>
      </c>
      <c r="I77" s="140">
        <v>78</v>
      </c>
      <c r="J77" s="115">
        <v>2</v>
      </c>
      <c r="K77" s="116">
        <v>2.5641025641025643</v>
      </c>
    </row>
    <row r="78" spans="1:11" ht="14.1" customHeight="1" x14ac:dyDescent="0.2">
      <c r="A78" s="306">
        <v>93</v>
      </c>
      <c r="B78" s="307" t="s">
        <v>317</v>
      </c>
      <c r="C78" s="308"/>
      <c r="D78" s="113">
        <v>5.5625086914198305E-2</v>
      </c>
      <c r="E78" s="115">
        <v>8</v>
      </c>
      <c r="F78" s="114">
        <v>7</v>
      </c>
      <c r="G78" s="114">
        <v>6</v>
      </c>
      <c r="H78" s="114">
        <v>5</v>
      </c>
      <c r="I78" s="140">
        <v>5</v>
      </c>
      <c r="J78" s="115">
        <v>3</v>
      </c>
      <c r="K78" s="116">
        <v>60</v>
      </c>
    </row>
    <row r="79" spans="1:11" ht="14.1" customHeight="1" x14ac:dyDescent="0.2">
      <c r="A79" s="306">
        <v>94</v>
      </c>
      <c r="B79" s="307" t="s">
        <v>318</v>
      </c>
      <c r="C79" s="308"/>
      <c r="D79" s="113">
        <v>4.1718815185648725E-2</v>
      </c>
      <c r="E79" s="115">
        <v>6</v>
      </c>
      <c r="F79" s="114">
        <v>7</v>
      </c>
      <c r="G79" s="114">
        <v>8</v>
      </c>
      <c r="H79" s="114">
        <v>8</v>
      </c>
      <c r="I79" s="140">
        <v>8</v>
      </c>
      <c r="J79" s="115">
        <v>-2</v>
      </c>
      <c r="K79" s="116">
        <v>-25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4.1718815185648725E-2</v>
      </c>
      <c r="E81" s="143">
        <v>6</v>
      </c>
      <c r="F81" s="144">
        <v>6</v>
      </c>
      <c r="G81" s="144">
        <v>6</v>
      </c>
      <c r="H81" s="144">
        <v>4</v>
      </c>
      <c r="I81" s="145">
        <v>5</v>
      </c>
      <c r="J81" s="143">
        <v>1</v>
      </c>
      <c r="K81" s="146">
        <v>20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3561</v>
      </c>
      <c r="E12" s="114">
        <v>3648</v>
      </c>
      <c r="F12" s="114">
        <v>3699</v>
      </c>
      <c r="G12" s="114">
        <v>3761</v>
      </c>
      <c r="H12" s="140">
        <v>3693</v>
      </c>
      <c r="I12" s="115">
        <v>-132</v>
      </c>
      <c r="J12" s="116">
        <v>-3.5743298131600323</v>
      </c>
      <c r="K12"/>
      <c r="L12"/>
      <c r="M12"/>
      <c r="N12"/>
      <c r="O12"/>
      <c r="P12"/>
    </row>
    <row r="13" spans="1:16" s="110" customFormat="1" ht="14.45" customHeight="1" x14ac:dyDescent="0.2">
      <c r="A13" s="120" t="s">
        <v>105</v>
      </c>
      <c r="B13" s="119" t="s">
        <v>106</v>
      </c>
      <c r="C13" s="113">
        <v>39.427127211457453</v>
      </c>
      <c r="D13" s="115">
        <v>1404</v>
      </c>
      <c r="E13" s="114">
        <v>1419</v>
      </c>
      <c r="F13" s="114">
        <v>1405</v>
      </c>
      <c r="G13" s="114">
        <v>1423</v>
      </c>
      <c r="H13" s="140">
        <v>1404</v>
      </c>
      <c r="I13" s="115">
        <v>0</v>
      </c>
      <c r="J13" s="116">
        <v>0</v>
      </c>
      <c r="K13"/>
      <c r="L13"/>
      <c r="M13"/>
      <c r="N13"/>
      <c r="O13"/>
      <c r="P13"/>
    </row>
    <row r="14" spans="1:16" s="110" customFormat="1" ht="14.45" customHeight="1" x14ac:dyDescent="0.2">
      <c r="A14" s="120"/>
      <c r="B14" s="119" t="s">
        <v>107</v>
      </c>
      <c r="C14" s="113">
        <v>60.572872788542547</v>
      </c>
      <c r="D14" s="115">
        <v>2157</v>
      </c>
      <c r="E14" s="114">
        <v>2229</v>
      </c>
      <c r="F14" s="114">
        <v>2294</v>
      </c>
      <c r="G14" s="114">
        <v>2338</v>
      </c>
      <c r="H14" s="140">
        <v>2289</v>
      </c>
      <c r="I14" s="115">
        <v>-132</v>
      </c>
      <c r="J14" s="116">
        <v>-5.7667103538663174</v>
      </c>
      <c r="K14"/>
      <c r="L14"/>
      <c r="M14"/>
      <c r="N14"/>
      <c r="O14"/>
      <c r="P14"/>
    </row>
    <row r="15" spans="1:16" s="110" customFormat="1" ht="14.45" customHeight="1" x14ac:dyDescent="0.2">
      <c r="A15" s="118" t="s">
        <v>105</v>
      </c>
      <c r="B15" s="121" t="s">
        <v>108</v>
      </c>
      <c r="C15" s="113">
        <v>12.608817747823645</v>
      </c>
      <c r="D15" s="115">
        <v>449</v>
      </c>
      <c r="E15" s="114">
        <v>440</v>
      </c>
      <c r="F15" s="114">
        <v>444</v>
      </c>
      <c r="G15" s="114">
        <v>473</v>
      </c>
      <c r="H15" s="140">
        <v>397</v>
      </c>
      <c r="I15" s="115">
        <v>52</v>
      </c>
      <c r="J15" s="116">
        <v>13.09823677581864</v>
      </c>
      <c r="K15"/>
      <c r="L15"/>
      <c r="M15"/>
      <c r="N15"/>
      <c r="O15"/>
      <c r="P15"/>
    </row>
    <row r="16" spans="1:16" s="110" customFormat="1" ht="14.45" customHeight="1" x14ac:dyDescent="0.2">
      <c r="A16" s="118"/>
      <c r="B16" s="121" t="s">
        <v>109</v>
      </c>
      <c r="C16" s="113">
        <v>42.768885144622296</v>
      </c>
      <c r="D16" s="115">
        <v>1523</v>
      </c>
      <c r="E16" s="114">
        <v>1594</v>
      </c>
      <c r="F16" s="114">
        <v>1608</v>
      </c>
      <c r="G16" s="114">
        <v>1626</v>
      </c>
      <c r="H16" s="140">
        <v>1665</v>
      </c>
      <c r="I16" s="115">
        <v>-142</v>
      </c>
      <c r="J16" s="116">
        <v>-8.5285285285285291</v>
      </c>
      <c r="K16"/>
      <c r="L16"/>
      <c r="M16"/>
      <c r="N16"/>
      <c r="O16"/>
      <c r="P16"/>
    </row>
    <row r="17" spans="1:16" s="110" customFormat="1" ht="14.45" customHeight="1" x14ac:dyDescent="0.2">
      <c r="A17" s="118"/>
      <c r="B17" s="121" t="s">
        <v>110</v>
      </c>
      <c r="C17" s="113">
        <v>24.43133951137321</v>
      </c>
      <c r="D17" s="115">
        <v>870</v>
      </c>
      <c r="E17" s="114">
        <v>889</v>
      </c>
      <c r="F17" s="114">
        <v>907</v>
      </c>
      <c r="G17" s="114">
        <v>924</v>
      </c>
      <c r="H17" s="140">
        <v>908</v>
      </c>
      <c r="I17" s="115">
        <v>-38</v>
      </c>
      <c r="J17" s="116">
        <v>-4.1850220264317182</v>
      </c>
      <c r="K17"/>
      <c r="L17"/>
      <c r="M17"/>
      <c r="N17"/>
      <c r="O17"/>
      <c r="P17"/>
    </row>
    <row r="18" spans="1:16" s="110" customFormat="1" ht="14.45" customHeight="1" x14ac:dyDescent="0.2">
      <c r="A18" s="120"/>
      <c r="B18" s="121" t="s">
        <v>111</v>
      </c>
      <c r="C18" s="113">
        <v>20.190957596180848</v>
      </c>
      <c r="D18" s="115">
        <v>719</v>
      </c>
      <c r="E18" s="114">
        <v>725</v>
      </c>
      <c r="F18" s="114">
        <v>740</v>
      </c>
      <c r="G18" s="114">
        <v>738</v>
      </c>
      <c r="H18" s="140">
        <v>723</v>
      </c>
      <c r="I18" s="115">
        <v>-4</v>
      </c>
      <c r="J18" s="116">
        <v>-0.55325034578146615</v>
      </c>
      <c r="K18"/>
      <c r="L18"/>
      <c r="M18"/>
      <c r="N18"/>
      <c r="O18"/>
      <c r="P18"/>
    </row>
    <row r="19" spans="1:16" s="110" customFormat="1" ht="14.45" customHeight="1" x14ac:dyDescent="0.2">
      <c r="A19" s="120"/>
      <c r="B19" s="121" t="s">
        <v>112</v>
      </c>
      <c r="C19" s="113">
        <v>1.9095759618084807</v>
      </c>
      <c r="D19" s="115">
        <v>68</v>
      </c>
      <c r="E19" s="114">
        <v>64</v>
      </c>
      <c r="F19" s="114">
        <v>79</v>
      </c>
      <c r="G19" s="114">
        <v>63</v>
      </c>
      <c r="H19" s="140">
        <v>63</v>
      </c>
      <c r="I19" s="115">
        <v>5</v>
      </c>
      <c r="J19" s="116">
        <v>7.9365079365079367</v>
      </c>
      <c r="K19"/>
      <c r="L19"/>
      <c r="M19"/>
      <c r="N19"/>
      <c r="O19"/>
      <c r="P19"/>
    </row>
    <row r="20" spans="1:16" s="110" customFormat="1" ht="14.45" customHeight="1" x14ac:dyDescent="0.2">
      <c r="A20" s="120" t="s">
        <v>113</v>
      </c>
      <c r="B20" s="119" t="s">
        <v>116</v>
      </c>
      <c r="C20" s="113">
        <v>95.591126088177475</v>
      </c>
      <c r="D20" s="115">
        <v>3404</v>
      </c>
      <c r="E20" s="114">
        <v>3501</v>
      </c>
      <c r="F20" s="114">
        <v>3548</v>
      </c>
      <c r="G20" s="114">
        <v>3595</v>
      </c>
      <c r="H20" s="140">
        <v>3539</v>
      </c>
      <c r="I20" s="115">
        <v>-135</v>
      </c>
      <c r="J20" s="116">
        <v>-3.8146369030799661</v>
      </c>
      <c r="K20"/>
      <c r="L20"/>
      <c r="M20"/>
      <c r="N20"/>
      <c r="O20"/>
      <c r="P20"/>
    </row>
    <row r="21" spans="1:16" s="110" customFormat="1" ht="14.45" customHeight="1" x14ac:dyDescent="0.2">
      <c r="A21" s="123"/>
      <c r="B21" s="124" t="s">
        <v>117</v>
      </c>
      <c r="C21" s="125">
        <v>4.3246279135074417</v>
      </c>
      <c r="D21" s="143">
        <v>154</v>
      </c>
      <c r="E21" s="144">
        <v>146</v>
      </c>
      <c r="F21" s="144">
        <v>148</v>
      </c>
      <c r="G21" s="144">
        <v>164</v>
      </c>
      <c r="H21" s="145">
        <v>152</v>
      </c>
      <c r="I21" s="143">
        <v>2</v>
      </c>
      <c r="J21" s="146">
        <v>1.3157894736842106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3671</v>
      </c>
      <c r="E56" s="114">
        <v>3782</v>
      </c>
      <c r="F56" s="114">
        <v>3839</v>
      </c>
      <c r="G56" s="114">
        <v>3887</v>
      </c>
      <c r="H56" s="140">
        <v>3834</v>
      </c>
      <c r="I56" s="115">
        <v>-163</v>
      </c>
      <c r="J56" s="116">
        <v>-4.2514345331246739</v>
      </c>
      <c r="K56"/>
      <c r="L56"/>
      <c r="M56"/>
      <c r="N56"/>
      <c r="O56"/>
      <c r="P56"/>
    </row>
    <row r="57" spans="1:16" s="110" customFormat="1" ht="14.45" customHeight="1" x14ac:dyDescent="0.2">
      <c r="A57" s="120" t="s">
        <v>105</v>
      </c>
      <c r="B57" s="119" t="s">
        <v>106</v>
      </c>
      <c r="C57" s="113">
        <v>39.144647235085806</v>
      </c>
      <c r="D57" s="115">
        <v>1437</v>
      </c>
      <c r="E57" s="114">
        <v>1461</v>
      </c>
      <c r="F57" s="114">
        <v>1493</v>
      </c>
      <c r="G57" s="114">
        <v>1493</v>
      </c>
      <c r="H57" s="140">
        <v>1471</v>
      </c>
      <c r="I57" s="115">
        <v>-34</v>
      </c>
      <c r="J57" s="116">
        <v>-2.3113528212100611</v>
      </c>
    </row>
    <row r="58" spans="1:16" s="110" customFormat="1" ht="14.45" customHeight="1" x14ac:dyDescent="0.2">
      <c r="A58" s="120"/>
      <c r="B58" s="119" t="s">
        <v>107</v>
      </c>
      <c r="C58" s="113">
        <v>60.855352764914194</v>
      </c>
      <c r="D58" s="115">
        <v>2234</v>
      </c>
      <c r="E58" s="114">
        <v>2321</v>
      </c>
      <c r="F58" s="114">
        <v>2346</v>
      </c>
      <c r="G58" s="114">
        <v>2394</v>
      </c>
      <c r="H58" s="140">
        <v>2363</v>
      </c>
      <c r="I58" s="115">
        <v>-129</v>
      </c>
      <c r="J58" s="116">
        <v>-5.4591620820990263</v>
      </c>
    </row>
    <row r="59" spans="1:16" s="110" customFormat="1" ht="14.45" customHeight="1" x14ac:dyDescent="0.2">
      <c r="A59" s="118" t="s">
        <v>105</v>
      </c>
      <c r="B59" s="121" t="s">
        <v>108</v>
      </c>
      <c r="C59" s="113">
        <v>12.612367202397166</v>
      </c>
      <c r="D59" s="115">
        <v>463</v>
      </c>
      <c r="E59" s="114">
        <v>471</v>
      </c>
      <c r="F59" s="114">
        <v>471</v>
      </c>
      <c r="G59" s="114">
        <v>485</v>
      </c>
      <c r="H59" s="140">
        <v>425</v>
      </c>
      <c r="I59" s="115">
        <v>38</v>
      </c>
      <c r="J59" s="116">
        <v>8.9411764705882355</v>
      </c>
    </row>
    <row r="60" spans="1:16" s="110" customFormat="1" ht="14.45" customHeight="1" x14ac:dyDescent="0.2">
      <c r="A60" s="118"/>
      <c r="B60" s="121" t="s">
        <v>109</v>
      </c>
      <c r="C60" s="113">
        <v>42.440751838736041</v>
      </c>
      <c r="D60" s="115">
        <v>1558</v>
      </c>
      <c r="E60" s="114">
        <v>1631</v>
      </c>
      <c r="F60" s="114">
        <v>1647</v>
      </c>
      <c r="G60" s="114">
        <v>1675</v>
      </c>
      <c r="H60" s="140">
        <v>1702</v>
      </c>
      <c r="I60" s="115">
        <v>-144</v>
      </c>
      <c r="J60" s="116">
        <v>-8.46063454759107</v>
      </c>
    </row>
    <row r="61" spans="1:16" s="110" customFormat="1" ht="14.45" customHeight="1" x14ac:dyDescent="0.2">
      <c r="A61" s="118"/>
      <c r="B61" s="121" t="s">
        <v>110</v>
      </c>
      <c r="C61" s="113">
        <v>24.189594116044674</v>
      </c>
      <c r="D61" s="115">
        <v>888</v>
      </c>
      <c r="E61" s="114">
        <v>904</v>
      </c>
      <c r="F61" s="114">
        <v>928</v>
      </c>
      <c r="G61" s="114">
        <v>947</v>
      </c>
      <c r="H61" s="140">
        <v>938</v>
      </c>
      <c r="I61" s="115">
        <v>-50</v>
      </c>
      <c r="J61" s="116">
        <v>-5.3304904051172706</v>
      </c>
    </row>
    <row r="62" spans="1:16" s="110" customFormat="1" ht="14.45" customHeight="1" x14ac:dyDescent="0.2">
      <c r="A62" s="120"/>
      <c r="B62" s="121" t="s">
        <v>111</v>
      </c>
      <c r="C62" s="113">
        <v>20.757286842822118</v>
      </c>
      <c r="D62" s="115">
        <v>762</v>
      </c>
      <c r="E62" s="114">
        <v>776</v>
      </c>
      <c r="F62" s="114">
        <v>793</v>
      </c>
      <c r="G62" s="114">
        <v>780</v>
      </c>
      <c r="H62" s="140">
        <v>769</v>
      </c>
      <c r="I62" s="115">
        <v>-7</v>
      </c>
      <c r="J62" s="116">
        <v>-0.91027308192457734</v>
      </c>
    </row>
    <row r="63" spans="1:16" s="110" customFormat="1" ht="14.45" customHeight="1" x14ac:dyDescent="0.2">
      <c r="A63" s="120"/>
      <c r="B63" s="121" t="s">
        <v>112</v>
      </c>
      <c r="C63" s="113">
        <v>1.8795968400980658</v>
      </c>
      <c r="D63" s="115">
        <v>69</v>
      </c>
      <c r="E63" s="114">
        <v>70</v>
      </c>
      <c r="F63" s="114">
        <v>85</v>
      </c>
      <c r="G63" s="114">
        <v>63</v>
      </c>
      <c r="H63" s="140">
        <v>67</v>
      </c>
      <c r="I63" s="115">
        <v>2</v>
      </c>
      <c r="J63" s="116">
        <v>2.9850746268656718</v>
      </c>
    </row>
    <row r="64" spans="1:16" s="110" customFormat="1" ht="14.45" customHeight="1" x14ac:dyDescent="0.2">
      <c r="A64" s="120" t="s">
        <v>113</v>
      </c>
      <c r="B64" s="119" t="s">
        <v>116</v>
      </c>
      <c r="C64" s="113">
        <v>95.532552438027778</v>
      </c>
      <c r="D64" s="115">
        <v>3507</v>
      </c>
      <c r="E64" s="114">
        <v>3623</v>
      </c>
      <c r="F64" s="114">
        <v>3680</v>
      </c>
      <c r="G64" s="114">
        <v>3714</v>
      </c>
      <c r="H64" s="140">
        <v>3666</v>
      </c>
      <c r="I64" s="115">
        <v>-159</v>
      </c>
      <c r="J64" s="116">
        <v>-4.3371522094926354</v>
      </c>
    </row>
    <row r="65" spans="1:10" s="110" customFormat="1" ht="14.45" customHeight="1" x14ac:dyDescent="0.2">
      <c r="A65" s="123"/>
      <c r="B65" s="124" t="s">
        <v>117</v>
      </c>
      <c r="C65" s="125">
        <v>4.4402070280577499</v>
      </c>
      <c r="D65" s="143">
        <v>163</v>
      </c>
      <c r="E65" s="144">
        <v>157</v>
      </c>
      <c r="F65" s="144">
        <v>157</v>
      </c>
      <c r="G65" s="144">
        <v>170</v>
      </c>
      <c r="H65" s="145">
        <v>164</v>
      </c>
      <c r="I65" s="143">
        <v>-1</v>
      </c>
      <c r="J65" s="146">
        <v>-0.6097560975609756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3561</v>
      </c>
      <c r="G11" s="114">
        <v>3648</v>
      </c>
      <c r="H11" s="114">
        <v>3699</v>
      </c>
      <c r="I11" s="114">
        <v>3761</v>
      </c>
      <c r="J11" s="140">
        <v>3693</v>
      </c>
      <c r="K11" s="114">
        <v>-132</v>
      </c>
      <c r="L11" s="116">
        <v>-3.5743298131600323</v>
      </c>
    </row>
    <row r="12" spans="1:17" s="110" customFormat="1" ht="24" customHeight="1" x14ac:dyDescent="0.2">
      <c r="A12" s="604" t="s">
        <v>185</v>
      </c>
      <c r="B12" s="605"/>
      <c r="C12" s="605"/>
      <c r="D12" s="606"/>
      <c r="E12" s="113">
        <v>39.427127211457453</v>
      </c>
      <c r="F12" s="115">
        <v>1404</v>
      </c>
      <c r="G12" s="114">
        <v>1419</v>
      </c>
      <c r="H12" s="114">
        <v>1405</v>
      </c>
      <c r="I12" s="114">
        <v>1423</v>
      </c>
      <c r="J12" s="140">
        <v>1404</v>
      </c>
      <c r="K12" s="114">
        <v>0</v>
      </c>
      <c r="L12" s="116">
        <v>0</v>
      </c>
    </row>
    <row r="13" spans="1:17" s="110" customFormat="1" ht="15" customHeight="1" x14ac:dyDescent="0.2">
      <c r="A13" s="120"/>
      <c r="B13" s="612" t="s">
        <v>107</v>
      </c>
      <c r="C13" s="612"/>
      <c r="E13" s="113">
        <v>60.572872788542547</v>
      </c>
      <c r="F13" s="115">
        <v>2157</v>
      </c>
      <c r="G13" s="114">
        <v>2229</v>
      </c>
      <c r="H13" s="114">
        <v>2294</v>
      </c>
      <c r="I13" s="114">
        <v>2338</v>
      </c>
      <c r="J13" s="140">
        <v>2289</v>
      </c>
      <c r="K13" s="114">
        <v>-132</v>
      </c>
      <c r="L13" s="116">
        <v>-5.7667103538663174</v>
      </c>
    </row>
    <row r="14" spans="1:17" s="110" customFormat="1" ht="22.5" customHeight="1" x14ac:dyDescent="0.2">
      <c r="A14" s="604" t="s">
        <v>186</v>
      </c>
      <c r="B14" s="605"/>
      <c r="C14" s="605"/>
      <c r="D14" s="606"/>
      <c r="E14" s="113">
        <v>12.608817747823645</v>
      </c>
      <c r="F14" s="115">
        <v>449</v>
      </c>
      <c r="G14" s="114">
        <v>440</v>
      </c>
      <c r="H14" s="114">
        <v>444</v>
      </c>
      <c r="I14" s="114">
        <v>473</v>
      </c>
      <c r="J14" s="140">
        <v>397</v>
      </c>
      <c r="K14" s="114">
        <v>52</v>
      </c>
      <c r="L14" s="116">
        <v>13.09823677581864</v>
      </c>
    </row>
    <row r="15" spans="1:17" s="110" customFormat="1" ht="15" customHeight="1" x14ac:dyDescent="0.2">
      <c r="A15" s="120"/>
      <c r="B15" s="119"/>
      <c r="C15" s="258" t="s">
        <v>106</v>
      </c>
      <c r="E15" s="113">
        <v>49.220489977728285</v>
      </c>
      <c r="F15" s="115">
        <v>221</v>
      </c>
      <c r="G15" s="114">
        <v>200</v>
      </c>
      <c r="H15" s="114">
        <v>187</v>
      </c>
      <c r="I15" s="114">
        <v>190</v>
      </c>
      <c r="J15" s="140">
        <v>173</v>
      </c>
      <c r="K15" s="114">
        <v>48</v>
      </c>
      <c r="L15" s="116">
        <v>27.745664739884393</v>
      </c>
    </row>
    <row r="16" spans="1:17" s="110" customFormat="1" ht="15" customHeight="1" x14ac:dyDescent="0.2">
      <c r="A16" s="120"/>
      <c r="B16" s="119"/>
      <c r="C16" s="258" t="s">
        <v>107</v>
      </c>
      <c r="E16" s="113">
        <v>50.779510022271715</v>
      </c>
      <c r="F16" s="115">
        <v>228</v>
      </c>
      <c r="G16" s="114">
        <v>240</v>
      </c>
      <c r="H16" s="114">
        <v>257</v>
      </c>
      <c r="I16" s="114">
        <v>283</v>
      </c>
      <c r="J16" s="140">
        <v>224</v>
      </c>
      <c r="K16" s="114">
        <v>4</v>
      </c>
      <c r="L16" s="116">
        <v>1.7857142857142858</v>
      </c>
    </row>
    <row r="17" spans="1:12" s="110" customFormat="1" ht="15" customHeight="1" x14ac:dyDescent="0.2">
      <c r="A17" s="120"/>
      <c r="B17" s="121" t="s">
        <v>109</v>
      </c>
      <c r="C17" s="258"/>
      <c r="E17" s="113">
        <v>42.768885144622296</v>
      </c>
      <c r="F17" s="115">
        <v>1523</v>
      </c>
      <c r="G17" s="114">
        <v>1594</v>
      </c>
      <c r="H17" s="114">
        <v>1608</v>
      </c>
      <c r="I17" s="114">
        <v>1626</v>
      </c>
      <c r="J17" s="140">
        <v>1665</v>
      </c>
      <c r="K17" s="114">
        <v>-142</v>
      </c>
      <c r="L17" s="116">
        <v>-8.5285285285285291</v>
      </c>
    </row>
    <row r="18" spans="1:12" s="110" customFormat="1" ht="15" customHeight="1" x14ac:dyDescent="0.2">
      <c r="A18" s="120"/>
      <c r="B18" s="119"/>
      <c r="C18" s="258" t="s">
        <v>106</v>
      </c>
      <c r="E18" s="113">
        <v>34.011818778726202</v>
      </c>
      <c r="F18" s="115">
        <v>518</v>
      </c>
      <c r="G18" s="114">
        <v>538</v>
      </c>
      <c r="H18" s="114">
        <v>540</v>
      </c>
      <c r="I18" s="114">
        <v>533</v>
      </c>
      <c r="J18" s="140">
        <v>544</v>
      </c>
      <c r="K18" s="114">
        <v>-26</v>
      </c>
      <c r="L18" s="116">
        <v>-4.7794117647058822</v>
      </c>
    </row>
    <row r="19" spans="1:12" s="110" customFormat="1" ht="15" customHeight="1" x14ac:dyDescent="0.2">
      <c r="A19" s="120"/>
      <c r="B19" s="119"/>
      <c r="C19" s="258" t="s">
        <v>107</v>
      </c>
      <c r="E19" s="113">
        <v>65.988181221273805</v>
      </c>
      <c r="F19" s="115">
        <v>1005</v>
      </c>
      <c r="G19" s="114">
        <v>1056</v>
      </c>
      <c r="H19" s="114">
        <v>1068</v>
      </c>
      <c r="I19" s="114">
        <v>1093</v>
      </c>
      <c r="J19" s="140">
        <v>1121</v>
      </c>
      <c r="K19" s="114">
        <v>-116</v>
      </c>
      <c r="L19" s="116">
        <v>-10.347903657448706</v>
      </c>
    </row>
    <row r="20" spans="1:12" s="110" customFormat="1" ht="15" customHeight="1" x14ac:dyDescent="0.2">
      <c r="A20" s="120"/>
      <c r="B20" s="121" t="s">
        <v>110</v>
      </c>
      <c r="C20" s="258"/>
      <c r="E20" s="113">
        <v>24.43133951137321</v>
      </c>
      <c r="F20" s="115">
        <v>870</v>
      </c>
      <c r="G20" s="114">
        <v>889</v>
      </c>
      <c r="H20" s="114">
        <v>907</v>
      </c>
      <c r="I20" s="114">
        <v>924</v>
      </c>
      <c r="J20" s="140">
        <v>908</v>
      </c>
      <c r="K20" s="114">
        <v>-38</v>
      </c>
      <c r="L20" s="116">
        <v>-4.1850220264317182</v>
      </c>
    </row>
    <row r="21" spans="1:12" s="110" customFormat="1" ht="15" customHeight="1" x14ac:dyDescent="0.2">
      <c r="A21" s="120"/>
      <c r="B21" s="119"/>
      <c r="C21" s="258" t="s">
        <v>106</v>
      </c>
      <c r="E21" s="113">
        <v>32.52873563218391</v>
      </c>
      <c r="F21" s="115">
        <v>283</v>
      </c>
      <c r="G21" s="114">
        <v>296</v>
      </c>
      <c r="H21" s="114">
        <v>297</v>
      </c>
      <c r="I21" s="114">
        <v>311</v>
      </c>
      <c r="J21" s="140">
        <v>305</v>
      </c>
      <c r="K21" s="114">
        <v>-22</v>
      </c>
      <c r="L21" s="116">
        <v>-7.2131147540983607</v>
      </c>
    </row>
    <row r="22" spans="1:12" s="110" customFormat="1" ht="15" customHeight="1" x14ac:dyDescent="0.2">
      <c r="A22" s="120"/>
      <c r="B22" s="119"/>
      <c r="C22" s="258" t="s">
        <v>107</v>
      </c>
      <c r="E22" s="113">
        <v>67.47126436781609</v>
      </c>
      <c r="F22" s="115">
        <v>587</v>
      </c>
      <c r="G22" s="114">
        <v>593</v>
      </c>
      <c r="H22" s="114">
        <v>610</v>
      </c>
      <c r="I22" s="114">
        <v>613</v>
      </c>
      <c r="J22" s="140">
        <v>603</v>
      </c>
      <c r="K22" s="114">
        <v>-16</v>
      </c>
      <c r="L22" s="116">
        <v>-2.6533996683250414</v>
      </c>
    </row>
    <row r="23" spans="1:12" s="110" customFormat="1" ht="15" customHeight="1" x14ac:dyDescent="0.2">
      <c r="A23" s="120"/>
      <c r="B23" s="121" t="s">
        <v>111</v>
      </c>
      <c r="C23" s="258"/>
      <c r="E23" s="113">
        <v>20.190957596180848</v>
      </c>
      <c r="F23" s="115">
        <v>719</v>
      </c>
      <c r="G23" s="114">
        <v>725</v>
      </c>
      <c r="H23" s="114">
        <v>740</v>
      </c>
      <c r="I23" s="114">
        <v>738</v>
      </c>
      <c r="J23" s="140">
        <v>723</v>
      </c>
      <c r="K23" s="114">
        <v>-4</v>
      </c>
      <c r="L23" s="116">
        <v>-0.55325034578146615</v>
      </c>
    </row>
    <row r="24" spans="1:12" s="110" customFormat="1" ht="15" customHeight="1" x14ac:dyDescent="0.2">
      <c r="A24" s="120"/>
      <c r="B24" s="119"/>
      <c r="C24" s="258" t="s">
        <v>106</v>
      </c>
      <c r="E24" s="113">
        <v>53.129346314325453</v>
      </c>
      <c r="F24" s="115">
        <v>382</v>
      </c>
      <c r="G24" s="114">
        <v>385</v>
      </c>
      <c r="H24" s="114">
        <v>381</v>
      </c>
      <c r="I24" s="114">
        <v>389</v>
      </c>
      <c r="J24" s="140">
        <v>382</v>
      </c>
      <c r="K24" s="114">
        <v>0</v>
      </c>
      <c r="L24" s="116">
        <v>0</v>
      </c>
    </row>
    <row r="25" spans="1:12" s="110" customFormat="1" ht="15" customHeight="1" x14ac:dyDescent="0.2">
      <c r="A25" s="120"/>
      <c r="B25" s="119"/>
      <c r="C25" s="258" t="s">
        <v>107</v>
      </c>
      <c r="E25" s="113">
        <v>46.870653685674547</v>
      </c>
      <c r="F25" s="115">
        <v>337</v>
      </c>
      <c r="G25" s="114">
        <v>340</v>
      </c>
      <c r="H25" s="114">
        <v>359</v>
      </c>
      <c r="I25" s="114">
        <v>349</v>
      </c>
      <c r="J25" s="140">
        <v>341</v>
      </c>
      <c r="K25" s="114">
        <v>-4</v>
      </c>
      <c r="L25" s="116">
        <v>-1.1730205278592376</v>
      </c>
    </row>
    <row r="26" spans="1:12" s="110" customFormat="1" ht="15" customHeight="1" x14ac:dyDescent="0.2">
      <c r="A26" s="120"/>
      <c r="C26" s="121" t="s">
        <v>187</v>
      </c>
      <c r="D26" s="110" t="s">
        <v>188</v>
      </c>
      <c r="E26" s="113">
        <v>1.9095759618084807</v>
      </c>
      <c r="F26" s="115">
        <v>68</v>
      </c>
      <c r="G26" s="114">
        <v>64</v>
      </c>
      <c r="H26" s="114">
        <v>79</v>
      </c>
      <c r="I26" s="114">
        <v>63</v>
      </c>
      <c r="J26" s="140">
        <v>63</v>
      </c>
      <c r="K26" s="114">
        <v>5</v>
      </c>
      <c r="L26" s="116">
        <v>7.9365079365079367</v>
      </c>
    </row>
    <row r="27" spans="1:12" s="110" customFormat="1" ht="15" customHeight="1" x14ac:dyDescent="0.2">
      <c r="A27" s="120"/>
      <c r="B27" s="119"/>
      <c r="D27" s="259" t="s">
        <v>106</v>
      </c>
      <c r="E27" s="113">
        <v>52.941176470588232</v>
      </c>
      <c r="F27" s="115">
        <v>36</v>
      </c>
      <c r="G27" s="114">
        <v>33</v>
      </c>
      <c r="H27" s="114">
        <v>36</v>
      </c>
      <c r="I27" s="114">
        <v>29</v>
      </c>
      <c r="J27" s="140">
        <v>26</v>
      </c>
      <c r="K27" s="114">
        <v>10</v>
      </c>
      <c r="L27" s="116">
        <v>38.46153846153846</v>
      </c>
    </row>
    <row r="28" spans="1:12" s="110" customFormat="1" ht="15" customHeight="1" x14ac:dyDescent="0.2">
      <c r="A28" s="120"/>
      <c r="B28" s="119"/>
      <c r="D28" s="259" t="s">
        <v>107</v>
      </c>
      <c r="E28" s="113">
        <v>47.058823529411768</v>
      </c>
      <c r="F28" s="115">
        <v>32</v>
      </c>
      <c r="G28" s="114">
        <v>31</v>
      </c>
      <c r="H28" s="114">
        <v>43</v>
      </c>
      <c r="I28" s="114">
        <v>34</v>
      </c>
      <c r="J28" s="140">
        <v>37</v>
      </c>
      <c r="K28" s="114">
        <v>-5</v>
      </c>
      <c r="L28" s="116">
        <v>-13.513513513513514</v>
      </c>
    </row>
    <row r="29" spans="1:12" s="110" customFormat="1" ht="24" customHeight="1" x14ac:dyDescent="0.2">
      <c r="A29" s="604" t="s">
        <v>189</v>
      </c>
      <c r="B29" s="605"/>
      <c r="C29" s="605"/>
      <c r="D29" s="606"/>
      <c r="E29" s="113">
        <v>95.591126088177475</v>
      </c>
      <c r="F29" s="115">
        <v>3404</v>
      </c>
      <c r="G29" s="114">
        <v>3501</v>
      </c>
      <c r="H29" s="114">
        <v>3548</v>
      </c>
      <c r="I29" s="114">
        <v>3595</v>
      </c>
      <c r="J29" s="140">
        <v>3539</v>
      </c>
      <c r="K29" s="114">
        <v>-135</v>
      </c>
      <c r="L29" s="116">
        <v>-3.8146369030799661</v>
      </c>
    </row>
    <row r="30" spans="1:12" s="110" customFormat="1" ht="15" customHeight="1" x14ac:dyDescent="0.2">
      <c r="A30" s="120"/>
      <c r="B30" s="119"/>
      <c r="C30" s="258" t="s">
        <v>106</v>
      </c>
      <c r="E30" s="113">
        <v>39.189189189189186</v>
      </c>
      <c r="F30" s="115">
        <v>1334</v>
      </c>
      <c r="G30" s="114">
        <v>1350</v>
      </c>
      <c r="H30" s="114">
        <v>1340</v>
      </c>
      <c r="I30" s="114">
        <v>1348</v>
      </c>
      <c r="J30" s="140">
        <v>1340</v>
      </c>
      <c r="K30" s="114">
        <v>-6</v>
      </c>
      <c r="L30" s="116">
        <v>-0.44776119402985076</v>
      </c>
    </row>
    <row r="31" spans="1:12" s="110" customFormat="1" ht="15" customHeight="1" x14ac:dyDescent="0.2">
      <c r="A31" s="120"/>
      <c r="B31" s="119"/>
      <c r="C31" s="258" t="s">
        <v>107</v>
      </c>
      <c r="E31" s="113">
        <v>60.810810810810814</v>
      </c>
      <c r="F31" s="115">
        <v>2070</v>
      </c>
      <c r="G31" s="114">
        <v>2151</v>
      </c>
      <c r="H31" s="114">
        <v>2208</v>
      </c>
      <c r="I31" s="114">
        <v>2247</v>
      </c>
      <c r="J31" s="140">
        <v>2199</v>
      </c>
      <c r="K31" s="114">
        <v>-129</v>
      </c>
      <c r="L31" s="116">
        <v>-5.8663028649386089</v>
      </c>
    </row>
    <row r="32" spans="1:12" s="110" customFormat="1" ht="15" customHeight="1" x14ac:dyDescent="0.2">
      <c r="A32" s="120"/>
      <c r="B32" s="119" t="s">
        <v>117</v>
      </c>
      <c r="C32" s="258"/>
      <c r="E32" s="113">
        <v>4.3246279135074417</v>
      </c>
      <c r="F32" s="114">
        <v>154</v>
      </c>
      <c r="G32" s="114">
        <v>146</v>
      </c>
      <c r="H32" s="114">
        <v>148</v>
      </c>
      <c r="I32" s="114">
        <v>164</v>
      </c>
      <c r="J32" s="140">
        <v>152</v>
      </c>
      <c r="K32" s="114">
        <v>2</v>
      </c>
      <c r="L32" s="116">
        <v>1.3157894736842106</v>
      </c>
    </row>
    <row r="33" spans="1:12" s="110" customFormat="1" ht="15" customHeight="1" x14ac:dyDescent="0.2">
      <c r="A33" s="120"/>
      <c r="B33" s="119"/>
      <c r="C33" s="258" t="s">
        <v>106</v>
      </c>
      <c r="E33" s="113">
        <v>44.805194805194802</v>
      </c>
      <c r="F33" s="114">
        <v>69</v>
      </c>
      <c r="G33" s="114">
        <v>69</v>
      </c>
      <c r="H33" s="114">
        <v>63</v>
      </c>
      <c r="I33" s="114">
        <v>75</v>
      </c>
      <c r="J33" s="140">
        <v>64</v>
      </c>
      <c r="K33" s="114">
        <v>5</v>
      </c>
      <c r="L33" s="116">
        <v>7.8125</v>
      </c>
    </row>
    <row r="34" spans="1:12" s="110" customFormat="1" ht="15" customHeight="1" x14ac:dyDescent="0.2">
      <c r="A34" s="120"/>
      <c r="B34" s="119"/>
      <c r="C34" s="258" t="s">
        <v>107</v>
      </c>
      <c r="E34" s="113">
        <v>55.194805194805198</v>
      </c>
      <c r="F34" s="114">
        <v>85</v>
      </c>
      <c r="G34" s="114">
        <v>77</v>
      </c>
      <c r="H34" s="114">
        <v>85</v>
      </c>
      <c r="I34" s="114">
        <v>89</v>
      </c>
      <c r="J34" s="140">
        <v>88</v>
      </c>
      <c r="K34" s="114">
        <v>-3</v>
      </c>
      <c r="L34" s="116">
        <v>-3.4090909090909092</v>
      </c>
    </row>
    <row r="35" spans="1:12" s="110" customFormat="1" ht="24" customHeight="1" x14ac:dyDescent="0.2">
      <c r="A35" s="604" t="s">
        <v>192</v>
      </c>
      <c r="B35" s="605"/>
      <c r="C35" s="605"/>
      <c r="D35" s="606"/>
      <c r="E35" s="113">
        <v>12.805391743892166</v>
      </c>
      <c r="F35" s="114">
        <v>456</v>
      </c>
      <c r="G35" s="114">
        <v>453</v>
      </c>
      <c r="H35" s="114">
        <v>460</v>
      </c>
      <c r="I35" s="114">
        <v>472</v>
      </c>
      <c r="J35" s="114">
        <v>426</v>
      </c>
      <c r="K35" s="318">
        <v>30</v>
      </c>
      <c r="L35" s="319">
        <v>7.042253521126761</v>
      </c>
    </row>
    <row r="36" spans="1:12" s="110" customFormat="1" ht="15" customHeight="1" x14ac:dyDescent="0.2">
      <c r="A36" s="120"/>
      <c r="B36" s="119"/>
      <c r="C36" s="258" t="s">
        <v>106</v>
      </c>
      <c r="E36" s="113">
        <v>40.570175438596493</v>
      </c>
      <c r="F36" s="114">
        <v>185</v>
      </c>
      <c r="G36" s="114">
        <v>175</v>
      </c>
      <c r="H36" s="114">
        <v>163</v>
      </c>
      <c r="I36" s="114">
        <v>172</v>
      </c>
      <c r="J36" s="114">
        <v>156</v>
      </c>
      <c r="K36" s="318">
        <v>29</v>
      </c>
      <c r="L36" s="116">
        <v>18.589743589743591</v>
      </c>
    </row>
    <row r="37" spans="1:12" s="110" customFormat="1" ht="15" customHeight="1" x14ac:dyDescent="0.2">
      <c r="A37" s="120"/>
      <c r="B37" s="119"/>
      <c r="C37" s="258" t="s">
        <v>107</v>
      </c>
      <c r="E37" s="113">
        <v>59.429824561403507</v>
      </c>
      <c r="F37" s="114">
        <v>271</v>
      </c>
      <c r="G37" s="114">
        <v>278</v>
      </c>
      <c r="H37" s="114">
        <v>297</v>
      </c>
      <c r="I37" s="114">
        <v>300</v>
      </c>
      <c r="J37" s="140">
        <v>270</v>
      </c>
      <c r="K37" s="114">
        <v>1</v>
      </c>
      <c r="L37" s="116">
        <v>0.37037037037037035</v>
      </c>
    </row>
    <row r="38" spans="1:12" s="110" customFormat="1" ht="15" customHeight="1" x14ac:dyDescent="0.2">
      <c r="A38" s="120"/>
      <c r="B38" s="119" t="s">
        <v>328</v>
      </c>
      <c r="C38" s="258"/>
      <c r="E38" s="113">
        <v>58.831788823364221</v>
      </c>
      <c r="F38" s="114">
        <v>2095</v>
      </c>
      <c r="G38" s="114">
        <v>2141</v>
      </c>
      <c r="H38" s="114">
        <v>2162</v>
      </c>
      <c r="I38" s="114">
        <v>2209</v>
      </c>
      <c r="J38" s="140">
        <v>2193</v>
      </c>
      <c r="K38" s="114">
        <v>-98</v>
      </c>
      <c r="L38" s="116">
        <v>-4.468764249886001</v>
      </c>
    </row>
    <row r="39" spans="1:12" s="110" customFormat="1" ht="15" customHeight="1" x14ac:dyDescent="0.2">
      <c r="A39" s="120"/>
      <c r="B39" s="119"/>
      <c r="C39" s="258" t="s">
        <v>106</v>
      </c>
      <c r="E39" s="113">
        <v>39.28400954653938</v>
      </c>
      <c r="F39" s="115">
        <v>823</v>
      </c>
      <c r="G39" s="114">
        <v>845</v>
      </c>
      <c r="H39" s="114">
        <v>839</v>
      </c>
      <c r="I39" s="114">
        <v>853</v>
      </c>
      <c r="J39" s="140">
        <v>854</v>
      </c>
      <c r="K39" s="114">
        <v>-31</v>
      </c>
      <c r="L39" s="116">
        <v>-3.629976580796253</v>
      </c>
    </row>
    <row r="40" spans="1:12" s="110" customFormat="1" ht="15" customHeight="1" x14ac:dyDescent="0.2">
      <c r="A40" s="120"/>
      <c r="B40" s="119"/>
      <c r="C40" s="258" t="s">
        <v>107</v>
      </c>
      <c r="E40" s="113">
        <v>60.71599045346062</v>
      </c>
      <c r="F40" s="115">
        <v>1272</v>
      </c>
      <c r="G40" s="114">
        <v>1296</v>
      </c>
      <c r="H40" s="114">
        <v>1323</v>
      </c>
      <c r="I40" s="114">
        <v>1356</v>
      </c>
      <c r="J40" s="140">
        <v>1339</v>
      </c>
      <c r="K40" s="114">
        <v>-67</v>
      </c>
      <c r="L40" s="116">
        <v>-5.0037341299477225</v>
      </c>
    </row>
    <row r="41" spans="1:12" s="110" customFormat="1" ht="15" customHeight="1" x14ac:dyDescent="0.2">
      <c r="A41" s="120"/>
      <c r="B41" s="320" t="s">
        <v>516</v>
      </c>
      <c r="C41" s="258"/>
      <c r="E41" s="113">
        <v>7.2170738556585228</v>
      </c>
      <c r="F41" s="115">
        <v>257</v>
      </c>
      <c r="G41" s="114">
        <v>275</v>
      </c>
      <c r="H41" s="114">
        <v>284</v>
      </c>
      <c r="I41" s="114">
        <v>272</v>
      </c>
      <c r="J41" s="140">
        <v>269</v>
      </c>
      <c r="K41" s="114">
        <v>-12</v>
      </c>
      <c r="L41" s="116">
        <v>-4.4609665427509295</v>
      </c>
    </row>
    <row r="42" spans="1:12" s="110" customFormat="1" ht="15" customHeight="1" x14ac:dyDescent="0.2">
      <c r="A42" s="120"/>
      <c r="B42" s="119"/>
      <c r="C42" s="268" t="s">
        <v>106</v>
      </c>
      <c r="D42" s="182"/>
      <c r="E42" s="113">
        <v>36.575875486381321</v>
      </c>
      <c r="F42" s="115">
        <v>94</v>
      </c>
      <c r="G42" s="114">
        <v>96</v>
      </c>
      <c r="H42" s="114">
        <v>100</v>
      </c>
      <c r="I42" s="114">
        <v>93</v>
      </c>
      <c r="J42" s="140">
        <v>89</v>
      </c>
      <c r="K42" s="114">
        <v>5</v>
      </c>
      <c r="L42" s="116">
        <v>5.617977528089888</v>
      </c>
    </row>
    <row r="43" spans="1:12" s="110" customFormat="1" ht="15" customHeight="1" x14ac:dyDescent="0.2">
      <c r="A43" s="120"/>
      <c r="B43" s="119"/>
      <c r="C43" s="268" t="s">
        <v>107</v>
      </c>
      <c r="D43" s="182"/>
      <c r="E43" s="113">
        <v>63.424124513618679</v>
      </c>
      <c r="F43" s="115">
        <v>163</v>
      </c>
      <c r="G43" s="114">
        <v>179</v>
      </c>
      <c r="H43" s="114">
        <v>184</v>
      </c>
      <c r="I43" s="114">
        <v>179</v>
      </c>
      <c r="J43" s="140">
        <v>180</v>
      </c>
      <c r="K43" s="114">
        <v>-17</v>
      </c>
      <c r="L43" s="116">
        <v>-9.4444444444444446</v>
      </c>
    </row>
    <row r="44" spans="1:12" s="110" customFormat="1" ht="15" customHeight="1" x14ac:dyDescent="0.2">
      <c r="A44" s="120"/>
      <c r="B44" s="119" t="s">
        <v>205</v>
      </c>
      <c r="C44" s="268"/>
      <c r="D44" s="182"/>
      <c r="E44" s="113">
        <v>21.145745577085087</v>
      </c>
      <c r="F44" s="115">
        <v>753</v>
      </c>
      <c r="G44" s="114">
        <v>779</v>
      </c>
      <c r="H44" s="114">
        <v>793</v>
      </c>
      <c r="I44" s="114">
        <v>808</v>
      </c>
      <c r="J44" s="140">
        <v>805</v>
      </c>
      <c r="K44" s="114">
        <v>-52</v>
      </c>
      <c r="L44" s="116">
        <v>-6.4596273291925463</v>
      </c>
    </row>
    <row r="45" spans="1:12" s="110" customFormat="1" ht="15" customHeight="1" x14ac:dyDescent="0.2">
      <c r="A45" s="120"/>
      <c r="B45" s="119"/>
      <c r="C45" s="268" t="s">
        <v>106</v>
      </c>
      <c r="D45" s="182"/>
      <c r="E45" s="113">
        <v>40.106241699867198</v>
      </c>
      <c r="F45" s="115">
        <v>302</v>
      </c>
      <c r="G45" s="114">
        <v>303</v>
      </c>
      <c r="H45" s="114">
        <v>303</v>
      </c>
      <c r="I45" s="114">
        <v>305</v>
      </c>
      <c r="J45" s="140">
        <v>305</v>
      </c>
      <c r="K45" s="114">
        <v>-3</v>
      </c>
      <c r="L45" s="116">
        <v>-0.98360655737704916</v>
      </c>
    </row>
    <row r="46" spans="1:12" s="110" customFormat="1" ht="15" customHeight="1" x14ac:dyDescent="0.2">
      <c r="A46" s="123"/>
      <c r="B46" s="124"/>
      <c r="C46" s="260" t="s">
        <v>107</v>
      </c>
      <c r="D46" s="261"/>
      <c r="E46" s="125">
        <v>59.893758300132802</v>
      </c>
      <c r="F46" s="143">
        <v>451</v>
      </c>
      <c r="G46" s="144">
        <v>476</v>
      </c>
      <c r="H46" s="144">
        <v>490</v>
      </c>
      <c r="I46" s="144">
        <v>503</v>
      </c>
      <c r="J46" s="145">
        <v>500</v>
      </c>
      <c r="K46" s="144">
        <v>-49</v>
      </c>
      <c r="L46" s="146">
        <v>-9.8000000000000007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3561</v>
      </c>
      <c r="E11" s="114">
        <v>3648</v>
      </c>
      <c r="F11" s="114">
        <v>3699</v>
      </c>
      <c r="G11" s="114">
        <v>3761</v>
      </c>
      <c r="H11" s="140">
        <v>3693</v>
      </c>
      <c r="I11" s="115">
        <v>-132</v>
      </c>
      <c r="J11" s="116">
        <v>-3.5743298131600323</v>
      </c>
    </row>
    <row r="12" spans="1:15" s="110" customFormat="1" ht="24.95" customHeight="1" x14ac:dyDescent="0.2">
      <c r="A12" s="193" t="s">
        <v>132</v>
      </c>
      <c r="B12" s="194" t="s">
        <v>133</v>
      </c>
      <c r="C12" s="113">
        <v>7.160909856781803</v>
      </c>
      <c r="D12" s="115">
        <v>255</v>
      </c>
      <c r="E12" s="114">
        <v>260</v>
      </c>
      <c r="F12" s="114">
        <v>268</v>
      </c>
      <c r="G12" s="114">
        <v>256</v>
      </c>
      <c r="H12" s="140">
        <v>247</v>
      </c>
      <c r="I12" s="115">
        <v>8</v>
      </c>
      <c r="J12" s="116">
        <v>3.2388663967611335</v>
      </c>
    </row>
    <row r="13" spans="1:15" s="110" customFormat="1" ht="24.95" customHeight="1" x14ac:dyDescent="0.2">
      <c r="A13" s="193" t="s">
        <v>134</v>
      </c>
      <c r="B13" s="199" t="s">
        <v>214</v>
      </c>
      <c r="C13" s="113">
        <v>1.0390339792193204</v>
      </c>
      <c r="D13" s="115">
        <v>37</v>
      </c>
      <c r="E13" s="114">
        <v>41</v>
      </c>
      <c r="F13" s="114">
        <v>42</v>
      </c>
      <c r="G13" s="114">
        <v>41</v>
      </c>
      <c r="H13" s="140">
        <v>39</v>
      </c>
      <c r="I13" s="115">
        <v>-2</v>
      </c>
      <c r="J13" s="116">
        <v>-5.1282051282051286</v>
      </c>
    </row>
    <row r="14" spans="1:15" s="287" customFormat="1" ht="24.95" customHeight="1" x14ac:dyDescent="0.2">
      <c r="A14" s="193" t="s">
        <v>215</v>
      </c>
      <c r="B14" s="199" t="s">
        <v>137</v>
      </c>
      <c r="C14" s="113">
        <v>9.6602078067958441</v>
      </c>
      <c r="D14" s="115">
        <v>344</v>
      </c>
      <c r="E14" s="114">
        <v>345</v>
      </c>
      <c r="F14" s="114">
        <v>340</v>
      </c>
      <c r="G14" s="114">
        <v>347</v>
      </c>
      <c r="H14" s="140">
        <v>336</v>
      </c>
      <c r="I14" s="115">
        <v>8</v>
      </c>
      <c r="J14" s="116">
        <v>2.3809523809523809</v>
      </c>
      <c r="K14" s="110"/>
      <c r="L14" s="110"/>
      <c r="M14" s="110"/>
      <c r="N14" s="110"/>
      <c r="O14" s="110"/>
    </row>
    <row r="15" spans="1:15" s="110" customFormat="1" ht="24.95" customHeight="1" x14ac:dyDescent="0.2">
      <c r="A15" s="193" t="s">
        <v>216</v>
      </c>
      <c r="B15" s="199" t="s">
        <v>217</v>
      </c>
      <c r="C15" s="113">
        <v>6.4026958719460829</v>
      </c>
      <c r="D15" s="115">
        <v>228</v>
      </c>
      <c r="E15" s="114">
        <v>225</v>
      </c>
      <c r="F15" s="114">
        <v>224</v>
      </c>
      <c r="G15" s="114">
        <v>228</v>
      </c>
      <c r="H15" s="140">
        <v>216</v>
      </c>
      <c r="I15" s="115">
        <v>12</v>
      </c>
      <c r="J15" s="116">
        <v>5.5555555555555554</v>
      </c>
    </row>
    <row r="16" spans="1:15" s="287" customFormat="1" ht="24.95" customHeight="1" x14ac:dyDescent="0.2">
      <c r="A16" s="193" t="s">
        <v>218</v>
      </c>
      <c r="B16" s="199" t="s">
        <v>141</v>
      </c>
      <c r="C16" s="113">
        <v>2.6397079472058409</v>
      </c>
      <c r="D16" s="115">
        <v>94</v>
      </c>
      <c r="E16" s="114">
        <v>94</v>
      </c>
      <c r="F16" s="114">
        <v>91</v>
      </c>
      <c r="G16" s="114">
        <v>93</v>
      </c>
      <c r="H16" s="140">
        <v>95</v>
      </c>
      <c r="I16" s="115">
        <v>-1</v>
      </c>
      <c r="J16" s="116">
        <v>-1.0526315789473684</v>
      </c>
      <c r="K16" s="110"/>
      <c r="L16" s="110"/>
      <c r="M16" s="110"/>
      <c r="N16" s="110"/>
      <c r="O16" s="110"/>
    </row>
    <row r="17" spans="1:15" s="110" customFormat="1" ht="24.95" customHeight="1" x14ac:dyDescent="0.2">
      <c r="A17" s="193" t="s">
        <v>142</v>
      </c>
      <c r="B17" s="199" t="s">
        <v>220</v>
      </c>
      <c r="C17" s="113">
        <v>0.61780398764392019</v>
      </c>
      <c r="D17" s="115">
        <v>22</v>
      </c>
      <c r="E17" s="114">
        <v>26</v>
      </c>
      <c r="F17" s="114">
        <v>25</v>
      </c>
      <c r="G17" s="114">
        <v>26</v>
      </c>
      <c r="H17" s="140">
        <v>25</v>
      </c>
      <c r="I17" s="115">
        <v>-3</v>
      </c>
      <c r="J17" s="116">
        <v>-12</v>
      </c>
    </row>
    <row r="18" spans="1:15" s="287" customFormat="1" ht="24.95" customHeight="1" x14ac:dyDescent="0.2">
      <c r="A18" s="201" t="s">
        <v>144</v>
      </c>
      <c r="B18" s="202" t="s">
        <v>145</v>
      </c>
      <c r="C18" s="113">
        <v>3.6225779275484413</v>
      </c>
      <c r="D18" s="115">
        <v>129</v>
      </c>
      <c r="E18" s="114">
        <v>134</v>
      </c>
      <c r="F18" s="114">
        <v>133</v>
      </c>
      <c r="G18" s="114">
        <v>142</v>
      </c>
      <c r="H18" s="140">
        <v>151</v>
      </c>
      <c r="I18" s="115">
        <v>-22</v>
      </c>
      <c r="J18" s="116">
        <v>-14.569536423841059</v>
      </c>
      <c r="K18" s="110"/>
      <c r="L18" s="110"/>
      <c r="M18" s="110"/>
      <c r="N18" s="110"/>
      <c r="O18" s="110"/>
    </row>
    <row r="19" spans="1:15" s="110" customFormat="1" ht="24.95" customHeight="1" x14ac:dyDescent="0.2">
      <c r="A19" s="193" t="s">
        <v>146</v>
      </c>
      <c r="B19" s="199" t="s">
        <v>147</v>
      </c>
      <c r="C19" s="113">
        <v>15.445099691098006</v>
      </c>
      <c r="D19" s="115">
        <v>550</v>
      </c>
      <c r="E19" s="114">
        <v>555</v>
      </c>
      <c r="F19" s="114">
        <v>548</v>
      </c>
      <c r="G19" s="114">
        <v>549</v>
      </c>
      <c r="H19" s="140">
        <v>568</v>
      </c>
      <c r="I19" s="115">
        <v>-18</v>
      </c>
      <c r="J19" s="116">
        <v>-3.1690140845070425</v>
      </c>
    </row>
    <row r="20" spans="1:15" s="287" customFormat="1" ht="24.95" customHeight="1" x14ac:dyDescent="0.2">
      <c r="A20" s="193" t="s">
        <v>148</v>
      </c>
      <c r="B20" s="199" t="s">
        <v>149</v>
      </c>
      <c r="C20" s="113">
        <v>7.0204998595900028</v>
      </c>
      <c r="D20" s="115">
        <v>250</v>
      </c>
      <c r="E20" s="114">
        <v>258</v>
      </c>
      <c r="F20" s="114">
        <v>265</v>
      </c>
      <c r="G20" s="114">
        <v>259</v>
      </c>
      <c r="H20" s="140">
        <v>265</v>
      </c>
      <c r="I20" s="115">
        <v>-15</v>
      </c>
      <c r="J20" s="116">
        <v>-5.6603773584905657</v>
      </c>
      <c r="K20" s="110"/>
      <c r="L20" s="110"/>
      <c r="M20" s="110"/>
      <c r="N20" s="110"/>
      <c r="O20" s="110"/>
    </row>
    <row r="21" spans="1:15" s="110" customFormat="1" ht="24.95" customHeight="1" x14ac:dyDescent="0.2">
      <c r="A21" s="201" t="s">
        <v>150</v>
      </c>
      <c r="B21" s="202" t="s">
        <v>151</v>
      </c>
      <c r="C21" s="113">
        <v>10.980061780398765</v>
      </c>
      <c r="D21" s="115">
        <v>391</v>
      </c>
      <c r="E21" s="114">
        <v>439</v>
      </c>
      <c r="F21" s="114">
        <v>466</v>
      </c>
      <c r="G21" s="114">
        <v>490</v>
      </c>
      <c r="H21" s="140">
        <v>467</v>
      </c>
      <c r="I21" s="115">
        <v>-76</v>
      </c>
      <c r="J21" s="116">
        <v>-16.27408993576017</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0.67396798652064027</v>
      </c>
      <c r="D23" s="115">
        <v>24</v>
      </c>
      <c r="E23" s="114">
        <v>27</v>
      </c>
      <c r="F23" s="114">
        <v>29</v>
      </c>
      <c r="G23" s="114">
        <v>29</v>
      </c>
      <c r="H23" s="140">
        <v>30</v>
      </c>
      <c r="I23" s="115">
        <v>-6</v>
      </c>
      <c r="J23" s="116">
        <v>-20</v>
      </c>
    </row>
    <row r="24" spans="1:15" s="110" customFormat="1" ht="24.95" customHeight="1" x14ac:dyDescent="0.2">
      <c r="A24" s="193" t="s">
        <v>156</v>
      </c>
      <c r="B24" s="199" t="s">
        <v>221</v>
      </c>
      <c r="C24" s="113">
        <v>7.0766638584667225</v>
      </c>
      <c r="D24" s="115">
        <v>252</v>
      </c>
      <c r="E24" s="114">
        <v>255</v>
      </c>
      <c r="F24" s="114">
        <v>251</v>
      </c>
      <c r="G24" s="114">
        <v>260</v>
      </c>
      <c r="H24" s="140">
        <v>254</v>
      </c>
      <c r="I24" s="115">
        <v>-2</v>
      </c>
      <c r="J24" s="116">
        <v>-0.78740157480314965</v>
      </c>
    </row>
    <row r="25" spans="1:15" s="110" customFormat="1" ht="24.95" customHeight="1" x14ac:dyDescent="0.2">
      <c r="A25" s="193" t="s">
        <v>222</v>
      </c>
      <c r="B25" s="204" t="s">
        <v>159</v>
      </c>
      <c r="C25" s="113">
        <v>2.5835439483291212</v>
      </c>
      <c r="D25" s="115">
        <v>92</v>
      </c>
      <c r="E25" s="114">
        <v>92</v>
      </c>
      <c r="F25" s="114">
        <v>104</v>
      </c>
      <c r="G25" s="114">
        <v>96</v>
      </c>
      <c r="H25" s="140">
        <v>98</v>
      </c>
      <c r="I25" s="115">
        <v>-6</v>
      </c>
      <c r="J25" s="116">
        <v>-6.1224489795918364</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2.1623139567537208</v>
      </c>
      <c r="D27" s="115">
        <v>77</v>
      </c>
      <c r="E27" s="114">
        <v>88</v>
      </c>
      <c r="F27" s="114">
        <v>97</v>
      </c>
      <c r="G27" s="114">
        <v>110</v>
      </c>
      <c r="H27" s="140">
        <v>90</v>
      </c>
      <c r="I27" s="115">
        <v>-13</v>
      </c>
      <c r="J27" s="116">
        <v>-14.444444444444445</v>
      </c>
    </row>
    <row r="28" spans="1:15" s="110" customFormat="1" ht="24.95" customHeight="1" x14ac:dyDescent="0.2">
      <c r="A28" s="193" t="s">
        <v>163</v>
      </c>
      <c r="B28" s="199" t="s">
        <v>164</v>
      </c>
      <c r="C28" s="113">
        <v>4.6335299073294021</v>
      </c>
      <c r="D28" s="115">
        <v>165</v>
      </c>
      <c r="E28" s="114">
        <v>165</v>
      </c>
      <c r="F28" s="114">
        <v>163</v>
      </c>
      <c r="G28" s="114">
        <v>173</v>
      </c>
      <c r="H28" s="140">
        <v>166</v>
      </c>
      <c r="I28" s="115">
        <v>-1</v>
      </c>
      <c r="J28" s="116">
        <v>-0.60240963855421692</v>
      </c>
    </row>
    <row r="29" spans="1:15" s="110" customFormat="1" ht="24.95" customHeight="1" x14ac:dyDescent="0.2">
      <c r="A29" s="193">
        <v>86</v>
      </c>
      <c r="B29" s="199" t="s">
        <v>165</v>
      </c>
      <c r="C29" s="113">
        <v>5.0266778994664421</v>
      </c>
      <c r="D29" s="115">
        <v>179</v>
      </c>
      <c r="E29" s="114">
        <v>178</v>
      </c>
      <c r="F29" s="114">
        <v>183</v>
      </c>
      <c r="G29" s="114">
        <v>194</v>
      </c>
      <c r="H29" s="140">
        <v>192</v>
      </c>
      <c r="I29" s="115">
        <v>-13</v>
      </c>
      <c r="J29" s="116">
        <v>-6.770833333333333</v>
      </c>
    </row>
    <row r="30" spans="1:15" s="110" customFormat="1" ht="24.95" customHeight="1" x14ac:dyDescent="0.2">
      <c r="A30" s="193">
        <v>87.88</v>
      </c>
      <c r="B30" s="204" t="s">
        <v>166</v>
      </c>
      <c r="C30" s="113">
        <v>8.6773378264532433</v>
      </c>
      <c r="D30" s="115">
        <v>309</v>
      </c>
      <c r="E30" s="114">
        <v>303</v>
      </c>
      <c r="F30" s="114">
        <v>302</v>
      </c>
      <c r="G30" s="114">
        <v>302</v>
      </c>
      <c r="H30" s="140">
        <v>304</v>
      </c>
      <c r="I30" s="115">
        <v>5</v>
      </c>
      <c r="J30" s="116">
        <v>1.6447368421052631</v>
      </c>
    </row>
    <row r="31" spans="1:15" s="110" customFormat="1" ht="24.95" customHeight="1" x14ac:dyDescent="0.2">
      <c r="A31" s="193" t="s">
        <v>167</v>
      </c>
      <c r="B31" s="199" t="s">
        <v>168</v>
      </c>
      <c r="C31" s="113">
        <v>13.535523729289526</v>
      </c>
      <c r="D31" s="115">
        <v>482</v>
      </c>
      <c r="E31" s="114">
        <v>487</v>
      </c>
      <c r="F31" s="114">
        <v>486</v>
      </c>
      <c r="G31" s="114">
        <v>491</v>
      </c>
      <c r="H31" s="140">
        <v>464</v>
      </c>
      <c r="I31" s="115">
        <v>18</v>
      </c>
      <c r="J31" s="116">
        <v>3.8793103448275863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7.160909856781803</v>
      </c>
      <c r="D34" s="115">
        <v>255</v>
      </c>
      <c r="E34" s="114">
        <v>260</v>
      </c>
      <c r="F34" s="114">
        <v>268</v>
      </c>
      <c r="G34" s="114">
        <v>256</v>
      </c>
      <c r="H34" s="140">
        <v>247</v>
      </c>
      <c r="I34" s="115">
        <v>8</v>
      </c>
      <c r="J34" s="116">
        <v>3.2388663967611335</v>
      </c>
    </row>
    <row r="35" spans="1:10" s="110" customFormat="1" ht="24.95" customHeight="1" x14ac:dyDescent="0.2">
      <c r="A35" s="292" t="s">
        <v>171</v>
      </c>
      <c r="B35" s="293" t="s">
        <v>172</v>
      </c>
      <c r="C35" s="113">
        <v>14.321819713563606</v>
      </c>
      <c r="D35" s="115">
        <v>510</v>
      </c>
      <c r="E35" s="114">
        <v>520</v>
      </c>
      <c r="F35" s="114">
        <v>515</v>
      </c>
      <c r="G35" s="114">
        <v>530</v>
      </c>
      <c r="H35" s="140">
        <v>526</v>
      </c>
      <c r="I35" s="115">
        <v>-16</v>
      </c>
      <c r="J35" s="116">
        <v>-3.041825095057034</v>
      </c>
    </row>
    <row r="36" spans="1:10" s="110" customFormat="1" ht="24.95" customHeight="1" x14ac:dyDescent="0.2">
      <c r="A36" s="294" t="s">
        <v>173</v>
      </c>
      <c r="B36" s="295" t="s">
        <v>174</v>
      </c>
      <c r="C36" s="125">
        <v>78.517270429654587</v>
      </c>
      <c r="D36" s="143">
        <v>2796</v>
      </c>
      <c r="E36" s="144">
        <v>2868</v>
      </c>
      <c r="F36" s="144">
        <v>2916</v>
      </c>
      <c r="G36" s="144">
        <v>2975</v>
      </c>
      <c r="H36" s="145">
        <v>2920</v>
      </c>
      <c r="I36" s="143">
        <v>-124</v>
      </c>
      <c r="J36" s="146">
        <v>-4.2465753424657535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3561</v>
      </c>
      <c r="F11" s="264">
        <v>3648</v>
      </c>
      <c r="G11" s="264">
        <v>3699</v>
      </c>
      <c r="H11" s="264">
        <v>3761</v>
      </c>
      <c r="I11" s="265">
        <v>3693</v>
      </c>
      <c r="J11" s="263">
        <v>-132</v>
      </c>
      <c r="K11" s="266">
        <v>-3.5743298131600323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44.90311710193766</v>
      </c>
      <c r="E13" s="115">
        <v>1599</v>
      </c>
      <c r="F13" s="114">
        <v>1629</v>
      </c>
      <c r="G13" s="114">
        <v>1675</v>
      </c>
      <c r="H13" s="114">
        <v>1704</v>
      </c>
      <c r="I13" s="140">
        <v>1653</v>
      </c>
      <c r="J13" s="115">
        <v>-54</v>
      </c>
      <c r="K13" s="116">
        <v>-3.266787658802178</v>
      </c>
    </row>
    <row r="14" spans="1:15" ht="15.95" customHeight="1" x14ac:dyDescent="0.2">
      <c r="A14" s="306" t="s">
        <v>230</v>
      </c>
      <c r="B14" s="307"/>
      <c r="C14" s="308"/>
      <c r="D14" s="113">
        <v>39.118225217635498</v>
      </c>
      <c r="E14" s="115">
        <v>1393</v>
      </c>
      <c r="F14" s="114">
        <v>1436</v>
      </c>
      <c r="G14" s="114">
        <v>1444</v>
      </c>
      <c r="H14" s="114">
        <v>1448</v>
      </c>
      <c r="I14" s="140">
        <v>1462</v>
      </c>
      <c r="J14" s="115">
        <v>-69</v>
      </c>
      <c r="K14" s="116">
        <v>-4.7195622435020521</v>
      </c>
    </row>
    <row r="15" spans="1:15" ht="15.95" customHeight="1" x14ac:dyDescent="0.2">
      <c r="A15" s="306" t="s">
        <v>231</v>
      </c>
      <c r="B15" s="307"/>
      <c r="C15" s="308"/>
      <c r="D15" s="113">
        <v>4.1561359168772816</v>
      </c>
      <c r="E15" s="115">
        <v>148</v>
      </c>
      <c r="F15" s="114">
        <v>150</v>
      </c>
      <c r="G15" s="114">
        <v>156</v>
      </c>
      <c r="H15" s="114">
        <v>158</v>
      </c>
      <c r="I15" s="140">
        <v>159</v>
      </c>
      <c r="J15" s="115">
        <v>-11</v>
      </c>
      <c r="K15" s="116">
        <v>-6.9182389937106921</v>
      </c>
    </row>
    <row r="16" spans="1:15" ht="15.95" customHeight="1" x14ac:dyDescent="0.2">
      <c r="A16" s="306" t="s">
        <v>232</v>
      </c>
      <c r="B16" s="307"/>
      <c r="C16" s="308"/>
      <c r="D16" s="113">
        <v>4.6616119067677619</v>
      </c>
      <c r="E16" s="115">
        <v>166</v>
      </c>
      <c r="F16" s="114">
        <v>180</v>
      </c>
      <c r="G16" s="114">
        <v>182</v>
      </c>
      <c r="H16" s="114">
        <v>189</v>
      </c>
      <c r="I16" s="140">
        <v>181</v>
      </c>
      <c r="J16" s="115">
        <v>-15</v>
      </c>
      <c r="K16" s="116">
        <v>-8.2872928176795586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5.9814658803706822</v>
      </c>
      <c r="E18" s="115">
        <v>213</v>
      </c>
      <c r="F18" s="114">
        <v>219</v>
      </c>
      <c r="G18" s="114">
        <v>228</v>
      </c>
      <c r="H18" s="114">
        <v>211</v>
      </c>
      <c r="I18" s="140">
        <v>202</v>
      </c>
      <c r="J18" s="115">
        <v>11</v>
      </c>
      <c r="K18" s="116">
        <v>5.4455445544554459</v>
      </c>
    </row>
    <row r="19" spans="1:11" ht="14.1" customHeight="1" x14ac:dyDescent="0.2">
      <c r="A19" s="306" t="s">
        <v>235</v>
      </c>
      <c r="B19" s="307" t="s">
        <v>236</v>
      </c>
      <c r="C19" s="308"/>
      <c r="D19" s="113">
        <v>5.0547598989048019</v>
      </c>
      <c r="E19" s="115">
        <v>180</v>
      </c>
      <c r="F19" s="114">
        <v>188</v>
      </c>
      <c r="G19" s="114">
        <v>196</v>
      </c>
      <c r="H19" s="114">
        <v>179</v>
      </c>
      <c r="I19" s="140">
        <v>170</v>
      </c>
      <c r="J19" s="115">
        <v>10</v>
      </c>
      <c r="K19" s="116">
        <v>5.882352941176471</v>
      </c>
    </row>
    <row r="20" spans="1:11" ht="14.1" customHeight="1" x14ac:dyDescent="0.2">
      <c r="A20" s="306">
        <v>12</v>
      </c>
      <c r="B20" s="307" t="s">
        <v>237</v>
      </c>
      <c r="C20" s="308"/>
      <c r="D20" s="113">
        <v>1.8534119629317607</v>
      </c>
      <c r="E20" s="115">
        <v>66</v>
      </c>
      <c r="F20" s="114">
        <v>64</v>
      </c>
      <c r="G20" s="114">
        <v>69</v>
      </c>
      <c r="H20" s="114">
        <v>68</v>
      </c>
      <c r="I20" s="140">
        <v>62</v>
      </c>
      <c r="J20" s="115">
        <v>4</v>
      </c>
      <c r="K20" s="116">
        <v>6.4516129032258061</v>
      </c>
    </row>
    <row r="21" spans="1:11" ht="14.1" customHeight="1" x14ac:dyDescent="0.2">
      <c r="A21" s="306">
        <v>21</v>
      </c>
      <c r="B21" s="307" t="s">
        <v>238</v>
      </c>
      <c r="C21" s="308"/>
      <c r="D21" s="113">
        <v>0.11232799775344005</v>
      </c>
      <c r="E21" s="115">
        <v>4</v>
      </c>
      <c r="F21" s="114">
        <v>4</v>
      </c>
      <c r="G21" s="114">
        <v>5</v>
      </c>
      <c r="H21" s="114">
        <v>5</v>
      </c>
      <c r="I21" s="140">
        <v>6</v>
      </c>
      <c r="J21" s="115">
        <v>-2</v>
      </c>
      <c r="K21" s="116">
        <v>-33.333333333333336</v>
      </c>
    </row>
    <row r="22" spans="1:11" ht="14.1" customHeight="1" x14ac:dyDescent="0.2">
      <c r="A22" s="306">
        <v>22</v>
      </c>
      <c r="B22" s="307" t="s">
        <v>239</v>
      </c>
      <c r="C22" s="308"/>
      <c r="D22" s="113">
        <v>0.39314799213704016</v>
      </c>
      <c r="E22" s="115">
        <v>14</v>
      </c>
      <c r="F22" s="114">
        <v>14</v>
      </c>
      <c r="G22" s="114">
        <v>13</v>
      </c>
      <c r="H22" s="114">
        <v>14</v>
      </c>
      <c r="I22" s="140">
        <v>15</v>
      </c>
      <c r="J22" s="115">
        <v>-1</v>
      </c>
      <c r="K22" s="116">
        <v>-6.666666666666667</v>
      </c>
    </row>
    <row r="23" spans="1:11" ht="14.1" customHeight="1" x14ac:dyDescent="0.2">
      <c r="A23" s="306">
        <v>23</v>
      </c>
      <c r="B23" s="307" t="s">
        <v>240</v>
      </c>
      <c r="C23" s="308"/>
      <c r="D23" s="113">
        <v>0.14040999719180006</v>
      </c>
      <c r="E23" s="115">
        <v>5</v>
      </c>
      <c r="F23" s="114">
        <v>3</v>
      </c>
      <c r="G23" s="114">
        <v>5</v>
      </c>
      <c r="H23" s="114">
        <v>6</v>
      </c>
      <c r="I23" s="140">
        <v>5</v>
      </c>
      <c r="J23" s="115">
        <v>0</v>
      </c>
      <c r="K23" s="116">
        <v>0</v>
      </c>
    </row>
    <row r="24" spans="1:11" ht="14.1" customHeight="1" x14ac:dyDescent="0.2">
      <c r="A24" s="306">
        <v>24</v>
      </c>
      <c r="B24" s="307" t="s">
        <v>241</v>
      </c>
      <c r="C24" s="308"/>
      <c r="D24" s="113">
        <v>1.3198539736029204</v>
      </c>
      <c r="E24" s="115">
        <v>47</v>
      </c>
      <c r="F24" s="114">
        <v>44</v>
      </c>
      <c r="G24" s="114">
        <v>44</v>
      </c>
      <c r="H24" s="114">
        <v>47</v>
      </c>
      <c r="I24" s="140">
        <v>45</v>
      </c>
      <c r="J24" s="115">
        <v>2</v>
      </c>
      <c r="K24" s="116">
        <v>4.4444444444444446</v>
      </c>
    </row>
    <row r="25" spans="1:11" ht="14.1" customHeight="1" x14ac:dyDescent="0.2">
      <c r="A25" s="306">
        <v>25</v>
      </c>
      <c r="B25" s="307" t="s">
        <v>242</v>
      </c>
      <c r="C25" s="308"/>
      <c r="D25" s="113">
        <v>1.0951979780960404</v>
      </c>
      <c r="E25" s="115">
        <v>39</v>
      </c>
      <c r="F25" s="114">
        <v>45</v>
      </c>
      <c r="G25" s="114">
        <v>41</v>
      </c>
      <c r="H25" s="114">
        <v>42</v>
      </c>
      <c r="I25" s="140">
        <v>47</v>
      </c>
      <c r="J25" s="115">
        <v>-8</v>
      </c>
      <c r="K25" s="116">
        <v>-17.021276595744681</v>
      </c>
    </row>
    <row r="26" spans="1:11" ht="14.1" customHeight="1" x14ac:dyDescent="0.2">
      <c r="A26" s="306">
        <v>26</v>
      </c>
      <c r="B26" s="307" t="s">
        <v>243</v>
      </c>
      <c r="C26" s="308"/>
      <c r="D26" s="113">
        <v>0.56163998876720023</v>
      </c>
      <c r="E26" s="115">
        <v>20</v>
      </c>
      <c r="F26" s="114">
        <v>18</v>
      </c>
      <c r="G26" s="114">
        <v>15</v>
      </c>
      <c r="H26" s="114">
        <v>15</v>
      </c>
      <c r="I26" s="140">
        <v>20</v>
      </c>
      <c r="J26" s="115">
        <v>0</v>
      </c>
      <c r="K26" s="116">
        <v>0</v>
      </c>
    </row>
    <row r="27" spans="1:11" ht="14.1" customHeight="1" x14ac:dyDescent="0.2">
      <c r="A27" s="306">
        <v>27</v>
      </c>
      <c r="B27" s="307" t="s">
        <v>244</v>
      </c>
      <c r="C27" s="308"/>
      <c r="D27" s="113">
        <v>0.42122999157540014</v>
      </c>
      <c r="E27" s="115">
        <v>15</v>
      </c>
      <c r="F27" s="114">
        <v>17</v>
      </c>
      <c r="G27" s="114">
        <v>16</v>
      </c>
      <c r="H27" s="114">
        <v>17</v>
      </c>
      <c r="I27" s="140">
        <v>16</v>
      </c>
      <c r="J27" s="115">
        <v>-1</v>
      </c>
      <c r="K27" s="116">
        <v>-6.25</v>
      </c>
    </row>
    <row r="28" spans="1:11" ht="14.1" customHeight="1" x14ac:dyDescent="0.2">
      <c r="A28" s="306">
        <v>28</v>
      </c>
      <c r="B28" s="307" t="s">
        <v>245</v>
      </c>
      <c r="C28" s="308"/>
      <c r="D28" s="113">
        <v>0.14040999719180006</v>
      </c>
      <c r="E28" s="115">
        <v>5</v>
      </c>
      <c r="F28" s="114">
        <v>7</v>
      </c>
      <c r="G28" s="114">
        <v>7</v>
      </c>
      <c r="H28" s="114">
        <v>6</v>
      </c>
      <c r="I28" s="140">
        <v>6</v>
      </c>
      <c r="J28" s="115">
        <v>-1</v>
      </c>
      <c r="K28" s="116">
        <v>-16.666666666666668</v>
      </c>
    </row>
    <row r="29" spans="1:11" ht="14.1" customHeight="1" x14ac:dyDescent="0.2">
      <c r="A29" s="306">
        <v>29</v>
      </c>
      <c r="B29" s="307" t="s">
        <v>246</v>
      </c>
      <c r="C29" s="308"/>
      <c r="D29" s="113">
        <v>2.920527941589441</v>
      </c>
      <c r="E29" s="115">
        <v>104</v>
      </c>
      <c r="F29" s="114">
        <v>115</v>
      </c>
      <c r="G29" s="114">
        <v>107</v>
      </c>
      <c r="H29" s="114">
        <v>132</v>
      </c>
      <c r="I29" s="140">
        <v>144</v>
      </c>
      <c r="J29" s="115">
        <v>-40</v>
      </c>
      <c r="K29" s="116">
        <v>-27.777777777777779</v>
      </c>
    </row>
    <row r="30" spans="1:11" ht="14.1" customHeight="1" x14ac:dyDescent="0.2">
      <c r="A30" s="306" t="s">
        <v>247</v>
      </c>
      <c r="B30" s="307" t="s">
        <v>248</v>
      </c>
      <c r="C30" s="308"/>
      <c r="D30" s="113">
        <v>0.70204998595900026</v>
      </c>
      <c r="E30" s="115">
        <v>25</v>
      </c>
      <c r="F30" s="114">
        <v>28</v>
      </c>
      <c r="G30" s="114">
        <v>21</v>
      </c>
      <c r="H30" s="114">
        <v>24</v>
      </c>
      <c r="I30" s="140">
        <v>33</v>
      </c>
      <c r="J30" s="115">
        <v>-8</v>
      </c>
      <c r="K30" s="116">
        <v>-24.242424242424242</v>
      </c>
    </row>
    <row r="31" spans="1:11" ht="14.1" customHeight="1" x14ac:dyDescent="0.2">
      <c r="A31" s="306" t="s">
        <v>249</v>
      </c>
      <c r="B31" s="307" t="s">
        <v>250</v>
      </c>
      <c r="C31" s="308"/>
      <c r="D31" s="113">
        <v>2.218477955630441</v>
      </c>
      <c r="E31" s="115">
        <v>79</v>
      </c>
      <c r="F31" s="114">
        <v>87</v>
      </c>
      <c r="G31" s="114">
        <v>86</v>
      </c>
      <c r="H31" s="114">
        <v>108</v>
      </c>
      <c r="I31" s="140">
        <v>111</v>
      </c>
      <c r="J31" s="115">
        <v>-32</v>
      </c>
      <c r="K31" s="116">
        <v>-28.828828828828829</v>
      </c>
    </row>
    <row r="32" spans="1:11" ht="14.1" customHeight="1" x14ac:dyDescent="0.2">
      <c r="A32" s="306">
        <v>31</v>
      </c>
      <c r="B32" s="307" t="s">
        <v>251</v>
      </c>
      <c r="C32" s="308"/>
      <c r="D32" s="113">
        <v>0.11232799775344005</v>
      </c>
      <c r="E32" s="115">
        <v>4</v>
      </c>
      <c r="F32" s="114">
        <v>4</v>
      </c>
      <c r="G32" s="114">
        <v>5</v>
      </c>
      <c r="H32" s="114">
        <v>3</v>
      </c>
      <c r="I32" s="140">
        <v>3</v>
      </c>
      <c r="J32" s="115">
        <v>1</v>
      </c>
      <c r="K32" s="116">
        <v>33.333333333333336</v>
      </c>
    </row>
    <row r="33" spans="1:11" ht="14.1" customHeight="1" x14ac:dyDescent="0.2">
      <c r="A33" s="306">
        <v>32</v>
      </c>
      <c r="B33" s="307" t="s">
        <v>252</v>
      </c>
      <c r="C33" s="308"/>
      <c r="D33" s="113">
        <v>0.8143779837124403</v>
      </c>
      <c r="E33" s="115">
        <v>29</v>
      </c>
      <c r="F33" s="114">
        <v>27</v>
      </c>
      <c r="G33" s="114">
        <v>26</v>
      </c>
      <c r="H33" s="114">
        <v>31</v>
      </c>
      <c r="I33" s="140">
        <v>30</v>
      </c>
      <c r="J33" s="115">
        <v>-1</v>
      </c>
      <c r="K33" s="116">
        <v>-3.3333333333333335</v>
      </c>
    </row>
    <row r="34" spans="1:11" ht="14.1" customHeight="1" x14ac:dyDescent="0.2">
      <c r="A34" s="306">
        <v>33</v>
      </c>
      <c r="B34" s="307" t="s">
        <v>253</v>
      </c>
      <c r="C34" s="308"/>
      <c r="D34" s="113">
        <v>0.42122999157540014</v>
      </c>
      <c r="E34" s="115">
        <v>15</v>
      </c>
      <c r="F34" s="114">
        <v>9</v>
      </c>
      <c r="G34" s="114">
        <v>14</v>
      </c>
      <c r="H34" s="114">
        <v>16</v>
      </c>
      <c r="I34" s="140">
        <v>19</v>
      </c>
      <c r="J34" s="115">
        <v>-4</v>
      </c>
      <c r="K34" s="116">
        <v>-21.05263157894737</v>
      </c>
    </row>
    <row r="35" spans="1:11" ht="14.1" customHeight="1" x14ac:dyDescent="0.2">
      <c r="A35" s="306">
        <v>34</v>
      </c>
      <c r="B35" s="307" t="s">
        <v>254</v>
      </c>
      <c r="C35" s="308"/>
      <c r="D35" s="113">
        <v>5.1390058972198824</v>
      </c>
      <c r="E35" s="115">
        <v>183</v>
      </c>
      <c r="F35" s="114">
        <v>176</v>
      </c>
      <c r="G35" s="114">
        <v>177</v>
      </c>
      <c r="H35" s="114">
        <v>190</v>
      </c>
      <c r="I35" s="140">
        <v>200</v>
      </c>
      <c r="J35" s="115">
        <v>-17</v>
      </c>
      <c r="K35" s="116">
        <v>-8.5</v>
      </c>
    </row>
    <row r="36" spans="1:11" ht="14.1" customHeight="1" x14ac:dyDescent="0.2">
      <c r="A36" s="306">
        <v>41</v>
      </c>
      <c r="B36" s="307" t="s">
        <v>255</v>
      </c>
      <c r="C36" s="308"/>
      <c r="D36" s="113">
        <v>8.4245998315080034E-2</v>
      </c>
      <c r="E36" s="115">
        <v>3</v>
      </c>
      <c r="F36" s="114">
        <v>3</v>
      </c>
      <c r="G36" s="114">
        <v>3</v>
      </c>
      <c r="H36" s="114">
        <v>3</v>
      </c>
      <c r="I36" s="140">
        <v>3</v>
      </c>
      <c r="J36" s="115">
        <v>0</v>
      </c>
      <c r="K36" s="116">
        <v>0</v>
      </c>
    </row>
    <row r="37" spans="1:11" ht="14.1" customHeight="1" x14ac:dyDescent="0.2">
      <c r="A37" s="306">
        <v>42</v>
      </c>
      <c r="B37" s="307" t="s">
        <v>256</v>
      </c>
      <c r="C37" s="308"/>
      <c r="D37" s="113">
        <v>0</v>
      </c>
      <c r="E37" s="115">
        <v>0</v>
      </c>
      <c r="F37" s="114">
        <v>0</v>
      </c>
      <c r="G37" s="114">
        <v>0</v>
      </c>
      <c r="H37" s="114">
        <v>0</v>
      </c>
      <c r="I37" s="140">
        <v>0</v>
      </c>
      <c r="J37" s="115">
        <v>0</v>
      </c>
      <c r="K37" s="116">
        <v>0</v>
      </c>
    </row>
    <row r="38" spans="1:11" ht="14.1" customHeight="1" x14ac:dyDescent="0.2">
      <c r="A38" s="306">
        <v>43</v>
      </c>
      <c r="B38" s="307" t="s">
        <v>257</v>
      </c>
      <c r="C38" s="308"/>
      <c r="D38" s="113">
        <v>0.11232799775344005</v>
      </c>
      <c r="E38" s="115">
        <v>4</v>
      </c>
      <c r="F38" s="114">
        <v>4</v>
      </c>
      <c r="G38" s="114">
        <v>4</v>
      </c>
      <c r="H38" s="114">
        <v>5</v>
      </c>
      <c r="I38" s="140">
        <v>5</v>
      </c>
      <c r="J38" s="115">
        <v>-1</v>
      </c>
      <c r="K38" s="116">
        <v>-20</v>
      </c>
    </row>
    <row r="39" spans="1:11" ht="14.1" customHeight="1" x14ac:dyDescent="0.2">
      <c r="A39" s="306">
        <v>51</v>
      </c>
      <c r="B39" s="307" t="s">
        <v>258</v>
      </c>
      <c r="C39" s="308"/>
      <c r="D39" s="113">
        <v>10.334175793316485</v>
      </c>
      <c r="E39" s="115">
        <v>368</v>
      </c>
      <c r="F39" s="114">
        <v>356</v>
      </c>
      <c r="G39" s="114">
        <v>359</v>
      </c>
      <c r="H39" s="114">
        <v>356</v>
      </c>
      <c r="I39" s="140">
        <v>350</v>
      </c>
      <c r="J39" s="115">
        <v>18</v>
      </c>
      <c r="K39" s="116">
        <v>5.1428571428571432</v>
      </c>
    </row>
    <row r="40" spans="1:11" ht="14.1" customHeight="1" x14ac:dyDescent="0.2">
      <c r="A40" s="306" t="s">
        <v>259</v>
      </c>
      <c r="B40" s="307" t="s">
        <v>260</v>
      </c>
      <c r="C40" s="308"/>
      <c r="D40" s="113">
        <v>10.249929795001403</v>
      </c>
      <c r="E40" s="115">
        <v>365</v>
      </c>
      <c r="F40" s="114">
        <v>353</v>
      </c>
      <c r="G40" s="114">
        <v>356</v>
      </c>
      <c r="H40" s="114">
        <v>354</v>
      </c>
      <c r="I40" s="140">
        <v>348</v>
      </c>
      <c r="J40" s="115">
        <v>17</v>
      </c>
      <c r="K40" s="116">
        <v>4.8850574712643677</v>
      </c>
    </row>
    <row r="41" spans="1:11" ht="14.1" customHeight="1" x14ac:dyDescent="0.2">
      <c r="A41" s="306"/>
      <c r="B41" s="307" t="s">
        <v>261</v>
      </c>
      <c r="C41" s="308"/>
      <c r="D41" s="113">
        <v>6.4869418702611625</v>
      </c>
      <c r="E41" s="115">
        <v>231</v>
      </c>
      <c r="F41" s="114">
        <v>224</v>
      </c>
      <c r="G41" s="114">
        <v>224</v>
      </c>
      <c r="H41" s="114">
        <v>227</v>
      </c>
      <c r="I41" s="140">
        <v>220</v>
      </c>
      <c r="J41" s="115">
        <v>11</v>
      </c>
      <c r="K41" s="116">
        <v>5</v>
      </c>
    </row>
    <row r="42" spans="1:11" ht="14.1" customHeight="1" x14ac:dyDescent="0.2">
      <c r="A42" s="306">
        <v>52</v>
      </c>
      <c r="B42" s="307" t="s">
        <v>262</v>
      </c>
      <c r="C42" s="308"/>
      <c r="D42" s="113">
        <v>4.2403819151923621</v>
      </c>
      <c r="E42" s="115">
        <v>151</v>
      </c>
      <c r="F42" s="114">
        <v>177</v>
      </c>
      <c r="G42" s="114">
        <v>181</v>
      </c>
      <c r="H42" s="114">
        <v>174</v>
      </c>
      <c r="I42" s="140">
        <v>172</v>
      </c>
      <c r="J42" s="115">
        <v>-21</v>
      </c>
      <c r="K42" s="116">
        <v>-12.209302325581396</v>
      </c>
    </row>
    <row r="43" spans="1:11" ht="14.1" customHeight="1" x14ac:dyDescent="0.2">
      <c r="A43" s="306" t="s">
        <v>263</v>
      </c>
      <c r="B43" s="307" t="s">
        <v>264</v>
      </c>
      <c r="C43" s="308"/>
      <c r="D43" s="113">
        <v>3.8753159224936815</v>
      </c>
      <c r="E43" s="115">
        <v>138</v>
      </c>
      <c r="F43" s="114">
        <v>162</v>
      </c>
      <c r="G43" s="114">
        <v>167</v>
      </c>
      <c r="H43" s="114">
        <v>163</v>
      </c>
      <c r="I43" s="140">
        <v>162</v>
      </c>
      <c r="J43" s="115">
        <v>-24</v>
      </c>
      <c r="K43" s="116">
        <v>-14.814814814814815</v>
      </c>
    </row>
    <row r="44" spans="1:11" ht="14.1" customHeight="1" x14ac:dyDescent="0.2">
      <c r="A44" s="306">
        <v>53</v>
      </c>
      <c r="B44" s="307" t="s">
        <v>265</v>
      </c>
      <c r="C44" s="308"/>
      <c r="D44" s="113">
        <v>0.53355798932884024</v>
      </c>
      <c r="E44" s="115">
        <v>19</v>
      </c>
      <c r="F44" s="114">
        <v>20</v>
      </c>
      <c r="G44" s="114">
        <v>25</v>
      </c>
      <c r="H44" s="114">
        <v>24</v>
      </c>
      <c r="I44" s="140">
        <v>19</v>
      </c>
      <c r="J44" s="115">
        <v>0</v>
      </c>
      <c r="K44" s="116">
        <v>0</v>
      </c>
    </row>
    <row r="45" spans="1:11" ht="14.1" customHeight="1" x14ac:dyDescent="0.2">
      <c r="A45" s="306" t="s">
        <v>266</v>
      </c>
      <c r="B45" s="307" t="s">
        <v>267</v>
      </c>
      <c r="C45" s="308"/>
      <c r="D45" s="113">
        <v>0.53355798932884024</v>
      </c>
      <c r="E45" s="115">
        <v>19</v>
      </c>
      <c r="F45" s="114">
        <v>19</v>
      </c>
      <c r="G45" s="114">
        <v>24</v>
      </c>
      <c r="H45" s="114">
        <v>23</v>
      </c>
      <c r="I45" s="140">
        <v>18</v>
      </c>
      <c r="J45" s="115">
        <v>1</v>
      </c>
      <c r="K45" s="116">
        <v>5.5555555555555554</v>
      </c>
    </row>
    <row r="46" spans="1:11" ht="14.1" customHeight="1" x14ac:dyDescent="0.2">
      <c r="A46" s="306">
        <v>54</v>
      </c>
      <c r="B46" s="307" t="s">
        <v>268</v>
      </c>
      <c r="C46" s="308"/>
      <c r="D46" s="113">
        <v>11.991013760179724</v>
      </c>
      <c r="E46" s="115">
        <v>427</v>
      </c>
      <c r="F46" s="114">
        <v>447</v>
      </c>
      <c r="G46" s="114">
        <v>476</v>
      </c>
      <c r="H46" s="114">
        <v>470</v>
      </c>
      <c r="I46" s="140">
        <v>473</v>
      </c>
      <c r="J46" s="115">
        <v>-46</v>
      </c>
      <c r="K46" s="116">
        <v>-9.7251585623678647</v>
      </c>
    </row>
    <row r="47" spans="1:11" ht="14.1" customHeight="1" x14ac:dyDescent="0.2">
      <c r="A47" s="306">
        <v>61</v>
      </c>
      <c r="B47" s="307" t="s">
        <v>269</v>
      </c>
      <c r="C47" s="308"/>
      <c r="D47" s="113">
        <v>0.64588598708228029</v>
      </c>
      <c r="E47" s="115">
        <v>23</v>
      </c>
      <c r="F47" s="114">
        <v>21</v>
      </c>
      <c r="G47" s="114">
        <v>20</v>
      </c>
      <c r="H47" s="114">
        <v>22</v>
      </c>
      <c r="I47" s="140">
        <v>20</v>
      </c>
      <c r="J47" s="115">
        <v>3</v>
      </c>
      <c r="K47" s="116">
        <v>15</v>
      </c>
    </row>
    <row r="48" spans="1:11" ht="14.1" customHeight="1" x14ac:dyDescent="0.2">
      <c r="A48" s="306">
        <v>62</v>
      </c>
      <c r="B48" s="307" t="s">
        <v>270</v>
      </c>
      <c r="C48" s="308"/>
      <c r="D48" s="113">
        <v>7.4698118506037634</v>
      </c>
      <c r="E48" s="115">
        <v>266</v>
      </c>
      <c r="F48" s="114">
        <v>268</v>
      </c>
      <c r="G48" s="114">
        <v>275</v>
      </c>
      <c r="H48" s="114">
        <v>291</v>
      </c>
      <c r="I48" s="140">
        <v>276</v>
      </c>
      <c r="J48" s="115">
        <v>-10</v>
      </c>
      <c r="K48" s="116">
        <v>-3.6231884057971016</v>
      </c>
    </row>
    <row r="49" spans="1:11" ht="14.1" customHeight="1" x14ac:dyDescent="0.2">
      <c r="A49" s="306">
        <v>63</v>
      </c>
      <c r="B49" s="307" t="s">
        <v>271</v>
      </c>
      <c r="C49" s="308"/>
      <c r="D49" s="113">
        <v>8.2561078348778434</v>
      </c>
      <c r="E49" s="115">
        <v>294</v>
      </c>
      <c r="F49" s="114">
        <v>335</v>
      </c>
      <c r="G49" s="114">
        <v>350</v>
      </c>
      <c r="H49" s="114">
        <v>349</v>
      </c>
      <c r="I49" s="140">
        <v>319</v>
      </c>
      <c r="J49" s="115">
        <v>-25</v>
      </c>
      <c r="K49" s="116">
        <v>-7.8369905956112849</v>
      </c>
    </row>
    <row r="50" spans="1:11" ht="14.1" customHeight="1" x14ac:dyDescent="0.2">
      <c r="A50" s="306" t="s">
        <v>272</v>
      </c>
      <c r="B50" s="307" t="s">
        <v>273</v>
      </c>
      <c r="C50" s="308"/>
      <c r="D50" s="113">
        <v>0.58972198820556021</v>
      </c>
      <c r="E50" s="115">
        <v>21</v>
      </c>
      <c r="F50" s="114">
        <v>16</v>
      </c>
      <c r="G50" s="114">
        <v>15</v>
      </c>
      <c r="H50" s="114">
        <v>10</v>
      </c>
      <c r="I50" s="140">
        <v>19</v>
      </c>
      <c r="J50" s="115">
        <v>2</v>
      </c>
      <c r="K50" s="116">
        <v>10.526315789473685</v>
      </c>
    </row>
    <row r="51" spans="1:11" ht="14.1" customHeight="1" x14ac:dyDescent="0.2">
      <c r="A51" s="306" t="s">
        <v>274</v>
      </c>
      <c r="B51" s="307" t="s">
        <v>275</v>
      </c>
      <c r="C51" s="308"/>
      <c r="D51" s="113">
        <v>7.554057848918843</v>
      </c>
      <c r="E51" s="115">
        <v>269</v>
      </c>
      <c r="F51" s="114">
        <v>316</v>
      </c>
      <c r="G51" s="114">
        <v>330</v>
      </c>
      <c r="H51" s="114">
        <v>332</v>
      </c>
      <c r="I51" s="140">
        <v>296</v>
      </c>
      <c r="J51" s="115">
        <v>-27</v>
      </c>
      <c r="K51" s="116">
        <v>-9.121621621621621</v>
      </c>
    </row>
    <row r="52" spans="1:11" ht="14.1" customHeight="1" x14ac:dyDescent="0.2">
      <c r="A52" s="306">
        <v>71</v>
      </c>
      <c r="B52" s="307" t="s">
        <v>276</v>
      </c>
      <c r="C52" s="308"/>
      <c r="D52" s="113">
        <v>9.5759618084807645</v>
      </c>
      <c r="E52" s="115">
        <v>341</v>
      </c>
      <c r="F52" s="114">
        <v>355</v>
      </c>
      <c r="G52" s="114">
        <v>351</v>
      </c>
      <c r="H52" s="114">
        <v>348</v>
      </c>
      <c r="I52" s="140">
        <v>340</v>
      </c>
      <c r="J52" s="115">
        <v>1</v>
      </c>
      <c r="K52" s="116">
        <v>0.29411764705882354</v>
      </c>
    </row>
    <row r="53" spans="1:11" ht="14.1" customHeight="1" x14ac:dyDescent="0.2">
      <c r="A53" s="306" t="s">
        <v>277</v>
      </c>
      <c r="B53" s="307" t="s">
        <v>278</v>
      </c>
      <c r="C53" s="308"/>
      <c r="D53" s="113">
        <v>0.33698399326032014</v>
      </c>
      <c r="E53" s="115">
        <v>12</v>
      </c>
      <c r="F53" s="114">
        <v>15</v>
      </c>
      <c r="G53" s="114">
        <v>12</v>
      </c>
      <c r="H53" s="114">
        <v>12</v>
      </c>
      <c r="I53" s="140">
        <v>11</v>
      </c>
      <c r="J53" s="115">
        <v>1</v>
      </c>
      <c r="K53" s="116">
        <v>9.0909090909090917</v>
      </c>
    </row>
    <row r="54" spans="1:11" ht="14.1" customHeight="1" x14ac:dyDescent="0.2">
      <c r="A54" s="306" t="s">
        <v>279</v>
      </c>
      <c r="B54" s="307" t="s">
        <v>280</v>
      </c>
      <c r="C54" s="308"/>
      <c r="D54" s="113">
        <v>8.6492558270148834</v>
      </c>
      <c r="E54" s="115">
        <v>308</v>
      </c>
      <c r="F54" s="114">
        <v>310</v>
      </c>
      <c r="G54" s="114">
        <v>310</v>
      </c>
      <c r="H54" s="114">
        <v>305</v>
      </c>
      <c r="I54" s="140">
        <v>298</v>
      </c>
      <c r="J54" s="115">
        <v>10</v>
      </c>
      <c r="K54" s="116">
        <v>3.3557046979865772</v>
      </c>
    </row>
    <row r="55" spans="1:11" ht="14.1" customHeight="1" x14ac:dyDescent="0.2">
      <c r="A55" s="306">
        <v>72</v>
      </c>
      <c r="B55" s="307" t="s">
        <v>281</v>
      </c>
      <c r="C55" s="308"/>
      <c r="D55" s="113">
        <v>1.0390339792193204</v>
      </c>
      <c r="E55" s="115">
        <v>37</v>
      </c>
      <c r="F55" s="114">
        <v>36</v>
      </c>
      <c r="G55" s="114">
        <v>37</v>
      </c>
      <c r="H55" s="114">
        <v>39</v>
      </c>
      <c r="I55" s="140">
        <v>38</v>
      </c>
      <c r="J55" s="115">
        <v>-1</v>
      </c>
      <c r="K55" s="116">
        <v>-2.6315789473684212</v>
      </c>
    </row>
    <row r="56" spans="1:11" ht="14.1" customHeight="1" x14ac:dyDescent="0.2">
      <c r="A56" s="306" t="s">
        <v>282</v>
      </c>
      <c r="B56" s="307" t="s">
        <v>283</v>
      </c>
      <c r="C56" s="308"/>
      <c r="D56" s="113">
        <v>0</v>
      </c>
      <c r="E56" s="115">
        <v>0</v>
      </c>
      <c r="F56" s="114" t="s">
        <v>513</v>
      </c>
      <c r="G56" s="114" t="s">
        <v>513</v>
      </c>
      <c r="H56" s="114" t="s">
        <v>513</v>
      </c>
      <c r="I56" s="140" t="s">
        <v>513</v>
      </c>
      <c r="J56" s="115" t="s">
        <v>513</v>
      </c>
      <c r="K56" s="116" t="s">
        <v>513</v>
      </c>
    </row>
    <row r="57" spans="1:11" ht="14.1" customHeight="1" x14ac:dyDescent="0.2">
      <c r="A57" s="306" t="s">
        <v>284</v>
      </c>
      <c r="B57" s="307" t="s">
        <v>285</v>
      </c>
      <c r="C57" s="308"/>
      <c r="D57" s="113">
        <v>0.67396798652064027</v>
      </c>
      <c r="E57" s="115">
        <v>24</v>
      </c>
      <c r="F57" s="114">
        <v>22</v>
      </c>
      <c r="G57" s="114">
        <v>23</v>
      </c>
      <c r="H57" s="114">
        <v>24</v>
      </c>
      <c r="I57" s="140">
        <v>23</v>
      </c>
      <c r="J57" s="115">
        <v>1</v>
      </c>
      <c r="K57" s="116">
        <v>4.3478260869565215</v>
      </c>
    </row>
    <row r="58" spans="1:11" ht="14.1" customHeight="1" x14ac:dyDescent="0.2">
      <c r="A58" s="306">
        <v>73</v>
      </c>
      <c r="B58" s="307" t="s">
        <v>286</v>
      </c>
      <c r="C58" s="308"/>
      <c r="D58" s="113">
        <v>0.58972198820556021</v>
      </c>
      <c r="E58" s="115">
        <v>21</v>
      </c>
      <c r="F58" s="114">
        <v>24</v>
      </c>
      <c r="G58" s="114">
        <v>23</v>
      </c>
      <c r="H58" s="114">
        <v>25</v>
      </c>
      <c r="I58" s="140">
        <v>23</v>
      </c>
      <c r="J58" s="115">
        <v>-2</v>
      </c>
      <c r="K58" s="116">
        <v>-8.695652173913043</v>
      </c>
    </row>
    <row r="59" spans="1:11" ht="14.1" customHeight="1" x14ac:dyDescent="0.2">
      <c r="A59" s="306" t="s">
        <v>287</v>
      </c>
      <c r="B59" s="307" t="s">
        <v>288</v>
      </c>
      <c r="C59" s="308"/>
      <c r="D59" s="113">
        <v>0.33698399326032014</v>
      </c>
      <c r="E59" s="115">
        <v>12</v>
      </c>
      <c r="F59" s="114">
        <v>14</v>
      </c>
      <c r="G59" s="114">
        <v>13</v>
      </c>
      <c r="H59" s="114">
        <v>14</v>
      </c>
      <c r="I59" s="140">
        <v>13</v>
      </c>
      <c r="J59" s="115">
        <v>-1</v>
      </c>
      <c r="K59" s="116">
        <v>-7.6923076923076925</v>
      </c>
    </row>
    <row r="60" spans="1:11" ht="14.1" customHeight="1" x14ac:dyDescent="0.2">
      <c r="A60" s="306">
        <v>81</v>
      </c>
      <c r="B60" s="307" t="s">
        <v>289</v>
      </c>
      <c r="C60" s="308"/>
      <c r="D60" s="113">
        <v>4.6616119067677619</v>
      </c>
      <c r="E60" s="115">
        <v>166</v>
      </c>
      <c r="F60" s="114">
        <v>159</v>
      </c>
      <c r="G60" s="114">
        <v>158</v>
      </c>
      <c r="H60" s="114">
        <v>161</v>
      </c>
      <c r="I60" s="140">
        <v>162</v>
      </c>
      <c r="J60" s="115">
        <v>4</v>
      </c>
      <c r="K60" s="116">
        <v>2.4691358024691357</v>
      </c>
    </row>
    <row r="61" spans="1:11" ht="14.1" customHeight="1" x14ac:dyDescent="0.2">
      <c r="A61" s="306" t="s">
        <v>290</v>
      </c>
      <c r="B61" s="307" t="s">
        <v>291</v>
      </c>
      <c r="C61" s="308"/>
      <c r="D61" s="113">
        <v>0.75821398483572033</v>
      </c>
      <c r="E61" s="115">
        <v>27</v>
      </c>
      <c r="F61" s="114">
        <v>26</v>
      </c>
      <c r="G61" s="114">
        <v>29</v>
      </c>
      <c r="H61" s="114">
        <v>31</v>
      </c>
      <c r="I61" s="140">
        <v>36</v>
      </c>
      <c r="J61" s="115">
        <v>-9</v>
      </c>
      <c r="K61" s="116">
        <v>-25</v>
      </c>
    </row>
    <row r="62" spans="1:11" ht="14.1" customHeight="1" x14ac:dyDescent="0.2">
      <c r="A62" s="306" t="s">
        <v>292</v>
      </c>
      <c r="B62" s="307" t="s">
        <v>293</v>
      </c>
      <c r="C62" s="308"/>
      <c r="D62" s="113">
        <v>2.3027239539455211</v>
      </c>
      <c r="E62" s="115">
        <v>82</v>
      </c>
      <c r="F62" s="114">
        <v>77</v>
      </c>
      <c r="G62" s="114">
        <v>76</v>
      </c>
      <c r="H62" s="114">
        <v>76</v>
      </c>
      <c r="I62" s="140">
        <v>68</v>
      </c>
      <c r="J62" s="115">
        <v>14</v>
      </c>
      <c r="K62" s="116">
        <v>20.588235294117649</v>
      </c>
    </row>
    <row r="63" spans="1:11" ht="14.1" customHeight="1" x14ac:dyDescent="0.2">
      <c r="A63" s="306"/>
      <c r="B63" s="307" t="s">
        <v>294</v>
      </c>
      <c r="C63" s="308"/>
      <c r="D63" s="113">
        <v>1.2075259758494805</v>
      </c>
      <c r="E63" s="115">
        <v>43</v>
      </c>
      <c r="F63" s="114">
        <v>44</v>
      </c>
      <c r="G63" s="114">
        <v>45</v>
      </c>
      <c r="H63" s="114">
        <v>45</v>
      </c>
      <c r="I63" s="140">
        <v>40</v>
      </c>
      <c r="J63" s="115">
        <v>3</v>
      </c>
      <c r="K63" s="116">
        <v>7.5</v>
      </c>
    </row>
    <row r="64" spans="1:11" ht="14.1" customHeight="1" x14ac:dyDescent="0.2">
      <c r="A64" s="306" t="s">
        <v>295</v>
      </c>
      <c r="B64" s="307" t="s">
        <v>296</v>
      </c>
      <c r="C64" s="308"/>
      <c r="D64" s="113">
        <v>0.16849199663016007</v>
      </c>
      <c r="E64" s="115">
        <v>6</v>
      </c>
      <c r="F64" s="114">
        <v>7</v>
      </c>
      <c r="G64" s="114">
        <v>5</v>
      </c>
      <c r="H64" s="114">
        <v>7</v>
      </c>
      <c r="I64" s="140">
        <v>6</v>
      </c>
      <c r="J64" s="115">
        <v>0</v>
      </c>
      <c r="K64" s="116">
        <v>0</v>
      </c>
    </row>
    <row r="65" spans="1:11" ht="14.1" customHeight="1" x14ac:dyDescent="0.2">
      <c r="A65" s="306" t="s">
        <v>297</v>
      </c>
      <c r="B65" s="307" t="s">
        <v>298</v>
      </c>
      <c r="C65" s="308"/>
      <c r="D65" s="113">
        <v>0.73013198539736024</v>
      </c>
      <c r="E65" s="115">
        <v>26</v>
      </c>
      <c r="F65" s="114">
        <v>23</v>
      </c>
      <c r="G65" s="114">
        <v>22</v>
      </c>
      <c r="H65" s="114">
        <v>21</v>
      </c>
      <c r="I65" s="140">
        <v>26</v>
      </c>
      <c r="J65" s="115">
        <v>0</v>
      </c>
      <c r="K65" s="116">
        <v>0</v>
      </c>
    </row>
    <row r="66" spans="1:11" ht="14.1" customHeight="1" x14ac:dyDescent="0.2">
      <c r="A66" s="306">
        <v>82</v>
      </c>
      <c r="B66" s="307" t="s">
        <v>299</v>
      </c>
      <c r="C66" s="308"/>
      <c r="D66" s="113">
        <v>1.9095759618084807</v>
      </c>
      <c r="E66" s="115">
        <v>68</v>
      </c>
      <c r="F66" s="114">
        <v>78</v>
      </c>
      <c r="G66" s="114">
        <v>71</v>
      </c>
      <c r="H66" s="114">
        <v>73</v>
      </c>
      <c r="I66" s="140">
        <v>75</v>
      </c>
      <c r="J66" s="115">
        <v>-7</v>
      </c>
      <c r="K66" s="116">
        <v>-9.3333333333333339</v>
      </c>
    </row>
    <row r="67" spans="1:11" ht="14.1" customHeight="1" x14ac:dyDescent="0.2">
      <c r="A67" s="306" t="s">
        <v>300</v>
      </c>
      <c r="B67" s="307" t="s">
        <v>301</v>
      </c>
      <c r="C67" s="308"/>
      <c r="D67" s="113">
        <v>1.0109519797809603</v>
      </c>
      <c r="E67" s="115">
        <v>36</v>
      </c>
      <c r="F67" s="114">
        <v>41</v>
      </c>
      <c r="G67" s="114">
        <v>35</v>
      </c>
      <c r="H67" s="114">
        <v>36</v>
      </c>
      <c r="I67" s="140">
        <v>37</v>
      </c>
      <c r="J67" s="115">
        <v>-1</v>
      </c>
      <c r="K67" s="116">
        <v>-2.7027027027027026</v>
      </c>
    </row>
    <row r="68" spans="1:11" ht="14.1" customHeight="1" x14ac:dyDescent="0.2">
      <c r="A68" s="306" t="s">
        <v>302</v>
      </c>
      <c r="B68" s="307" t="s">
        <v>303</v>
      </c>
      <c r="C68" s="308"/>
      <c r="D68" s="113">
        <v>0.64588598708228029</v>
      </c>
      <c r="E68" s="115">
        <v>23</v>
      </c>
      <c r="F68" s="114">
        <v>28</v>
      </c>
      <c r="G68" s="114">
        <v>27</v>
      </c>
      <c r="H68" s="114">
        <v>28</v>
      </c>
      <c r="I68" s="140">
        <v>29</v>
      </c>
      <c r="J68" s="115">
        <v>-6</v>
      </c>
      <c r="K68" s="116">
        <v>-20.689655172413794</v>
      </c>
    </row>
    <row r="69" spans="1:11" ht="14.1" customHeight="1" x14ac:dyDescent="0.2">
      <c r="A69" s="306">
        <v>83</v>
      </c>
      <c r="B69" s="307" t="s">
        <v>304</v>
      </c>
      <c r="C69" s="308"/>
      <c r="D69" s="113">
        <v>6.8520078629598427</v>
      </c>
      <c r="E69" s="115">
        <v>244</v>
      </c>
      <c r="F69" s="114">
        <v>233</v>
      </c>
      <c r="G69" s="114">
        <v>233</v>
      </c>
      <c r="H69" s="114">
        <v>238</v>
      </c>
      <c r="I69" s="140">
        <v>244</v>
      </c>
      <c r="J69" s="115">
        <v>0</v>
      </c>
      <c r="K69" s="116">
        <v>0</v>
      </c>
    </row>
    <row r="70" spans="1:11" ht="14.1" customHeight="1" x14ac:dyDescent="0.2">
      <c r="A70" s="306" t="s">
        <v>305</v>
      </c>
      <c r="B70" s="307" t="s">
        <v>306</v>
      </c>
      <c r="C70" s="308"/>
      <c r="D70" s="113">
        <v>4.3246279135074417</v>
      </c>
      <c r="E70" s="115">
        <v>154</v>
      </c>
      <c r="F70" s="114">
        <v>148</v>
      </c>
      <c r="G70" s="114">
        <v>147</v>
      </c>
      <c r="H70" s="114">
        <v>150</v>
      </c>
      <c r="I70" s="140">
        <v>154</v>
      </c>
      <c r="J70" s="115">
        <v>0</v>
      </c>
      <c r="K70" s="116">
        <v>0</v>
      </c>
    </row>
    <row r="71" spans="1:11" ht="14.1" customHeight="1" x14ac:dyDescent="0.2">
      <c r="A71" s="306"/>
      <c r="B71" s="307" t="s">
        <v>307</v>
      </c>
      <c r="C71" s="308"/>
      <c r="D71" s="113">
        <v>2.415051951698961</v>
      </c>
      <c r="E71" s="115">
        <v>86</v>
      </c>
      <c r="F71" s="114">
        <v>86</v>
      </c>
      <c r="G71" s="114">
        <v>85</v>
      </c>
      <c r="H71" s="114">
        <v>82</v>
      </c>
      <c r="I71" s="140">
        <v>85</v>
      </c>
      <c r="J71" s="115">
        <v>1</v>
      </c>
      <c r="K71" s="116">
        <v>1.1764705882352942</v>
      </c>
    </row>
    <row r="72" spans="1:11" ht="14.1" customHeight="1" x14ac:dyDescent="0.2">
      <c r="A72" s="306">
        <v>84</v>
      </c>
      <c r="B72" s="307" t="s">
        <v>308</v>
      </c>
      <c r="C72" s="308"/>
      <c r="D72" s="113">
        <v>1.4040999719180005</v>
      </c>
      <c r="E72" s="115">
        <v>50</v>
      </c>
      <c r="F72" s="114">
        <v>53</v>
      </c>
      <c r="G72" s="114">
        <v>55</v>
      </c>
      <c r="H72" s="114">
        <v>53</v>
      </c>
      <c r="I72" s="140">
        <v>53</v>
      </c>
      <c r="J72" s="115">
        <v>-3</v>
      </c>
      <c r="K72" s="116">
        <v>-5.6603773584905657</v>
      </c>
    </row>
    <row r="73" spans="1:11" ht="14.1" customHeight="1" x14ac:dyDescent="0.2">
      <c r="A73" s="306" t="s">
        <v>309</v>
      </c>
      <c r="B73" s="307" t="s">
        <v>310</v>
      </c>
      <c r="C73" s="308"/>
      <c r="D73" s="113">
        <v>0.61780398764392019</v>
      </c>
      <c r="E73" s="115">
        <v>22</v>
      </c>
      <c r="F73" s="114">
        <v>26</v>
      </c>
      <c r="G73" s="114">
        <v>24</v>
      </c>
      <c r="H73" s="114">
        <v>26</v>
      </c>
      <c r="I73" s="140">
        <v>25</v>
      </c>
      <c r="J73" s="115">
        <v>-3</v>
      </c>
      <c r="K73" s="116">
        <v>-12</v>
      </c>
    </row>
    <row r="74" spans="1:11" ht="14.1" customHeight="1" x14ac:dyDescent="0.2">
      <c r="A74" s="306" t="s">
        <v>311</v>
      </c>
      <c r="B74" s="307" t="s">
        <v>312</v>
      </c>
      <c r="C74" s="308"/>
      <c r="D74" s="113" t="s">
        <v>513</v>
      </c>
      <c r="E74" s="115" t="s">
        <v>513</v>
      </c>
      <c r="F74" s="114" t="s">
        <v>513</v>
      </c>
      <c r="G74" s="114">
        <v>4</v>
      </c>
      <c r="H74" s="114">
        <v>4</v>
      </c>
      <c r="I74" s="140">
        <v>4</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1.2636899747262005</v>
      </c>
      <c r="E76" s="115">
        <v>45</v>
      </c>
      <c r="F76" s="114">
        <v>44</v>
      </c>
      <c r="G76" s="114">
        <v>42</v>
      </c>
      <c r="H76" s="114">
        <v>45</v>
      </c>
      <c r="I76" s="140">
        <v>42</v>
      </c>
      <c r="J76" s="115">
        <v>3</v>
      </c>
      <c r="K76" s="116">
        <v>7.1428571428571432</v>
      </c>
    </row>
    <row r="77" spans="1:11" ht="14.1" customHeight="1" x14ac:dyDescent="0.2">
      <c r="A77" s="306">
        <v>92</v>
      </c>
      <c r="B77" s="307" t="s">
        <v>316</v>
      </c>
      <c r="C77" s="308"/>
      <c r="D77" s="113">
        <v>8.4245998315080034E-2</v>
      </c>
      <c r="E77" s="115">
        <v>3</v>
      </c>
      <c r="F77" s="114">
        <v>4</v>
      </c>
      <c r="G77" s="114">
        <v>5</v>
      </c>
      <c r="H77" s="114">
        <v>4</v>
      </c>
      <c r="I77" s="140">
        <v>6</v>
      </c>
      <c r="J77" s="115">
        <v>-3</v>
      </c>
      <c r="K77" s="116">
        <v>-50</v>
      </c>
    </row>
    <row r="78" spans="1:11" ht="14.1" customHeight="1" x14ac:dyDescent="0.2">
      <c r="A78" s="306">
        <v>93</v>
      </c>
      <c r="B78" s="307" t="s">
        <v>317</v>
      </c>
      <c r="C78" s="308"/>
      <c r="D78" s="113">
        <v>0.11232799775344005</v>
      </c>
      <c r="E78" s="115">
        <v>4</v>
      </c>
      <c r="F78" s="114">
        <v>4</v>
      </c>
      <c r="G78" s="114">
        <v>4</v>
      </c>
      <c r="H78" s="114">
        <v>4</v>
      </c>
      <c r="I78" s="140">
        <v>5</v>
      </c>
      <c r="J78" s="115">
        <v>-1</v>
      </c>
      <c r="K78" s="116">
        <v>-20</v>
      </c>
    </row>
    <row r="79" spans="1:11" ht="14.1" customHeight="1" x14ac:dyDescent="0.2">
      <c r="A79" s="306">
        <v>94</v>
      </c>
      <c r="B79" s="307" t="s">
        <v>318</v>
      </c>
      <c r="C79" s="308"/>
      <c r="D79" s="113">
        <v>0.25273799494524007</v>
      </c>
      <c r="E79" s="115">
        <v>9</v>
      </c>
      <c r="F79" s="114">
        <v>8</v>
      </c>
      <c r="G79" s="114">
        <v>13</v>
      </c>
      <c r="H79" s="114">
        <v>12</v>
      </c>
      <c r="I79" s="140">
        <v>10</v>
      </c>
      <c r="J79" s="115">
        <v>-1</v>
      </c>
      <c r="K79" s="116">
        <v>-10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7.160909856781803</v>
      </c>
      <c r="E81" s="143">
        <v>255</v>
      </c>
      <c r="F81" s="144">
        <v>253</v>
      </c>
      <c r="G81" s="144">
        <v>242</v>
      </c>
      <c r="H81" s="144">
        <v>262</v>
      </c>
      <c r="I81" s="145">
        <v>238</v>
      </c>
      <c r="J81" s="143">
        <v>17</v>
      </c>
      <c r="K81" s="146">
        <v>7.1428571428571432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937</v>
      </c>
      <c r="G12" s="536">
        <v>647</v>
      </c>
      <c r="H12" s="536">
        <v>1525</v>
      </c>
      <c r="I12" s="536">
        <v>971</v>
      </c>
      <c r="J12" s="537">
        <v>1087</v>
      </c>
      <c r="K12" s="538">
        <v>-150</v>
      </c>
      <c r="L12" s="349">
        <v>-13.799448022079117</v>
      </c>
    </row>
    <row r="13" spans="1:17" s="110" customFormat="1" ht="15" customHeight="1" x14ac:dyDescent="0.2">
      <c r="A13" s="350" t="s">
        <v>344</v>
      </c>
      <c r="B13" s="351" t="s">
        <v>345</v>
      </c>
      <c r="C13" s="347"/>
      <c r="D13" s="347"/>
      <c r="E13" s="348"/>
      <c r="F13" s="536">
        <v>501</v>
      </c>
      <c r="G13" s="536">
        <v>313</v>
      </c>
      <c r="H13" s="536">
        <v>742</v>
      </c>
      <c r="I13" s="536">
        <v>509</v>
      </c>
      <c r="J13" s="537">
        <v>575</v>
      </c>
      <c r="K13" s="538">
        <v>-74</v>
      </c>
      <c r="L13" s="349">
        <v>-12.869565217391305</v>
      </c>
    </row>
    <row r="14" spans="1:17" s="110" customFormat="1" ht="22.5" customHeight="1" x14ac:dyDescent="0.2">
      <c r="A14" s="350"/>
      <c r="B14" s="351" t="s">
        <v>346</v>
      </c>
      <c r="C14" s="347"/>
      <c r="D14" s="347"/>
      <c r="E14" s="348"/>
      <c r="F14" s="536">
        <v>436</v>
      </c>
      <c r="G14" s="536">
        <v>334</v>
      </c>
      <c r="H14" s="536">
        <v>783</v>
      </c>
      <c r="I14" s="536">
        <v>462</v>
      </c>
      <c r="J14" s="537">
        <v>512</v>
      </c>
      <c r="K14" s="538">
        <v>-76</v>
      </c>
      <c r="L14" s="349">
        <v>-14.84375</v>
      </c>
    </row>
    <row r="15" spans="1:17" s="110" customFormat="1" ht="15" customHeight="1" x14ac:dyDescent="0.2">
      <c r="A15" s="350" t="s">
        <v>347</v>
      </c>
      <c r="B15" s="351" t="s">
        <v>108</v>
      </c>
      <c r="C15" s="347"/>
      <c r="D15" s="347"/>
      <c r="E15" s="348"/>
      <c r="F15" s="536">
        <v>197</v>
      </c>
      <c r="G15" s="536">
        <v>114</v>
      </c>
      <c r="H15" s="536">
        <v>598</v>
      </c>
      <c r="I15" s="536">
        <v>157</v>
      </c>
      <c r="J15" s="537">
        <v>158</v>
      </c>
      <c r="K15" s="538">
        <v>39</v>
      </c>
      <c r="L15" s="349">
        <v>24.683544303797468</v>
      </c>
    </row>
    <row r="16" spans="1:17" s="110" customFormat="1" ht="15" customHeight="1" x14ac:dyDescent="0.2">
      <c r="A16" s="350"/>
      <c r="B16" s="351" t="s">
        <v>109</v>
      </c>
      <c r="C16" s="347"/>
      <c r="D16" s="347"/>
      <c r="E16" s="348"/>
      <c r="F16" s="536">
        <v>605</v>
      </c>
      <c r="G16" s="536">
        <v>456</v>
      </c>
      <c r="H16" s="536">
        <v>754</v>
      </c>
      <c r="I16" s="536">
        <v>674</v>
      </c>
      <c r="J16" s="537">
        <v>758</v>
      </c>
      <c r="K16" s="538">
        <v>-153</v>
      </c>
      <c r="L16" s="349">
        <v>-20.184696569920845</v>
      </c>
    </row>
    <row r="17" spans="1:12" s="110" customFormat="1" ht="15" customHeight="1" x14ac:dyDescent="0.2">
      <c r="A17" s="350"/>
      <c r="B17" s="351" t="s">
        <v>110</v>
      </c>
      <c r="C17" s="347"/>
      <c r="D17" s="347"/>
      <c r="E17" s="348"/>
      <c r="F17" s="536">
        <v>122</v>
      </c>
      <c r="G17" s="536">
        <v>69</v>
      </c>
      <c r="H17" s="536">
        <v>149</v>
      </c>
      <c r="I17" s="536">
        <v>128</v>
      </c>
      <c r="J17" s="537">
        <v>152</v>
      </c>
      <c r="K17" s="538">
        <v>-30</v>
      </c>
      <c r="L17" s="349">
        <v>-19.736842105263158</v>
      </c>
    </row>
    <row r="18" spans="1:12" s="110" customFormat="1" ht="15" customHeight="1" x14ac:dyDescent="0.2">
      <c r="A18" s="350"/>
      <c r="B18" s="351" t="s">
        <v>111</v>
      </c>
      <c r="C18" s="347"/>
      <c r="D18" s="347"/>
      <c r="E18" s="348"/>
      <c r="F18" s="536">
        <v>13</v>
      </c>
      <c r="G18" s="536">
        <v>8</v>
      </c>
      <c r="H18" s="536">
        <v>24</v>
      </c>
      <c r="I18" s="536">
        <v>12</v>
      </c>
      <c r="J18" s="537">
        <v>19</v>
      </c>
      <c r="K18" s="538">
        <v>-6</v>
      </c>
      <c r="L18" s="349">
        <v>-31.578947368421051</v>
      </c>
    </row>
    <row r="19" spans="1:12" s="110" customFormat="1" ht="15" customHeight="1" x14ac:dyDescent="0.2">
      <c r="A19" s="118" t="s">
        <v>113</v>
      </c>
      <c r="B19" s="119" t="s">
        <v>181</v>
      </c>
      <c r="C19" s="347"/>
      <c r="D19" s="347"/>
      <c r="E19" s="348"/>
      <c r="F19" s="536">
        <v>522</v>
      </c>
      <c r="G19" s="536">
        <v>314</v>
      </c>
      <c r="H19" s="536">
        <v>893</v>
      </c>
      <c r="I19" s="536">
        <v>536</v>
      </c>
      <c r="J19" s="537">
        <v>610</v>
      </c>
      <c r="K19" s="538">
        <v>-88</v>
      </c>
      <c r="L19" s="349">
        <v>-14.426229508196721</v>
      </c>
    </row>
    <row r="20" spans="1:12" s="110" customFormat="1" ht="15" customHeight="1" x14ac:dyDescent="0.2">
      <c r="A20" s="118"/>
      <c r="B20" s="119" t="s">
        <v>182</v>
      </c>
      <c r="C20" s="347"/>
      <c r="D20" s="347"/>
      <c r="E20" s="348"/>
      <c r="F20" s="536">
        <v>415</v>
      </c>
      <c r="G20" s="536">
        <v>333</v>
      </c>
      <c r="H20" s="536">
        <v>632</v>
      </c>
      <c r="I20" s="536">
        <v>435</v>
      </c>
      <c r="J20" s="537">
        <v>477</v>
      </c>
      <c r="K20" s="538">
        <v>-62</v>
      </c>
      <c r="L20" s="349">
        <v>-12.9979035639413</v>
      </c>
    </row>
    <row r="21" spans="1:12" s="110" customFormat="1" ht="15" customHeight="1" x14ac:dyDescent="0.2">
      <c r="A21" s="118" t="s">
        <v>113</v>
      </c>
      <c r="B21" s="119" t="s">
        <v>116</v>
      </c>
      <c r="C21" s="347"/>
      <c r="D21" s="347"/>
      <c r="E21" s="348"/>
      <c r="F21" s="536">
        <v>820</v>
      </c>
      <c r="G21" s="536">
        <v>534</v>
      </c>
      <c r="H21" s="536">
        <v>1334</v>
      </c>
      <c r="I21" s="536">
        <v>793</v>
      </c>
      <c r="J21" s="537">
        <v>963</v>
      </c>
      <c r="K21" s="538">
        <v>-143</v>
      </c>
      <c r="L21" s="349">
        <v>-14.849428868120457</v>
      </c>
    </row>
    <row r="22" spans="1:12" s="110" customFormat="1" ht="15" customHeight="1" x14ac:dyDescent="0.2">
      <c r="A22" s="118"/>
      <c r="B22" s="119" t="s">
        <v>117</v>
      </c>
      <c r="C22" s="347"/>
      <c r="D22" s="347"/>
      <c r="E22" s="348"/>
      <c r="F22" s="536">
        <v>117</v>
      </c>
      <c r="G22" s="536">
        <v>113</v>
      </c>
      <c r="H22" s="536">
        <v>191</v>
      </c>
      <c r="I22" s="536">
        <v>178</v>
      </c>
      <c r="J22" s="537">
        <v>124</v>
      </c>
      <c r="K22" s="538">
        <v>-7</v>
      </c>
      <c r="L22" s="349">
        <v>-5.645161290322581</v>
      </c>
    </row>
    <row r="23" spans="1:12" s="110" customFormat="1" ht="15" customHeight="1" x14ac:dyDescent="0.2">
      <c r="A23" s="352" t="s">
        <v>347</v>
      </c>
      <c r="B23" s="353" t="s">
        <v>193</v>
      </c>
      <c r="C23" s="354"/>
      <c r="D23" s="354"/>
      <c r="E23" s="355"/>
      <c r="F23" s="539">
        <v>18</v>
      </c>
      <c r="G23" s="539">
        <v>36</v>
      </c>
      <c r="H23" s="539">
        <v>351</v>
      </c>
      <c r="I23" s="539">
        <v>14</v>
      </c>
      <c r="J23" s="540">
        <v>28</v>
      </c>
      <c r="K23" s="541">
        <v>-10</v>
      </c>
      <c r="L23" s="356">
        <v>-35.714285714285715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28.8</v>
      </c>
      <c r="G25" s="542">
        <v>35</v>
      </c>
      <c r="H25" s="542">
        <v>36.4</v>
      </c>
      <c r="I25" s="542">
        <v>29.7</v>
      </c>
      <c r="J25" s="542">
        <v>30.2</v>
      </c>
      <c r="K25" s="543" t="s">
        <v>349</v>
      </c>
      <c r="L25" s="364">
        <v>-1.3999999999999986</v>
      </c>
    </row>
    <row r="26" spans="1:12" s="110" customFormat="1" ht="15" customHeight="1" x14ac:dyDescent="0.2">
      <c r="A26" s="365" t="s">
        <v>105</v>
      </c>
      <c r="B26" s="366" t="s">
        <v>345</v>
      </c>
      <c r="C26" s="362"/>
      <c r="D26" s="362"/>
      <c r="E26" s="363"/>
      <c r="F26" s="542">
        <v>25.9</v>
      </c>
      <c r="G26" s="542">
        <v>31.2</v>
      </c>
      <c r="H26" s="542">
        <v>33.9</v>
      </c>
      <c r="I26" s="542">
        <v>24.6</v>
      </c>
      <c r="J26" s="544">
        <v>24.1</v>
      </c>
      <c r="K26" s="543" t="s">
        <v>349</v>
      </c>
      <c r="L26" s="364">
        <v>1.7999999999999972</v>
      </c>
    </row>
    <row r="27" spans="1:12" s="110" customFormat="1" ht="15" customHeight="1" x14ac:dyDescent="0.2">
      <c r="A27" s="365"/>
      <c r="B27" s="366" t="s">
        <v>346</v>
      </c>
      <c r="C27" s="362"/>
      <c r="D27" s="362"/>
      <c r="E27" s="363"/>
      <c r="F27" s="542">
        <v>32.200000000000003</v>
      </c>
      <c r="G27" s="542">
        <v>38.4</v>
      </c>
      <c r="H27" s="542">
        <v>38.4</v>
      </c>
      <c r="I27" s="542">
        <v>35.4</v>
      </c>
      <c r="J27" s="542">
        <v>36.9</v>
      </c>
      <c r="K27" s="543" t="s">
        <v>349</v>
      </c>
      <c r="L27" s="364">
        <v>-4.6999999999999957</v>
      </c>
    </row>
    <row r="28" spans="1:12" s="110" customFormat="1" ht="15" customHeight="1" x14ac:dyDescent="0.2">
      <c r="A28" s="365" t="s">
        <v>113</v>
      </c>
      <c r="B28" s="366" t="s">
        <v>108</v>
      </c>
      <c r="C28" s="362"/>
      <c r="D28" s="362"/>
      <c r="E28" s="363"/>
      <c r="F28" s="542">
        <v>39.1</v>
      </c>
      <c r="G28" s="542">
        <v>39.4</v>
      </c>
      <c r="H28" s="542">
        <v>42.9</v>
      </c>
      <c r="I28" s="542">
        <v>38.200000000000003</v>
      </c>
      <c r="J28" s="542">
        <v>41</v>
      </c>
      <c r="K28" s="543" t="s">
        <v>349</v>
      </c>
      <c r="L28" s="364">
        <v>-1.8999999999999986</v>
      </c>
    </row>
    <row r="29" spans="1:12" s="110" customFormat="1" ht="11.25" x14ac:dyDescent="0.2">
      <c r="A29" s="365"/>
      <c r="B29" s="366" t="s">
        <v>109</v>
      </c>
      <c r="C29" s="362"/>
      <c r="D29" s="362"/>
      <c r="E29" s="363"/>
      <c r="F29" s="542">
        <v>27.7</v>
      </c>
      <c r="G29" s="542">
        <v>34.799999999999997</v>
      </c>
      <c r="H29" s="542">
        <v>34.4</v>
      </c>
      <c r="I29" s="542">
        <v>28</v>
      </c>
      <c r="J29" s="544">
        <v>29</v>
      </c>
      <c r="K29" s="543" t="s">
        <v>349</v>
      </c>
      <c r="L29" s="364">
        <v>-1.3000000000000007</v>
      </c>
    </row>
    <row r="30" spans="1:12" s="110" customFormat="1" ht="15" customHeight="1" x14ac:dyDescent="0.2">
      <c r="A30" s="365"/>
      <c r="B30" s="366" t="s">
        <v>110</v>
      </c>
      <c r="C30" s="362"/>
      <c r="D30" s="362"/>
      <c r="E30" s="363"/>
      <c r="F30" s="542">
        <v>20.5</v>
      </c>
      <c r="G30" s="542">
        <v>30.9</v>
      </c>
      <c r="H30" s="542">
        <v>34.9</v>
      </c>
      <c r="I30" s="542">
        <v>28.1</v>
      </c>
      <c r="J30" s="542">
        <v>29.6</v>
      </c>
      <c r="K30" s="543" t="s">
        <v>349</v>
      </c>
      <c r="L30" s="364">
        <v>-9.1000000000000014</v>
      </c>
    </row>
    <row r="31" spans="1:12" s="110" customFormat="1" ht="15" customHeight="1" x14ac:dyDescent="0.2">
      <c r="A31" s="365"/>
      <c r="B31" s="366" t="s">
        <v>111</v>
      </c>
      <c r="C31" s="362"/>
      <c r="D31" s="362"/>
      <c r="E31" s="363"/>
      <c r="F31" s="542">
        <v>15.4</v>
      </c>
      <c r="G31" s="542">
        <v>37.5</v>
      </c>
      <c r="H31" s="542">
        <v>41.7</v>
      </c>
      <c r="I31" s="542">
        <v>41.7</v>
      </c>
      <c r="J31" s="542">
        <v>5.3</v>
      </c>
      <c r="K31" s="543" t="s">
        <v>349</v>
      </c>
      <c r="L31" s="364">
        <v>10.100000000000001</v>
      </c>
    </row>
    <row r="32" spans="1:12" s="110" customFormat="1" ht="15" customHeight="1" x14ac:dyDescent="0.2">
      <c r="A32" s="367" t="s">
        <v>113</v>
      </c>
      <c r="B32" s="368" t="s">
        <v>181</v>
      </c>
      <c r="C32" s="362"/>
      <c r="D32" s="362"/>
      <c r="E32" s="363"/>
      <c r="F32" s="542">
        <v>22.6</v>
      </c>
      <c r="G32" s="542">
        <v>32.799999999999997</v>
      </c>
      <c r="H32" s="542">
        <v>33.1</v>
      </c>
      <c r="I32" s="542">
        <v>26.2</v>
      </c>
      <c r="J32" s="544">
        <v>26.3</v>
      </c>
      <c r="K32" s="543" t="s">
        <v>349</v>
      </c>
      <c r="L32" s="364">
        <v>-3.6999999999999993</v>
      </c>
    </row>
    <row r="33" spans="1:12" s="110" customFormat="1" ht="15" customHeight="1" x14ac:dyDescent="0.2">
      <c r="A33" s="367"/>
      <c r="B33" s="368" t="s">
        <v>182</v>
      </c>
      <c r="C33" s="362"/>
      <c r="D33" s="362"/>
      <c r="E33" s="363"/>
      <c r="F33" s="542">
        <v>36.299999999999997</v>
      </c>
      <c r="G33" s="542">
        <v>36.700000000000003</v>
      </c>
      <c r="H33" s="542">
        <v>39.1</v>
      </c>
      <c r="I33" s="542">
        <v>33.9</v>
      </c>
      <c r="J33" s="542">
        <v>34.9</v>
      </c>
      <c r="K33" s="543" t="s">
        <v>349</v>
      </c>
      <c r="L33" s="364">
        <v>1.3999999999999986</v>
      </c>
    </row>
    <row r="34" spans="1:12" s="369" customFormat="1" ht="15" customHeight="1" x14ac:dyDescent="0.2">
      <c r="A34" s="367" t="s">
        <v>113</v>
      </c>
      <c r="B34" s="368" t="s">
        <v>116</v>
      </c>
      <c r="C34" s="362"/>
      <c r="D34" s="362"/>
      <c r="E34" s="363"/>
      <c r="F34" s="542">
        <v>27.2</v>
      </c>
      <c r="G34" s="542">
        <v>34.5</v>
      </c>
      <c r="H34" s="542">
        <v>33.5</v>
      </c>
      <c r="I34" s="542">
        <v>28.2</v>
      </c>
      <c r="J34" s="542">
        <v>29.6</v>
      </c>
      <c r="K34" s="543" t="s">
        <v>349</v>
      </c>
      <c r="L34" s="364">
        <v>-2.4000000000000021</v>
      </c>
    </row>
    <row r="35" spans="1:12" s="369" customFormat="1" ht="11.25" x14ac:dyDescent="0.2">
      <c r="A35" s="370"/>
      <c r="B35" s="371" t="s">
        <v>117</v>
      </c>
      <c r="C35" s="372"/>
      <c r="D35" s="372"/>
      <c r="E35" s="373"/>
      <c r="F35" s="545">
        <v>39.700000000000003</v>
      </c>
      <c r="G35" s="545">
        <v>37.1</v>
      </c>
      <c r="H35" s="545">
        <v>52</v>
      </c>
      <c r="I35" s="545">
        <v>36.6</v>
      </c>
      <c r="J35" s="546">
        <v>34.700000000000003</v>
      </c>
      <c r="K35" s="547" t="s">
        <v>349</v>
      </c>
      <c r="L35" s="374">
        <v>5</v>
      </c>
    </row>
    <row r="36" spans="1:12" s="369" customFormat="1" ht="15.95" customHeight="1" x14ac:dyDescent="0.2">
      <c r="A36" s="375" t="s">
        <v>350</v>
      </c>
      <c r="B36" s="376"/>
      <c r="C36" s="377"/>
      <c r="D36" s="376"/>
      <c r="E36" s="378"/>
      <c r="F36" s="548">
        <v>910</v>
      </c>
      <c r="G36" s="548">
        <v>595</v>
      </c>
      <c r="H36" s="548">
        <v>1124</v>
      </c>
      <c r="I36" s="548">
        <v>952</v>
      </c>
      <c r="J36" s="548">
        <v>1051</v>
      </c>
      <c r="K36" s="549">
        <v>-141</v>
      </c>
      <c r="L36" s="380">
        <v>-13.415794481446241</v>
      </c>
    </row>
    <row r="37" spans="1:12" s="369" customFormat="1" ht="15.95" customHeight="1" x14ac:dyDescent="0.2">
      <c r="A37" s="381"/>
      <c r="B37" s="382" t="s">
        <v>113</v>
      </c>
      <c r="C37" s="382" t="s">
        <v>351</v>
      </c>
      <c r="D37" s="382"/>
      <c r="E37" s="383"/>
      <c r="F37" s="548">
        <v>262</v>
      </c>
      <c r="G37" s="548">
        <v>208</v>
      </c>
      <c r="H37" s="548">
        <v>409</v>
      </c>
      <c r="I37" s="548">
        <v>283</v>
      </c>
      <c r="J37" s="548">
        <v>317</v>
      </c>
      <c r="K37" s="549">
        <v>-55</v>
      </c>
      <c r="L37" s="380">
        <v>-17.350157728706623</v>
      </c>
    </row>
    <row r="38" spans="1:12" s="369" customFormat="1" ht="15.95" customHeight="1" x14ac:dyDescent="0.2">
      <c r="A38" s="381"/>
      <c r="B38" s="384" t="s">
        <v>105</v>
      </c>
      <c r="C38" s="384" t="s">
        <v>106</v>
      </c>
      <c r="D38" s="385"/>
      <c r="E38" s="383"/>
      <c r="F38" s="548">
        <v>487</v>
      </c>
      <c r="G38" s="548">
        <v>285</v>
      </c>
      <c r="H38" s="548">
        <v>507</v>
      </c>
      <c r="I38" s="548">
        <v>500</v>
      </c>
      <c r="J38" s="550">
        <v>552</v>
      </c>
      <c r="K38" s="549">
        <v>-65</v>
      </c>
      <c r="L38" s="380">
        <v>-11.77536231884058</v>
      </c>
    </row>
    <row r="39" spans="1:12" s="369" customFormat="1" ht="15.95" customHeight="1" x14ac:dyDescent="0.2">
      <c r="A39" s="381"/>
      <c r="B39" s="385"/>
      <c r="C39" s="382" t="s">
        <v>352</v>
      </c>
      <c r="D39" s="385"/>
      <c r="E39" s="383"/>
      <c r="F39" s="548">
        <v>126</v>
      </c>
      <c r="G39" s="548">
        <v>89</v>
      </c>
      <c r="H39" s="548">
        <v>172</v>
      </c>
      <c r="I39" s="548">
        <v>123</v>
      </c>
      <c r="J39" s="548">
        <v>133</v>
      </c>
      <c r="K39" s="549">
        <v>-7</v>
      </c>
      <c r="L39" s="380">
        <v>-5.2631578947368425</v>
      </c>
    </row>
    <row r="40" spans="1:12" s="369" customFormat="1" ht="15.95" customHeight="1" x14ac:dyDescent="0.2">
      <c r="A40" s="381"/>
      <c r="B40" s="384"/>
      <c r="C40" s="384" t="s">
        <v>107</v>
      </c>
      <c r="D40" s="385"/>
      <c r="E40" s="383"/>
      <c r="F40" s="548">
        <v>423</v>
      </c>
      <c r="G40" s="548">
        <v>310</v>
      </c>
      <c r="H40" s="548">
        <v>617</v>
      </c>
      <c r="I40" s="548">
        <v>452</v>
      </c>
      <c r="J40" s="548">
        <v>499</v>
      </c>
      <c r="K40" s="549">
        <v>-76</v>
      </c>
      <c r="L40" s="380">
        <v>-15.230460921843687</v>
      </c>
    </row>
    <row r="41" spans="1:12" s="369" customFormat="1" ht="24" customHeight="1" x14ac:dyDescent="0.2">
      <c r="A41" s="381"/>
      <c r="B41" s="385"/>
      <c r="C41" s="382" t="s">
        <v>352</v>
      </c>
      <c r="D41" s="385"/>
      <c r="E41" s="383"/>
      <c r="F41" s="548">
        <v>136</v>
      </c>
      <c r="G41" s="548">
        <v>119</v>
      </c>
      <c r="H41" s="548">
        <v>237</v>
      </c>
      <c r="I41" s="548">
        <v>160</v>
      </c>
      <c r="J41" s="550">
        <v>184</v>
      </c>
      <c r="K41" s="549">
        <v>-48</v>
      </c>
      <c r="L41" s="380">
        <v>-26.086956521739129</v>
      </c>
    </row>
    <row r="42" spans="1:12" s="110" customFormat="1" ht="15" customHeight="1" x14ac:dyDescent="0.2">
      <c r="A42" s="381"/>
      <c r="B42" s="384" t="s">
        <v>113</v>
      </c>
      <c r="C42" s="384" t="s">
        <v>353</v>
      </c>
      <c r="D42" s="385"/>
      <c r="E42" s="383"/>
      <c r="F42" s="548">
        <v>179</v>
      </c>
      <c r="G42" s="548">
        <v>71</v>
      </c>
      <c r="H42" s="548">
        <v>231</v>
      </c>
      <c r="I42" s="548">
        <v>144</v>
      </c>
      <c r="J42" s="548">
        <v>134</v>
      </c>
      <c r="K42" s="549">
        <v>45</v>
      </c>
      <c r="L42" s="380">
        <v>33.582089552238806</v>
      </c>
    </row>
    <row r="43" spans="1:12" s="110" customFormat="1" ht="15" customHeight="1" x14ac:dyDescent="0.2">
      <c r="A43" s="381"/>
      <c r="B43" s="385"/>
      <c r="C43" s="382" t="s">
        <v>352</v>
      </c>
      <c r="D43" s="385"/>
      <c r="E43" s="383"/>
      <c r="F43" s="548">
        <v>70</v>
      </c>
      <c r="G43" s="548">
        <v>28</v>
      </c>
      <c r="H43" s="548">
        <v>99</v>
      </c>
      <c r="I43" s="548">
        <v>55</v>
      </c>
      <c r="J43" s="548">
        <v>55</v>
      </c>
      <c r="K43" s="549">
        <v>15</v>
      </c>
      <c r="L43" s="380">
        <v>27.272727272727273</v>
      </c>
    </row>
    <row r="44" spans="1:12" s="110" customFormat="1" ht="15" customHeight="1" x14ac:dyDescent="0.2">
      <c r="A44" s="381"/>
      <c r="B44" s="384"/>
      <c r="C44" s="366" t="s">
        <v>109</v>
      </c>
      <c r="D44" s="385"/>
      <c r="E44" s="383"/>
      <c r="F44" s="548">
        <v>596</v>
      </c>
      <c r="G44" s="548">
        <v>448</v>
      </c>
      <c r="H44" s="548">
        <v>720</v>
      </c>
      <c r="I44" s="548">
        <v>668</v>
      </c>
      <c r="J44" s="550">
        <v>746</v>
      </c>
      <c r="K44" s="549">
        <v>-150</v>
      </c>
      <c r="L44" s="380">
        <v>-20.107238605898122</v>
      </c>
    </row>
    <row r="45" spans="1:12" s="110" customFormat="1" ht="15" customHeight="1" x14ac:dyDescent="0.2">
      <c r="A45" s="381"/>
      <c r="B45" s="385"/>
      <c r="C45" s="382" t="s">
        <v>352</v>
      </c>
      <c r="D45" s="385"/>
      <c r="E45" s="383"/>
      <c r="F45" s="548">
        <v>165</v>
      </c>
      <c r="G45" s="548">
        <v>156</v>
      </c>
      <c r="H45" s="548">
        <v>248</v>
      </c>
      <c r="I45" s="548">
        <v>187</v>
      </c>
      <c r="J45" s="548">
        <v>216</v>
      </c>
      <c r="K45" s="549">
        <v>-51</v>
      </c>
      <c r="L45" s="380">
        <v>-23.611111111111111</v>
      </c>
    </row>
    <row r="46" spans="1:12" s="110" customFormat="1" ht="15" customHeight="1" x14ac:dyDescent="0.2">
      <c r="A46" s="381"/>
      <c r="B46" s="384"/>
      <c r="C46" s="366" t="s">
        <v>110</v>
      </c>
      <c r="D46" s="385"/>
      <c r="E46" s="383"/>
      <c r="F46" s="548">
        <v>122</v>
      </c>
      <c r="G46" s="548">
        <v>68</v>
      </c>
      <c r="H46" s="548">
        <v>149</v>
      </c>
      <c r="I46" s="548">
        <v>128</v>
      </c>
      <c r="J46" s="548">
        <v>152</v>
      </c>
      <c r="K46" s="549">
        <v>-30</v>
      </c>
      <c r="L46" s="380">
        <v>-19.736842105263158</v>
      </c>
    </row>
    <row r="47" spans="1:12" s="110" customFormat="1" ht="15" customHeight="1" x14ac:dyDescent="0.2">
      <c r="A47" s="381"/>
      <c r="B47" s="385"/>
      <c r="C47" s="382" t="s">
        <v>352</v>
      </c>
      <c r="D47" s="385"/>
      <c r="E47" s="383"/>
      <c r="F47" s="548" t="s">
        <v>513</v>
      </c>
      <c r="G47" s="548">
        <v>21</v>
      </c>
      <c r="H47" s="548">
        <v>52</v>
      </c>
      <c r="I47" s="548">
        <v>36</v>
      </c>
      <c r="J47" s="550" t="s">
        <v>513</v>
      </c>
      <c r="K47" s="549" t="s">
        <v>513</v>
      </c>
      <c r="L47" s="380" t="s">
        <v>513</v>
      </c>
    </row>
    <row r="48" spans="1:12" s="110" customFormat="1" ht="15" customHeight="1" x14ac:dyDescent="0.2">
      <c r="A48" s="381"/>
      <c r="B48" s="385"/>
      <c r="C48" s="366" t="s">
        <v>111</v>
      </c>
      <c r="D48" s="386"/>
      <c r="E48" s="387"/>
      <c r="F48" s="548">
        <v>13</v>
      </c>
      <c r="G48" s="548">
        <v>8</v>
      </c>
      <c r="H48" s="548">
        <v>24</v>
      </c>
      <c r="I48" s="548">
        <v>12</v>
      </c>
      <c r="J48" s="548">
        <v>19</v>
      </c>
      <c r="K48" s="549">
        <v>-6</v>
      </c>
      <c r="L48" s="380">
        <v>-31.578947368421051</v>
      </c>
    </row>
    <row r="49" spans="1:12" s="110" customFormat="1" ht="15" customHeight="1" x14ac:dyDescent="0.2">
      <c r="A49" s="381"/>
      <c r="B49" s="385"/>
      <c r="C49" s="382" t="s">
        <v>352</v>
      </c>
      <c r="D49" s="385"/>
      <c r="E49" s="383"/>
      <c r="F49" s="548" t="s">
        <v>513</v>
      </c>
      <c r="G49" s="548">
        <v>3</v>
      </c>
      <c r="H49" s="548">
        <v>10</v>
      </c>
      <c r="I49" s="548">
        <v>5</v>
      </c>
      <c r="J49" s="548" t="s">
        <v>513</v>
      </c>
      <c r="K49" s="549" t="s">
        <v>513</v>
      </c>
      <c r="L49" s="380" t="s">
        <v>513</v>
      </c>
    </row>
    <row r="50" spans="1:12" s="110" customFormat="1" ht="15" customHeight="1" x14ac:dyDescent="0.2">
      <c r="A50" s="381"/>
      <c r="B50" s="384" t="s">
        <v>113</v>
      </c>
      <c r="C50" s="382" t="s">
        <v>181</v>
      </c>
      <c r="D50" s="385"/>
      <c r="E50" s="383"/>
      <c r="F50" s="548" t="s">
        <v>513</v>
      </c>
      <c r="G50" s="548">
        <v>268</v>
      </c>
      <c r="H50" s="548">
        <v>505</v>
      </c>
      <c r="I50" s="548">
        <v>519</v>
      </c>
      <c r="J50" s="550" t="s">
        <v>513</v>
      </c>
      <c r="K50" s="549" t="s">
        <v>513</v>
      </c>
      <c r="L50" s="380" t="s">
        <v>513</v>
      </c>
    </row>
    <row r="51" spans="1:12" s="110" customFormat="1" ht="15" customHeight="1" x14ac:dyDescent="0.2">
      <c r="A51" s="381"/>
      <c r="B51" s="385"/>
      <c r="C51" s="382" t="s">
        <v>352</v>
      </c>
      <c r="D51" s="385"/>
      <c r="E51" s="383"/>
      <c r="F51" s="548">
        <v>113</v>
      </c>
      <c r="G51" s="548">
        <v>88</v>
      </c>
      <c r="H51" s="548">
        <v>167</v>
      </c>
      <c r="I51" s="548">
        <v>136</v>
      </c>
      <c r="J51" s="548">
        <v>151</v>
      </c>
      <c r="K51" s="549">
        <v>-38</v>
      </c>
      <c r="L51" s="380">
        <v>-25.165562913907284</v>
      </c>
    </row>
    <row r="52" spans="1:12" s="110" customFormat="1" ht="15" customHeight="1" x14ac:dyDescent="0.2">
      <c r="A52" s="381"/>
      <c r="B52" s="384"/>
      <c r="C52" s="382" t="s">
        <v>182</v>
      </c>
      <c r="D52" s="385"/>
      <c r="E52" s="383"/>
      <c r="F52" s="548">
        <v>411</v>
      </c>
      <c r="G52" s="548">
        <v>327</v>
      </c>
      <c r="H52" s="548">
        <v>619</v>
      </c>
      <c r="I52" s="548">
        <v>433</v>
      </c>
      <c r="J52" s="548">
        <v>476</v>
      </c>
      <c r="K52" s="549">
        <v>-65</v>
      </c>
      <c r="L52" s="380">
        <v>-13.655462184873949</v>
      </c>
    </row>
    <row r="53" spans="1:12" s="269" customFormat="1" ht="11.25" customHeight="1" x14ac:dyDescent="0.2">
      <c r="A53" s="381"/>
      <c r="B53" s="385"/>
      <c r="C53" s="382" t="s">
        <v>352</v>
      </c>
      <c r="D53" s="385"/>
      <c r="E53" s="383"/>
      <c r="F53" s="548">
        <v>149</v>
      </c>
      <c r="G53" s="548">
        <v>120</v>
      </c>
      <c r="H53" s="548">
        <v>242</v>
      </c>
      <c r="I53" s="548">
        <v>147</v>
      </c>
      <c r="J53" s="550">
        <v>166</v>
      </c>
      <c r="K53" s="549">
        <v>-17</v>
      </c>
      <c r="L53" s="380">
        <v>-10.240963855421686</v>
      </c>
    </row>
    <row r="54" spans="1:12" s="151" customFormat="1" ht="12.75" customHeight="1" x14ac:dyDescent="0.2">
      <c r="A54" s="381"/>
      <c r="B54" s="384" t="s">
        <v>113</v>
      </c>
      <c r="C54" s="384" t="s">
        <v>116</v>
      </c>
      <c r="D54" s="385"/>
      <c r="E54" s="383"/>
      <c r="F54" s="548">
        <v>794</v>
      </c>
      <c r="G54" s="548">
        <v>498</v>
      </c>
      <c r="H54" s="548">
        <v>951</v>
      </c>
      <c r="I54" s="548">
        <v>777</v>
      </c>
      <c r="J54" s="548">
        <v>930</v>
      </c>
      <c r="K54" s="549">
        <v>-136</v>
      </c>
      <c r="L54" s="380">
        <v>-14.623655913978494</v>
      </c>
    </row>
    <row r="55" spans="1:12" ht="11.25" x14ac:dyDescent="0.2">
      <c r="A55" s="381"/>
      <c r="B55" s="385"/>
      <c r="C55" s="382" t="s">
        <v>352</v>
      </c>
      <c r="D55" s="385"/>
      <c r="E55" s="383"/>
      <c r="F55" s="548">
        <v>216</v>
      </c>
      <c r="G55" s="548">
        <v>172</v>
      </c>
      <c r="H55" s="548">
        <v>319</v>
      </c>
      <c r="I55" s="548">
        <v>219</v>
      </c>
      <c r="J55" s="548">
        <v>275</v>
      </c>
      <c r="K55" s="549">
        <v>-59</v>
      </c>
      <c r="L55" s="380">
        <v>-21.454545454545453</v>
      </c>
    </row>
    <row r="56" spans="1:12" ht="14.25" customHeight="1" x14ac:dyDescent="0.2">
      <c r="A56" s="381"/>
      <c r="B56" s="385"/>
      <c r="C56" s="384" t="s">
        <v>117</v>
      </c>
      <c r="D56" s="385"/>
      <c r="E56" s="383"/>
      <c r="F56" s="548">
        <v>116</v>
      </c>
      <c r="G56" s="548">
        <v>97</v>
      </c>
      <c r="H56" s="548">
        <v>173</v>
      </c>
      <c r="I56" s="548">
        <v>175</v>
      </c>
      <c r="J56" s="548">
        <v>121</v>
      </c>
      <c r="K56" s="549">
        <v>-5</v>
      </c>
      <c r="L56" s="380">
        <v>-4.1322314049586772</v>
      </c>
    </row>
    <row r="57" spans="1:12" ht="18.75" customHeight="1" x14ac:dyDescent="0.2">
      <c r="A57" s="388"/>
      <c r="B57" s="389"/>
      <c r="C57" s="390" t="s">
        <v>352</v>
      </c>
      <c r="D57" s="389"/>
      <c r="E57" s="391"/>
      <c r="F57" s="551">
        <v>46</v>
      </c>
      <c r="G57" s="552">
        <v>36</v>
      </c>
      <c r="H57" s="552">
        <v>90</v>
      </c>
      <c r="I57" s="552">
        <v>64</v>
      </c>
      <c r="J57" s="552">
        <v>42</v>
      </c>
      <c r="K57" s="553">
        <f t="shared" ref="K57" si="0">IF(OR(F57=".",J57=".")=TRUE,".",IF(OR(F57="*",J57="*")=TRUE,"*",IF(AND(F57="-",J57="-")=TRUE,"-",IF(AND(ISNUMBER(J57),ISNUMBER(F57))=TRUE,IF(F57-J57=0,0,F57-J57),IF(ISNUMBER(F57)=TRUE,F57,-J57)))))</f>
        <v>4</v>
      </c>
      <c r="L57" s="392">
        <f t="shared" ref="L57" si="1">IF(K57 =".",".",IF(K57 ="*","*",IF(K57="-","-",IF(K57=0,0,IF(OR(J57="-",J57=".",F57="-",F57=".")=TRUE,"X",IF(J57=0,"0,0",IF(ABS(K57*100/J57)&gt;250,".X",(K57*100/J57))))))))</f>
        <v>9.5238095238095237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937</v>
      </c>
      <c r="E11" s="114">
        <v>647</v>
      </c>
      <c r="F11" s="114">
        <v>1525</v>
      </c>
      <c r="G11" s="114">
        <v>971</v>
      </c>
      <c r="H11" s="140">
        <v>1087</v>
      </c>
      <c r="I11" s="115">
        <v>-150</v>
      </c>
      <c r="J11" s="116">
        <v>-13.799448022079117</v>
      </c>
    </row>
    <row r="12" spans="1:15" s="110" customFormat="1" ht="24.95" customHeight="1" x14ac:dyDescent="0.2">
      <c r="A12" s="193" t="s">
        <v>132</v>
      </c>
      <c r="B12" s="194" t="s">
        <v>133</v>
      </c>
      <c r="C12" s="113">
        <v>8.6446104589114192</v>
      </c>
      <c r="D12" s="115">
        <v>81</v>
      </c>
      <c r="E12" s="114">
        <v>30</v>
      </c>
      <c r="F12" s="114">
        <v>139</v>
      </c>
      <c r="G12" s="114">
        <v>79</v>
      </c>
      <c r="H12" s="140">
        <v>71</v>
      </c>
      <c r="I12" s="115">
        <v>10</v>
      </c>
      <c r="J12" s="116">
        <v>14.084507042253522</v>
      </c>
    </row>
    <row r="13" spans="1:15" s="110" customFormat="1" ht="24.95" customHeight="1" x14ac:dyDescent="0.2">
      <c r="A13" s="193" t="s">
        <v>134</v>
      </c>
      <c r="B13" s="199" t="s">
        <v>214</v>
      </c>
      <c r="C13" s="113">
        <v>0.85378868729989332</v>
      </c>
      <c r="D13" s="115">
        <v>8</v>
      </c>
      <c r="E13" s="114">
        <v>6</v>
      </c>
      <c r="F13" s="114">
        <v>8</v>
      </c>
      <c r="G13" s="114">
        <v>17</v>
      </c>
      <c r="H13" s="140">
        <v>13</v>
      </c>
      <c r="I13" s="115">
        <v>-5</v>
      </c>
      <c r="J13" s="116">
        <v>-38.46153846153846</v>
      </c>
    </row>
    <row r="14" spans="1:15" s="287" customFormat="1" ht="24.95" customHeight="1" x14ac:dyDescent="0.2">
      <c r="A14" s="193" t="s">
        <v>215</v>
      </c>
      <c r="B14" s="199" t="s">
        <v>137</v>
      </c>
      <c r="C14" s="113">
        <v>12.059765208110992</v>
      </c>
      <c r="D14" s="115">
        <v>113</v>
      </c>
      <c r="E14" s="114">
        <v>110</v>
      </c>
      <c r="F14" s="114">
        <v>185</v>
      </c>
      <c r="G14" s="114">
        <v>126</v>
      </c>
      <c r="H14" s="140">
        <v>164</v>
      </c>
      <c r="I14" s="115">
        <v>-51</v>
      </c>
      <c r="J14" s="116">
        <v>-31.097560975609756</v>
      </c>
      <c r="K14" s="110"/>
      <c r="L14" s="110"/>
      <c r="M14" s="110"/>
      <c r="N14" s="110"/>
      <c r="O14" s="110"/>
    </row>
    <row r="15" spans="1:15" s="110" customFormat="1" ht="24.95" customHeight="1" x14ac:dyDescent="0.2">
      <c r="A15" s="193" t="s">
        <v>216</v>
      </c>
      <c r="B15" s="199" t="s">
        <v>217</v>
      </c>
      <c r="C15" s="113">
        <v>6.1899679829242267</v>
      </c>
      <c r="D15" s="115">
        <v>58</v>
      </c>
      <c r="E15" s="114">
        <v>78</v>
      </c>
      <c r="F15" s="114">
        <v>106</v>
      </c>
      <c r="G15" s="114">
        <v>93</v>
      </c>
      <c r="H15" s="140">
        <v>84</v>
      </c>
      <c r="I15" s="115">
        <v>-26</v>
      </c>
      <c r="J15" s="116">
        <v>-30.952380952380953</v>
      </c>
    </row>
    <row r="16" spans="1:15" s="287" customFormat="1" ht="24.95" customHeight="1" x14ac:dyDescent="0.2">
      <c r="A16" s="193" t="s">
        <v>218</v>
      </c>
      <c r="B16" s="199" t="s">
        <v>141</v>
      </c>
      <c r="C16" s="113">
        <v>4.3756670224119532</v>
      </c>
      <c r="D16" s="115">
        <v>41</v>
      </c>
      <c r="E16" s="114">
        <v>21</v>
      </c>
      <c r="F16" s="114">
        <v>74</v>
      </c>
      <c r="G16" s="114">
        <v>21</v>
      </c>
      <c r="H16" s="140">
        <v>56</v>
      </c>
      <c r="I16" s="115">
        <v>-15</v>
      </c>
      <c r="J16" s="116">
        <v>-26.785714285714285</v>
      </c>
      <c r="K16" s="110"/>
      <c r="L16" s="110"/>
      <c r="M16" s="110"/>
      <c r="N16" s="110"/>
      <c r="O16" s="110"/>
    </row>
    <row r="17" spans="1:15" s="110" customFormat="1" ht="24.95" customHeight="1" x14ac:dyDescent="0.2">
      <c r="A17" s="193" t="s">
        <v>142</v>
      </c>
      <c r="B17" s="199" t="s">
        <v>220</v>
      </c>
      <c r="C17" s="113">
        <v>1.4941302027748133</v>
      </c>
      <c r="D17" s="115">
        <v>14</v>
      </c>
      <c r="E17" s="114">
        <v>11</v>
      </c>
      <c r="F17" s="114">
        <v>5</v>
      </c>
      <c r="G17" s="114">
        <v>12</v>
      </c>
      <c r="H17" s="140">
        <v>24</v>
      </c>
      <c r="I17" s="115">
        <v>-10</v>
      </c>
      <c r="J17" s="116">
        <v>-41.666666666666664</v>
      </c>
    </row>
    <row r="18" spans="1:15" s="287" customFormat="1" ht="24.95" customHeight="1" x14ac:dyDescent="0.2">
      <c r="A18" s="201" t="s">
        <v>144</v>
      </c>
      <c r="B18" s="202" t="s">
        <v>145</v>
      </c>
      <c r="C18" s="113">
        <v>7.6840981856990398</v>
      </c>
      <c r="D18" s="115">
        <v>72</v>
      </c>
      <c r="E18" s="114">
        <v>43</v>
      </c>
      <c r="F18" s="114">
        <v>106</v>
      </c>
      <c r="G18" s="114">
        <v>74</v>
      </c>
      <c r="H18" s="140">
        <v>103</v>
      </c>
      <c r="I18" s="115">
        <v>-31</v>
      </c>
      <c r="J18" s="116">
        <v>-30.097087378640776</v>
      </c>
      <c r="K18" s="110"/>
      <c r="L18" s="110"/>
      <c r="M18" s="110"/>
      <c r="N18" s="110"/>
      <c r="O18" s="110"/>
    </row>
    <row r="19" spans="1:15" s="110" customFormat="1" ht="24.95" customHeight="1" x14ac:dyDescent="0.2">
      <c r="A19" s="193" t="s">
        <v>146</v>
      </c>
      <c r="B19" s="199" t="s">
        <v>147</v>
      </c>
      <c r="C19" s="113">
        <v>17.716115261472787</v>
      </c>
      <c r="D19" s="115">
        <v>166</v>
      </c>
      <c r="E19" s="114">
        <v>83</v>
      </c>
      <c r="F19" s="114">
        <v>206</v>
      </c>
      <c r="G19" s="114">
        <v>142</v>
      </c>
      <c r="H19" s="140">
        <v>122</v>
      </c>
      <c r="I19" s="115">
        <v>44</v>
      </c>
      <c r="J19" s="116">
        <v>36.065573770491802</v>
      </c>
    </row>
    <row r="20" spans="1:15" s="287" customFormat="1" ht="24.95" customHeight="1" x14ac:dyDescent="0.2">
      <c r="A20" s="193" t="s">
        <v>148</v>
      </c>
      <c r="B20" s="199" t="s">
        <v>149</v>
      </c>
      <c r="C20" s="113">
        <v>4.0554962646744928</v>
      </c>
      <c r="D20" s="115">
        <v>38</v>
      </c>
      <c r="E20" s="114">
        <v>39</v>
      </c>
      <c r="F20" s="114">
        <v>63</v>
      </c>
      <c r="G20" s="114">
        <v>61</v>
      </c>
      <c r="H20" s="140">
        <v>56</v>
      </c>
      <c r="I20" s="115">
        <v>-18</v>
      </c>
      <c r="J20" s="116">
        <v>-32.142857142857146</v>
      </c>
      <c r="K20" s="110"/>
      <c r="L20" s="110"/>
      <c r="M20" s="110"/>
      <c r="N20" s="110"/>
      <c r="O20" s="110"/>
    </row>
    <row r="21" spans="1:15" s="110" customFormat="1" ht="24.95" customHeight="1" x14ac:dyDescent="0.2">
      <c r="A21" s="201" t="s">
        <v>150</v>
      </c>
      <c r="B21" s="202" t="s">
        <v>151</v>
      </c>
      <c r="C21" s="113">
        <v>7.1504802561366061</v>
      </c>
      <c r="D21" s="115">
        <v>67</v>
      </c>
      <c r="E21" s="114">
        <v>54</v>
      </c>
      <c r="F21" s="114">
        <v>95</v>
      </c>
      <c r="G21" s="114">
        <v>139</v>
      </c>
      <c r="H21" s="140">
        <v>74</v>
      </c>
      <c r="I21" s="115">
        <v>-7</v>
      </c>
      <c r="J21" s="116">
        <v>-9.4594594594594597</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t="s">
        <v>513</v>
      </c>
      <c r="D23" s="115" t="s">
        <v>513</v>
      </c>
      <c r="E23" s="114" t="s">
        <v>513</v>
      </c>
      <c r="F23" s="114">
        <v>12</v>
      </c>
      <c r="G23" s="114">
        <v>3</v>
      </c>
      <c r="H23" s="140">
        <v>8</v>
      </c>
      <c r="I23" s="115" t="s">
        <v>513</v>
      </c>
      <c r="J23" s="116" t="s">
        <v>513</v>
      </c>
    </row>
    <row r="24" spans="1:15" s="110" customFormat="1" ht="24.95" customHeight="1" x14ac:dyDescent="0.2">
      <c r="A24" s="193" t="s">
        <v>156</v>
      </c>
      <c r="B24" s="199" t="s">
        <v>221</v>
      </c>
      <c r="C24" s="113">
        <v>4.3756670224119532</v>
      </c>
      <c r="D24" s="115">
        <v>41</v>
      </c>
      <c r="E24" s="114">
        <v>31</v>
      </c>
      <c r="F24" s="114">
        <v>73</v>
      </c>
      <c r="G24" s="114">
        <v>42</v>
      </c>
      <c r="H24" s="140">
        <v>48</v>
      </c>
      <c r="I24" s="115">
        <v>-7</v>
      </c>
      <c r="J24" s="116">
        <v>-14.583333333333334</v>
      </c>
    </row>
    <row r="25" spans="1:15" s="110" customFormat="1" ht="24.95" customHeight="1" x14ac:dyDescent="0.2">
      <c r="A25" s="193" t="s">
        <v>222</v>
      </c>
      <c r="B25" s="204" t="s">
        <v>159</v>
      </c>
      <c r="C25" s="113">
        <v>4.5891141942369265</v>
      </c>
      <c r="D25" s="115">
        <v>43</v>
      </c>
      <c r="E25" s="114">
        <v>10</v>
      </c>
      <c r="F25" s="114">
        <v>32</v>
      </c>
      <c r="G25" s="114">
        <v>37</v>
      </c>
      <c r="H25" s="140">
        <v>59</v>
      </c>
      <c r="I25" s="115">
        <v>-16</v>
      </c>
      <c r="J25" s="116">
        <v>-27.118644067796609</v>
      </c>
    </row>
    <row r="26" spans="1:15" s="110" customFormat="1" ht="24.95" customHeight="1" x14ac:dyDescent="0.2">
      <c r="A26" s="201">
        <v>782.78300000000002</v>
      </c>
      <c r="B26" s="203" t="s">
        <v>160</v>
      </c>
      <c r="C26" s="113">
        <v>0</v>
      </c>
      <c r="D26" s="115">
        <v>0</v>
      </c>
      <c r="E26" s="114">
        <v>0</v>
      </c>
      <c r="F26" s="114" t="s">
        <v>513</v>
      </c>
      <c r="G26" s="114" t="s">
        <v>513</v>
      </c>
      <c r="H26" s="140" t="s">
        <v>513</v>
      </c>
      <c r="I26" s="115" t="s">
        <v>513</v>
      </c>
      <c r="J26" s="116" t="s">
        <v>513</v>
      </c>
    </row>
    <row r="27" spans="1:15" s="110" customFormat="1" ht="24.95" customHeight="1" x14ac:dyDescent="0.2">
      <c r="A27" s="193" t="s">
        <v>161</v>
      </c>
      <c r="B27" s="199" t="s">
        <v>162</v>
      </c>
      <c r="C27" s="113">
        <v>4.4823906083244394</v>
      </c>
      <c r="D27" s="115">
        <v>42</v>
      </c>
      <c r="E27" s="114">
        <v>20</v>
      </c>
      <c r="F27" s="114">
        <v>48</v>
      </c>
      <c r="G27" s="114">
        <v>39</v>
      </c>
      <c r="H27" s="140">
        <v>34</v>
      </c>
      <c r="I27" s="115">
        <v>8</v>
      </c>
      <c r="J27" s="116">
        <v>23.529411764705884</v>
      </c>
    </row>
    <row r="28" spans="1:15" s="110" customFormat="1" ht="24.95" customHeight="1" x14ac:dyDescent="0.2">
      <c r="A28" s="193" t="s">
        <v>163</v>
      </c>
      <c r="B28" s="199" t="s">
        <v>164</v>
      </c>
      <c r="C28" s="113">
        <v>4.6958377801494127</v>
      </c>
      <c r="D28" s="115">
        <v>44</v>
      </c>
      <c r="E28" s="114">
        <v>21</v>
      </c>
      <c r="F28" s="114">
        <v>110</v>
      </c>
      <c r="G28" s="114">
        <v>27</v>
      </c>
      <c r="H28" s="140">
        <v>49</v>
      </c>
      <c r="I28" s="115">
        <v>-5</v>
      </c>
      <c r="J28" s="116">
        <v>-10.204081632653061</v>
      </c>
    </row>
    <row r="29" spans="1:15" s="110" customFormat="1" ht="24.95" customHeight="1" x14ac:dyDescent="0.2">
      <c r="A29" s="193">
        <v>86</v>
      </c>
      <c r="B29" s="199" t="s">
        <v>165</v>
      </c>
      <c r="C29" s="113">
        <v>6.4034151547492</v>
      </c>
      <c r="D29" s="115">
        <v>60</v>
      </c>
      <c r="E29" s="114">
        <v>46</v>
      </c>
      <c r="F29" s="114">
        <v>82</v>
      </c>
      <c r="G29" s="114">
        <v>42</v>
      </c>
      <c r="H29" s="140">
        <v>107</v>
      </c>
      <c r="I29" s="115">
        <v>-47</v>
      </c>
      <c r="J29" s="116">
        <v>-43.925233644859816</v>
      </c>
    </row>
    <row r="30" spans="1:15" s="110" customFormat="1" ht="24.95" customHeight="1" x14ac:dyDescent="0.2">
      <c r="A30" s="193">
        <v>87.88</v>
      </c>
      <c r="B30" s="204" t="s">
        <v>166</v>
      </c>
      <c r="C30" s="113">
        <v>14.407684098185699</v>
      </c>
      <c r="D30" s="115">
        <v>135</v>
      </c>
      <c r="E30" s="114">
        <v>129</v>
      </c>
      <c r="F30" s="114">
        <v>321</v>
      </c>
      <c r="G30" s="114">
        <v>121</v>
      </c>
      <c r="H30" s="140">
        <v>148</v>
      </c>
      <c r="I30" s="115">
        <v>-13</v>
      </c>
      <c r="J30" s="116">
        <v>-8.7837837837837842</v>
      </c>
    </row>
    <row r="31" spans="1:15" s="110" customFormat="1" ht="24.95" customHeight="1" x14ac:dyDescent="0.2">
      <c r="A31" s="193" t="s">
        <v>167</v>
      </c>
      <c r="B31" s="199" t="s">
        <v>168</v>
      </c>
      <c r="C31" s="113">
        <v>2.134471718249733</v>
      </c>
      <c r="D31" s="115">
        <v>20</v>
      </c>
      <c r="E31" s="114">
        <v>19</v>
      </c>
      <c r="F31" s="114">
        <v>37</v>
      </c>
      <c r="G31" s="114">
        <v>19</v>
      </c>
      <c r="H31" s="140">
        <v>25</v>
      </c>
      <c r="I31" s="115">
        <v>-5</v>
      </c>
      <c r="J31" s="116">
        <v>-20</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8.6446104589114192</v>
      </c>
      <c r="D34" s="115">
        <v>81</v>
      </c>
      <c r="E34" s="114">
        <v>30</v>
      </c>
      <c r="F34" s="114">
        <v>139</v>
      </c>
      <c r="G34" s="114">
        <v>79</v>
      </c>
      <c r="H34" s="140">
        <v>71</v>
      </c>
      <c r="I34" s="115">
        <v>10</v>
      </c>
      <c r="J34" s="116">
        <v>14.084507042253522</v>
      </c>
    </row>
    <row r="35" spans="1:10" s="110" customFormat="1" ht="24.95" customHeight="1" x14ac:dyDescent="0.2">
      <c r="A35" s="292" t="s">
        <v>171</v>
      </c>
      <c r="B35" s="293" t="s">
        <v>172</v>
      </c>
      <c r="C35" s="113">
        <v>20.597652081109924</v>
      </c>
      <c r="D35" s="115">
        <v>193</v>
      </c>
      <c r="E35" s="114">
        <v>159</v>
      </c>
      <c r="F35" s="114">
        <v>299</v>
      </c>
      <c r="G35" s="114">
        <v>217</v>
      </c>
      <c r="H35" s="140">
        <v>280</v>
      </c>
      <c r="I35" s="115">
        <v>-87</v>
      </c>
      <c r="J35" s="116">
        <v>-31.071428571428573</v>
      </c>
    </row>
    <row r="36" spans="1:10" s="110" customFormat="1" ht="24.95" customHeight="1" x14ac:dyDescent="0.2">
      <c r="A36" s="294" t="s">
        <v>173</v>
      </c>
      <c r="B36" s="295" t="s">
        <v>174</v>
      </c>
      <c r="C36" s="125">
        <v>70.757737459978657</v>
      </c>
      <c r="D36" s="143">
        <v>663</v>
      </c>
      <c r="E36" s="144">
        <v>458</v>
      </c>
      <c r="F36" s="144">
        <v>1087</v>
      </c>
      <c r="G36" s="144">
        <v>675</v>
      </c>
      <c r="H36" s="145">
        <v>736</v>
      </c>
      <c r="I36" s="143">
        <v>-73</v>
      </c>
      <c r="J36" s="146">
        <v>-9.9184782608695645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937</v>
      </c>
      <c r="F11" s="264">
        <v>647</v>
      </c>
      <c r="G11" s="264">
        <v>1525</v>
      </c>
      <c r="H11" s="264">
        <v>971</v>
      </c>
      <c r="I11" s="265">
        <v>1087</v>
      </c>
      <c r="J11" s="263">
        <v>-150</v>
      </c>
      <c r="K11" s="266">
        <v>-13.799448022079117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29.455709711846318</v>
      </c>
      <c r="E13" s="115">
        <v>276</v>
      </c>
      <c r="F13" s="114">
        <v>214</v>
      </c>
      <c r="G13" s="114">
        <v>356</v>
      </c>
      <c r="H13" s="114">
        <v>324</v>
      </c>
      <c r="I13" s="140">
        <v>293</v>
      </c>
      <c r="J13" s="115">
        <v>-17</v>
      </c>
      <c r="K13" s="116">
        <v>-5.802047781569966</v>
      </c>
    </row>
    <row r="14" spans="1:15" ht="15.95" customHeight="1" x14ac:dyDescent="0.2">
      <c r="A14" s="306" t="s">
        <v>230</v>
      </c>
      <c r="B14" s="307"/>
      <c r="C14" s="308"/>
      <c r="D14" s="113">
        <v>57.844183564567771</v>
      </c>
      <c r="E14" s="115">
        <v>542</v>
      </c>
      <c r="F14" s="114">
        <v>340</v>
      </c>
      <c r="G14" s="114">
        <v>967</v>
      </c>
      <c r="H14" s="114">
        <v>569</v>
      </c>
      <c r="I14" s="140">
        <v>641</v>
      </c>
      <c r="J14" s="115">
        <v>-99</v>
      </c>
      <c r="K14" s="116">
        <v>-15.444617784711388</v>
      </c>
    </row>
    <row r="15" spans="1:15" ht="15.95" customHeight="1" x14ac:dyDescent="0.2">
      <c r="A15" s="306" t="s">
        <v>231</v>
      </c>
      <c r="B15" s="307"/>
      <c r="C15" s="308"/>
      <c r="D15" s="113">
        <v>5.8697972251867663</v>
      </c>
      <c r="E15" s="115">
        <v>55</v>
      </c>
      <c r="F15" s="114">
        <v>39</v>
      </c>
      <c r="G15" s="114">
        <v>78</v>
      </c>
      <c r="H15" s="114">
        <v>43</v>
      </c>
      <c r="I15" s="140">
        <v>67</v>
      </c>
      <c r="J15" s="115">
        <v>-12</v>
      </c>
      <c r="K15" s="116">
        <v>-17.910447761194028</v>
      </c>
    </row>
    <row r="16" spans="1:15" ht="15.95" customHeight="1" x14ac:dyDescent="0.2">
      <c r="A16" s="306" t="s">
        <v>232</v>
      </c>
      <c r="B16" s="307"/>
      <c r="C16" s="308"/>
      <c r="D16" s="113">
        <v>6.7235859124866595</v>
      </c>
      <c r="E16" s="115">
        <v>63</v>
      </c>
      <c r="F16" s="114">
        <v>53</v>
      </c>
      <c r="G16" s="114">
        <v>119</v>
      </c>
      <c r="H16" s="114">
        <v>35</v>
      </c>
      <c r="I16" s="140">
        <v>85</v>
      </c>
      <c r="J16" s="115">
        <v>-22</v>
      </c>
      <c r="K16" s="116">
        <v>-25.882352941176471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9.6051227321237995</v>
      </c>
      <c r="E18" s="115">
        <v>90</v>
      </c>
      <c r="F18" s="114">
        <v>37</v>
      </c>
      <c r="G18" s="114">
        <v>142</v>
      </c>
      <c r="H18" s="114">
        <v>94</v>
      </c>
      <c r="I18" s="140">
        <v>72</v>
      </c>
      <c r="J18" s="115">
        <v>18</v>
      </c>
      <c r="K18" s="116">
        <v>25</v>
      </c>
    </row>
    <row r="19" spans="1:11" ht="14.1" customHeight="1" x14ac:dyDescent="0.2">
      <c r="A19" s="306" t="s">
        <v>235</v>
      </c>
      <c r="B19" s="307" t="s">
        <v>236</v>
      </c>
      <c r="C19" s="308"/>
      <c r="D19" s="113">
        <v>8.5378868729989321</v>
      </c>
      <c r="E19" s="115">
        <v>80</v>
      </c>
      <c r="F19" s="114">
        <v>35</v>
      </c>
      <c r="G19" s="114">
        <v>130</v>
      </c>
      <c r="H19" s="114">
        <v>89</v>
      </c>
      <c r="I19" s="140">
        <v>60</v>
      </c>
      <c r="J19" s="115">
        <v>20</v>
      </c>
      <c r="K19" s="116">
        <v>33.333333333333336</v>
      </c>
    </row>
    <row r="20" spans="1:11" ht="14.1" customHeight="1" x14ac:dyDescent="0.2">
      <c r="A20" s="306">
        <v>12</v>
      </c>
      <c r="B20" s="307" t="s">
        <v>237</v>
      </c>
      <c r="C20" s="308"/>
      <c r="D20" s="113">
        <v>4.3756670224119532</v>
      </c>
      <c r="E20" s="115">
        <v>41</v>
      </c>
      <c r="F20" s="114" t="s">
        <v>513</v>
      </c>
      <c r="G20" s="114">
        <v>20</v>
      </c>
      <c r="H20" s="114">
        <v>30</v>
      </c>
      <c r="I20" s="140">
        <v>42</v>
      </c>
      <c r="J20" s="115">
        <v>-1</v>
      </c>
      <c r="K20" s="116">
        <v>-2.3809523809523809</v>
      </c>
    </row>
    <row r="21" spans="1:11" ht="14.1" customHeight="1" x14ac:dyDescent="0.2">
      <c r="A21" s="306">
        <v>21</v>
      </c>
      <c r="B21" s="307" t="s">
        <v>238</v>
      </c>
      <c r="C21" s="308"/>
      <c r="D21" s="113">
        <v>0.74706510138740667</v>
      </c>
      <c r="E21" s="115">
        <v>7</v>
      </c>
      <c r="F21" s="114">
        <v>0</v>
      </c>
      <c r="G21" s="114" t="s">
        <v>513</v>
      </c>
      <c r="H21" s="114">
        <v>3</v>
      </c>
      <c r="I21" s="140">
        <v>9</v>
      </c>
      <c r="J21" s="115">
        <v>-2</v>
      </c>
      <c r="K21" s="116">
        <v>-22.222222222222221</v>
      </c>
    </row>
    <row r="22" spans="1:11" ht="14.1" customHeight="1" x14ac:dyDescent="0.2">
      <c r="A22" s="306">
        <v>22</v>
      </c>
      <c r="B22" s="307" t="s">
        <v>239</v>
      </c>
      <c r="C22" s="308"/>
      <c r="D22" s="113">
        <v>1.0672358591248665</v>
      </c>
      <c r="E22" s="115">
        <v>10</v>
      </c>
      <c r="F22" s="114">
        <v>15</v>
      </c>
      <c r="G22" s="114">
        <v>20</v>
      </c>
      <c r="H22" s="114">
        <v>4</v>
      </c>
      <c r="I22" s="140">
        <v>15</v>
      </c>
      <c r="J22" s="115">
        <v>-5</v>
      </c>
      <c r="K22" s="116">
        <v>-33.333333333333336</v>
      </c>
    </row>
    <row r="23" spans="1:11" ht="14.1" customHeight="1" x14ac:dyDescent="0.2">
      <c r="A23" s="306">
        <v>23</v>
      </c>
      <c r="B23" s="307" t="s">
        <v>240</v>
      </c>
      <c r="C23" s="308"/>
      <c r="D23" s="113" t="s">
        <v>513</v>
      </c>
      <c r="E23" s="115" t="s">
        <v>513</v>
      </c>
      <c r="F23" s="114">
        <v>3</v>
      </c>
      <c r="G23" s="114">
        <v>4</v>
      </c>
      <c r="H23" s="114">
        <v>0</v>
      </c>
      <c r="I23" s="140" t="s">
        <v>513</v>
      </c>
      <c r="J23" s="115" t="s">
        <v>513</v>
      </c>
      <c r="K23" s="116" t="s">
        <v>513</v>
      </c>
    </row>
    <row r="24" spans="1:11" ht="14.1" customHeight="1" x14ac:dyDescent="0.2">
      <c r="A24" s="306">
        <v>24</v>
      </c>
      <c r="B24" s="307" t="s">
        <v>241</v>
      </c>
      <c r="C24" s="308"/>
      <c r="D24" s="113">
        <v>2.3479188900747063</v>
      </c>
      <c r="E24" s="115">
        <v>22</v>
      </c>
      <c r="F24" s="114">
        <v>9</v>
      </c>
      <c r="G24" s="114">
        <v>30</v>
      </c>
      <c r="H24" s="114">
        <v>12</v>
      </c>
      <c r="I24" s="140">
        <v>26</v>
      </c>
      <c r="J24" s="115">
        <v>-4</v>
      </c>
      <c r="K24" s="116">
        <v>-15.384615384615385</v>
      </c>
    </row>
    <row r="25" spans="1:11" ht="14.1" customHeight="1" x14ac:dyDescent="0.2">
      <c r="A25" s="306">
        <v>25</v>
      </c>
      <c r="B25" s="307" t="s">
        <v>242</v>
      </c>
      <c r="C25" s="308"/>
      <c r="D25" s="113">
        <v>2.7748132337246529</v>
      </c>
      <c r="E25" s="115">
        <v>26</v>
      </c>
      <c r="F25" s="114">
        <v>20</v>
      </c>
      <c r="G25" s="114">
        <v>61</v>
      </c>
      <c r="H25" s="114">
        <v>24</v>
      </c>
      <c r="I25" s="140">
        <v>33</v>
      </c>
      <c r="J25" s="115">
        <v>-7</v>
      </c>
      <c r="K25" s="116">
        <v>-21.212121212121211</v>
      </c>
    </row>
    <row r="26" spans="1:11" ht="14.1" customHeight="1" x14ac:dyDescent="0.2">
      <c r="A26" s="306">
        <v>26</v>
      </c>
      <c r="B26" s="307" t="s">
        <v>243</v>
      </c>
      <c r="C26" s="308"/>
      <c r="D26" s="113">
        <v>2.0277481323372464</v>
      </c>
      <c r="E26" s="115">
        <v>19</v>
      </c>
      <c r="F26" s="114">
        <v>4</v>
      </c>
      <c r="G26" s="114">
        <v>24</v>
      </c>
      <c r="H26" s="114">
        <v>13</v>
      </c>
      <c r="I26" s="140">
        <v>19</v>
      </c>
      <c r="J26" s="115">
        <v>0</v>
      </c>
      <c r="K26" s="116">
        <v>0</v>
      </c>
    </row>
    <row r="27" spans="1:11" ht="14.1" customHeight="1" x14ac:dyDescent="0.2">
      <c r="A27" s="306">
        <v>27</v>
      </c>
      <c r="B27" s="307" t="s">
        <v>244</v>
      </c>
      <c r="C27" s="308"/>
      <c r="D27" s="113">
        <v>1.1739594450373532</v>
      </c>
      <c r="E27" s="115">
        <v>11</v>
      </c>
      <c r="F27" s="114">
        <v>7</v>
      </c>
      <c r="G27" s="114">
        <v>16</v>
      </c>
      <c r="H27" s="114">
        <v>11</v>
      </c>
      <c r="I27" s="140">
        <v>12</v>
      </c>
      <c r="J27" s="115">
        <v>-1</v>
      </c>
      <c r="K27" s="116">
        <v>-8.3333333333333339</v>
      </c>
    </row>
    <row r="28" spans="1:11" ht="14.1" customHeight="1" x14ac:dyDescent="0.2">
      <c r="A28" s="306">
        <v>28</v>
      </c>
      <c r="B28" s="307" t="s">
        <v>245</v>
      </c>
      <c r="C28" s="308"/>
      <c r="D28" s="113" t="s">
        <v>513</v>
      </c>
      <c r="E28" s="115" t="s">
        <v>513</v>
      </c>
      <c r="F28" s="114">
        <v>0</v>
      </c>
      <c r="G28" s="114" t="s">
        <v>513</v>
      </c>
      <c r="H28" s="114">
        <v>3</v>
      </c>
      <c r="I28" s="140" t="s">
        <v>513</v>
      </c>
      <c r="J28" s="115" t="s">
        <v>513</v>
      </c>
      <c r="K28" s="116" t="s">
        <v>513</v>
      </c>
    </row>
    <row r="29" spans="1:11" ht="14.1" customHeight="1" x14ac:dyDescent="0.2">
      <c r="A29" s="306">
        <v>29</v>
      </c>
      <c r="B29" s="307" t="s">
        <v>246</v>
      </c>
      <c r="C29" s="308"/>
      <c r="D29" s="113">
        <v>4.0554962646744928</v>
      </c>
      <c r="E29" s="115">
        <v>38</v>
      </c>
      <c r="F29" s="114">
        <v>45</v>
      </c>
      <c r="G29" s="114">
        <v>75</v>
      </c>
      <c r="H29" s="114">
        <v>95</v>
      </c>
      <c r="I29" s="140">
        <v>58</v>
      </c>
      <c r="J29" s="115">
        <v>-20</v>
      </c>
      <c r="K29" s="116">
        <v>-34.482758620689658</v>
      </c>
    </row>
    <row r="30" spans="1:11" ht="14.1" customHeight="1" x14ac:dyDescent="0.2">
      <c r="A30" s="306" t="s">
        <v>247</v>
      </c>
      <c r="B30" s="307" t="s">
        <v>248</v>
      </c>
      <c r="C30" s="308"/>
      <c r="D30" s="113" t="s">
        <v>513</v>
      </c>
      <c r="E30" s="115" t="s">
        <v>513</v>
      </c>
      <c r="F30" s="114">
        <v>23</v>
      </c>
      <c r="G30" s="114">
        <v>26</v>
      </c>
      <c r="H30" s="114">
        <v>45</v>
      </c>
      <c r="I30" s="140" t="s">
        <v>513</v>
      </c>
      <c r="J30" s="115" t="s">
        <v>513</v>
      </c>
      <c r="K30" s="116" t="s">
        <v>513</v>
      </c>
    </row>
    <row r="31" spans="1:11" ht="14.1" customHeight="1" x14ac:dyDescent="0.2">
      <c r="A31" s="306" t="s">
        <v>249</v>
      </c>
      <c r="B31" s="307" t="s">
        <v>250</v>
      </c>
      <c r="C31" s="308"/>
      <c r="D31" s="113">
        <v>2.0277481323372464</v>
      </c>
      <c r="E31" s="115">
        <v>19</v>
      </c>
      <c r="F31" s="114" t="s">
        <v>513</v>
      </c>
      <c r="G31" s="114">
        <v>42</v>
      </c>
      <c r="H31" s="114">
        <v>50</v>
      </c>
      <c r="I31" s="140">
        <v>28</v>
      </c>
      <c r="J31" s="115">
        <v>-9</v>
      </c>
      <c r="K31" s="116">
        <v>-32.142857142857146</v>
      </c>
    </row>
    <row r="32" spans="1:11" ht="14.1" customHeight="1" x14ac:dyDescent="0.2">
      <c r="A32" s="306">
        <v>31</v>
      </c>
      <c r="B32" s="307" t="s">
        <v>251</v>
      </c>
      <c r="C32" s="308"/>
      <c r="D32" s="113">
        <v>0.53361792956243326</v>
      </c>
      <c r="E32" s="115">
        <v>5</v>
      </c>
      <c r="F32" s="114">
        <v>5</v>
      </c>
      <c r="G32" s="114">
        <v>12</v>
      </c>
      <c r="H32" s="114">
        <v>5</v>
      </c>
      <c r="I32" s="140">
        <v>6</v>
      </c>
      <c r="J32" s="115">
        <v>-1</v>
      </c>
      <c r="K32" s="116">
        <v>-16.666666666666668</v>
      </c>
    </row>
    <row r="33" spans="1:11" ht="14.1" customHeight="1" x14ac:dyDescent="0.2">
      <c r="A33" s="306">
        <v>32</v>
      </c>
      <c r="B33" s="307" t="s">
        <v>252</v>
      </c>
      <c r="C33" s="308"/>
      <c r="D33" s="113">
        <v>4.2689434364994661</v>
      </c>
      <c r="E33" s="115">
        <v>40</v>
      </c>
      <c r="F33" s="114">
        <v>24</v>
      </c>
      <c r="G33" s="114">
        <v>60</v>
      </c>
      <c r="H33" s="114">
        <v>39</v>
      </c>
      <c r="I33" s="140">
        <v>73</v>
      </c>
      <c r="J33" s="115">
        <v>-33</v>
      </c>
      <c r="K33" s="116">
        <v>-45.205479452054796</v>
      </c>
    </row>
    <row r="34" spans="1:11" ht="14.1" customHeight="1" x14ac:dyDescent="0.2">
      <c r="A34" s="306">
        <v>33</v>
      </c>
      <c r="B34" s="307" t="s">
        <v>253</v>
      </c>
      <c r="C34" s="308"/>
      <c r="D34" s="113">
        <v>1.8143009605122733</v>
      </c>
      <c r="E34" s="115">
        <v>17</v>
      </c>
      <c r="F34" s="114">
        <v>10</v>
      </c>
      <c r="G34" s="114">
        <v>27</v>
      </c>
      <c r="H34" s="114">
        <v>20</v>
      </c>
      <c r="I34" s="140">
        <v>9</v>
      </c>
      <c r="J34" s="115">
        <v>8</v>
      </c>
      <c r="K34" s="116">
        <v>88.888888888888886</v>
      </c>
    </row>
    <row r="35" spans="1:11" ht="14.1" customHeight="1" x14ac:dyDescent="0.2">
      <c r="A35" s="306">
        <v>34</v>
      </c>
      <c r="B35" s="307" t="s">
        <v>254</v>
      </c>
      <c r="C35" s="308"/>
      <c r="D35" s="113">
        <v>2.3479188900747063</v>
      </c>
      <c r="E35" s="115">
        <v>22</v>
      </c>
      <c r="F35" s="114">
        <v>11</v>
      </c>
      <c r="G35" s="114">
        <v>17</v>
      </c>
      <c r="H35" s="114">
        <v>18</v>
      </c>
      <c r="I35" s="140">
        <v>30</v>
      </c>
      <c r="J35" s="115">
        <v>-8</v>
      </c>
      <c r="K35" s="116">
        <v>-26.666666666666668</v>
      </c>
    </row>
    <row r="36" spans="1:11" ht="14.1" customHeight="1" x14ac:dyDescent="0.2">
      <c r="A36" s="306">
        <v>41</v>
      </c>
      <c r="B36" s="307" t="s">
        <v>255</v>
      </c>
      <c r="C36" s="308"/>
      <c r="D36" s="113">
        <v>0.53361792956243326</v>
      </c>
      <c r="E36" s="115">
        <v>5</v>
      </c>
      <c r="F36" s="114" t="s">
        <v>513</v>
      </c>
      <c r="G36" s="114">
        <v>5</v>
      </c>
      <c r="H36" s="114" t="s">
        <v>513</v>
      </c>
      <c r="I36" s="140" t="s">
        <v>513</v>
      </c>
      <c r="J36" s="115" t="s">
        <v>513</v>
      </c>
      <c r="K36" s="116" t="s">
        <v>513</v>
      </c>
    </row>
    <row r="37" spans="1:11" ht="14.1" customHeight="1" x14ac:dyDescent="0.2">
      <c r="A37" s="306">
        <v>42</v>
      </c>
      <c r="B37" s="307" t="s">
        <v>256</v>
      </c>
      <c r="C37" s="308"/>
      <c r="D37" s="113" t="s">
        <v>513</v>
      </c>
      <c r="E37" s="115" t="s">
        <v>513</v>
      </c>
      <c r="F37" s="114">
        <v>0</v>
      </c>
      <c r="G37" s="114">
        <v>4</v>
      </c>
      <c r="H37" s="114">
        <v>0</v>
      </c>
      <c r="I37" s="140" t="s">
        <v>513</v>
      </c>
      <c r="J37" s="115" t="s">
        <v>513</v>
      </c>
      <c r="K37" s="116" t="s">
        <v>513</v>
      </c>
    </row>
    <row r="38" spans="1:11" ht="14.1" customHeight="1" x14ac:dyDescent="0.2">
      <c r="A38" s="306">
        <v>43</v>
      </c>
      <c r="B38" s="307" t="s">
        <v>257</v>
      </c>
      <c r="C38" s="308"/>
      <c r="D38" s="113" t="s">
        <v>513</v>
      </c>
      <c r="E38" s="115" t="s">
        <v>513</v>
      </c>
      <c r="F38" s="114" t="s">
        <v>513</v>
      </c>
      <c r="G38" s="114">
        <v>3</v>
      </c>
      <c r="H38" s="114">
        <v>4</v>
      </c>
      <c r="I38" s="140">
        <v>3</v>
      </c>
      <c r="J38" s="115" t="s">
        <v>513</v>
      </c>
      <c r="K38" s="116" t="s">
        <v>513</v>
      </c>
    </row>
    <row r="39" spans="1:11" ht="14.1" customHeight="1" x14ac:dyDescent="0.2">
      <c r="A39" s="306">
        <v>51</v>
      </c>
      <c r="B39" s="307" t="s">
        <v>258</v>
      </c>
      <c r="C39" s="308"/>
      <c r="D39" s="113">
        <v>2.6680896478121663</v>
      </c>
      <c r="E39" s="115">
        <v>25</v>
      </c>
      <c r="F39" s="114">
        <v>46</v>
      </c>
      <c r="G39" s="114">
        <v>65</v>
      </c>
      <c r="H39" s="114">
        <v>49</v>
      </c>
      <c r="I39" s="140">
        <v>47</v>
      </c>
      <c r="J39" s="115">
        <v>-22</v>
      </c>
      <c r="K39" s="116">
        <v>-46.808510638297875</v>
      </c>
    </row>
    <row r="40" spans="1:11" ht="14.1" customHeight="1" x14ac:dyDescent="0.2">
      <c r="A40" s="306" t="s">
        <v>259</v>
      </c>
      <c r="B40" s="307" t="s">
        <v>260</v>
      </c>
      <c r="C40" s="308"/>
      <c r="D40" s="113">
        <v>1.9210245464247599</v>
      </c>
      <c r="E40" s="115">
        <v>18</v>
      </c>
      <c r="F40" s="114">
        <v>41</v>
      </c>
      <c r="G40" s="114">
        <v>61</v>
      </c>
      <c r="H40" s="114">
        <v>47</v>
      </c>
      <c r="I40" s="140">
        <v>41</v>
      </c>
      <c r="J40" s="115">
        <v>-23</v>
      </c>
      <c r="K40" s="116">
        <v>-56.097560975609753</v>
      </c>
    </row>
    <row r="41" spans="1:11" ht="14.1" customHeight="1" x14ac:dyDescent="0.2">
      <c r="A41" s="306"/>
      <c r="B41" s="307" t="s">
        <v>261</v>
      </c>
      <c r="C41" s="308"/>
      <c r="D41" s="113">
        <v>1.9210245464247599</v>
      </c>
      <c r="E41" s="115">
        <v>18</v>
      </c>
      <c r="F41" s="114">
        <v>35</v>
      </c>
      <c r="G41" s="114">
        <v>54</v>
      </c>
      <c r="H41" s="114">
        <v>36</v>
      </c>
      <c r="I41" s="140">
        <v>37</v>
      </c>
      <c r="J41" s="115">
        <v>-19</v>
      </c>
      <c r="K41" s="116">
        <v>-51.351351351351354</v>
      </c>
    </row>
    <row r="42" spans="1:11" ht="14.1" customHeight="1" x14ac:dyDescent="0.2">
      <c r="A42" s="306">
        <v>52</v>
      </c>
      <c r="B42" s="307" t="s">
        <v>262</v>
      </c>
      <c r="C42" s="308"/>
      <c r="D42" s="113">
        <v>5.3361792956243326</v>
      </c>
      <c r="E42" s="115">
        <v>50</v>
      </c>
      <c r="F42" s="114">
        <v>37</v>
      </c>
      <c r="G42" s="114">
        <v>60</v>
      </c>
      <c r="H42" s="114">
        <v>58</v>
      </c>
      <c r="I42" s="140">
        <v>64</v>
      </c>
      <c r="J42" s="115">
        <v>-14</v>
      </c>
      <c r="K42" s="116">
        <v>-21.875</v>
      </c>
    </row>
    <row r="43" spans="1:11" ht="14.1" customHeight="1" x14ac:dyDescent="0.2">
      <c r="A43" s="306" t="s">
        <v>263</v>
      </c>
      <c r="B43" s="307" t="s">
        <v>264</v>
      </c>
      <c r="C43" s="308"/>
      <c r="D43" s="113">
        <v>4.4823906083244394</v>
      </c>
      <c r="E43" s="115">
        <v>42</v>
      </c>
      <c r="F43" s="114">
        <v>36</v>
      </c>
      <c r="G43" s="114">
        <v>48</v>
      </c>
      <c r="H43" s="114">
        <v>48</v>
      </c>
      <c r="I43" s="140">
        <v>59</v>
      </c>
      <c r="J43" s="115">
        <v>-17</v>
      </c>
      <c r="K43" s="116">
        <v>-28.8135593220339</v>
      </c>
    </row>
    <row r="44" spans="1:11" ht="14.1" customHeight="1" x14ac:dyDescent="0.2">
      <c r="A44" s="306">
        <v>53</v>
      </c>
      <c r="B44" s="307" t="s">
        <v>265</v>
      </c>
      <c r="C44" s="308"/>
      <c r="D44" s="113">
        <v>0.32017075773745995</v>
      </c>
      <c r="E44" s="115">
        <v>3</v>
      </c>
      <c r="F44" s="114" t="s">
        <v>513</v>
      </c>
      <c r="G44" s="114">
        <v>5</v>
      </c>
      <c r="H44" s="114">
        <v>8</v>
      </c>
      <c r="I44" s="140" t="s">
        <v>513</v>
      </c>
      <c r="J44" s="115" t="s">
        <v>513</v>
      </c>
      <c r="K44" s="116" t="s">
        <v>513</v>
      </c>
    </row>
    <row r="45" spans="1:11" ht="14.1" customHeight="1" x14ac:dyDescent="0.2">
      <c r="A45" s="306" t="s">
        <v>266</v>
      </c>
      <c r="B45" s="307" t="s">
        <v>267</v>
      </c>
      <c r="C45" s="308"/>
      <c r="D45" s="113">
        <v>0.32017075773745995</v>
      </c>
      <c r="E45" s="115">
        <v>3</v>
      </c>
      <c r="F45" s="114" t="s">
        <v>513</v>
      </c>
      <c r="G45" s="114">
        <v>5</v>
      </c>
      <c r="H45" s="114">
        <v>7</v>
      </c>
      <c r="I45" s="140" t="s">
        <v>513</v>
      </c>
      <c r="J45" s="115" t="s">
        <v>513</v>
      </c>
      <c r="K45" s="116" t="s">
        <v>513</v>
      </c>
    </row>
    <row r="46" spans="1:11" ht="14.1" customHeight="1" x14ac:dyDescent="0.2">
      <c r="A46" s="306">
        <v>54</v>
      </c>
      <c r="B46" s="307" t="s">
        <v>268</v>
      </c>
      <c r="C46" s="308"/>
      <c r="D46" s="113">
        <v>2.7748132337246529</v>
      </c>
      <c r="E46" s="115">
        <v>26</v>
      </c>
      <c r="F46" s="114">
        <v>18</v>
      </c>
      <c r="G46" s="114">
        <v>23</v>
      </c>
      <c r="H46" s="114">
        <v>35</v>
      </c>
      <c r="I46" s="140">
        <v>19</v>
      </c>
      <c r="J46" s="115">
        <v>7</v>
      </c>
      <c r="K46" s="116">
        <v>36.842105263157897</v>
      </c>
    </row>
    <row r="47" spans="1:11" ht="14.1" customHeight="1" x14ac:dyDescent="0.2">
      <c r="A47" s="306">
        <v>61</v>
      </c>
      <c r="B47" s="307" t="s">
        <v>269</v>
      </c>
      <c r="C47" s="308"/>
      <c r="D47" s="113">
        <v>2.2411953041622197</v>
      </c>
      <c r="E47" s="115">
        <v>21</v>
      </c>
      <c r="F47" s="114">
        <v>6</v>
      </c>
      <c r="G47" s="114">
        <v>34</v>
      </c>
      <c r="H47" s="114">
        <v>11</v>
      </c>
      <c r="I47" s="140">
        <v>17</v>
      </c>
      <c r="J47" s="115">
        <v>4</v>
      </c>
      <c r="K47" s="116">
        <v>23.529411764705884</v>
      </c>
    </row>
    <row r="48" spans="1:11" ht="14.1" customHeight="1" x14ac:dyDescent="0.2">
      <c r="A48" s="306">
        <v>62</v>
      </c>
      <c r="B48" s="307" t="s">
        <v>270</v>
      </c>
      <c r="C48" s="308"/>
      <c r="D48" s="113">
        <v>7.0437566702241199</v>
      </c>
      <c r="E48" s="115">
        <v>66</v>
      </c>
      <c r="F48" s="114">
        <v>50</v>
      </c>
      <c r="G48" s="114">
        <v>96</v>
      </c>
      <c r="H48" s="114">
        <v>73</v>
      </c>
      <c r="I48" s="140">
        <v>71</v>
      </c>
      <c r="J48" s="115">
        <v>-5</v>
      </c>
      <c r="K48" s="116">
        <v>-7.042253521126761</v>
      </c>
    </row>
    <row r="49" spans="1:11" ht="14.1" customHeight="1" x14ac:dyDescent="0.2">
      <c r="A49" s="306">
        <v>63</v>
      </c>
      <c r="B49" s="307" t="s">
        <v>271</v>
      </c>
      <c r="C49" s="308"/>
      <c r="D49" s="113">
        <v>5.3361792956243326</v>
      </c>
      <c r="E49" s="115">
        <v>50</v>
      </c>
      <c r="F49" s="114">
        <v>24</v>
      </c>
      <c r="G49" s="114">
        <v>78</v>
      </c>
      <c r="H49" s="114">
        <v>78</v>
      </c>
      <c r="I49" s="140">
        <v>54</v>
      </c>
      <c r="J49" s="115">
        <v>-4</v>
      </c>
      <c r="K49" s="116">
        <v>-7.4074074074074074</v>
      </c>
    </row>
    <row r="50" spans="1:11" ht="14.1" customHeight="1" x14ac:dyDescent="0.2">
      <c r="A50" s="306" t="s">
        <v>272</v>
      </c>
      <c r="B50" s="307" t="s">
        <v>273</v>
      </c>
      <c r="C50" s="308"/>
      <c r="D50" s="113">
        <v>1.1739594450373532</v>
      </c>
      <c r="E50" s="115">
        <v>11</v>
      </c>
      <c r="F50" s="114">
        <v>6</v>
      </c>
      <c r="G50" s="114">
        <v>19</v>
      </c>
      <c r="H50" s="114">
        <v>17</v>
      </c>
      <c r="I50" s="140">
        <v>5</v>
      </c>
      <c r="J50" s="115">
        <v>6</v>
      </c>
      <c r="K50" s="116">
        <v>120</v>
      </c>
    </row>
    <row r="51" spans="1:11" ht="14.1" customHeight="1" x14ac:dyDescent="0.2">
      <c r="A51" s="306" t="s">
        <v>274</v>
      </c>
      <c r="B51" s="307" t="s">
        <v>275</v>
      </c>
      <c r="C51" s="308"/>
      <c r="D51" s="113">
        <v>4.0554962646744928</v>
      </c>
      <c r="E51" s="115">
        <v>38</v>
      </c>
      <c r="F51" s="114">
        <v>17</v>
      </c>
      <c r="G51" s="114">
        <v>52</v>
      </c>
      <c r="H51" s="114">
        <v>59</v>
      </c>
      <c r="I51" s="140">
        <v>47</v>
      </c>
      <c r="J51" s="115">
        <v>-9</v>
      </c>
      <c r="K51" s="116">
        <v>-19.148936170212767</v>
      </c>
    </row>
    <row r="52" spans="1:11" ht="14.1" customHeight="1" x14ac:dyDescent="0.2">
      <c r="A52" s="306">
        <v>71</v>
      </c>
      <c r="B52" s="307" t="s">
        <v>276</v>
      </c>
      <c r="C52" s="308"/>
      <c r="D52" s="113">
        <v>7.8975453575240131</v>
      </c>
      <c r="E52" s="115">
        <v>74</v>
      </c>
      <c r="F52" s="114">
        <v>54</v>
      </c>
      <c r="G52" s="114">
        <v>93</v>
      </c>
      <c r="H52" s="114">
        <v>64</v>
      </c>
      <c r="I52" s="140">
        <v>89</v>
      </c>
      <c r="J52" s="115">
        <v>-15</v>
      </c>
      <c r="K52" s="116">
        <v>-16.853932584269664</v>
      </c>
    </row>
    <row r="53" spans="1:11" ht="14.1" customHeight="1" x14ac:dyDescent="0.2">
      <c r="A53" s="306" t="s">
        <v>277</v>
      </c>
      <c r="B53" s="307" t="s">
        <v>278</v>
      </c>
      <c r="C53" s="308"/>
      <c r="D53" s="113">
        <v>1.8143009605122733</v>
      </c>
      <c r="E53" s="115">
        <v>17</v>
      </c>
      <c r="F53" s="114">
        <v>20</v>
      </c>
      <c r="G53" s="114">
        <v>38</v>
      </c>
      <c r="H53" s="114">
        <v>19</v>
      </c>
      <c r="I53" s="140">
        <v>36</v>
      </c>
      <c r="J53" s="115">
        <v>-19</v>
      </c>
      <c r="K53" s="116">
        <v>-52.777777777777779</v>
      </c>
    </row>
    <row r="54" spans="1:11" ht="14.1" customHeight="1" x14ac:dyDescent="0.2">
      <c r="A54" s="306" t="s">
        <v>279</v>
      </c>
      <c r="B54" s="307" t="s">
        <v>280</v>
      </c>
      <c r="C54" s="308"/>
      <c r="D54" s="113">
        <v>5.7630736392742792</v>
      </c>
      <c r="E54" s="115">
        <v>54</v>
      </c>
      <c r="F54" s="114">
        <v>32</v>
      </c>
      <c r="G54" s="114">
        <v>49</v>
      </c>
      <c r="H54" s="114">
        <v>41</v>
      </c>
      <c r="I54" s="140">
        <v>48</v>
      </c>
      <c r="J54" s="115">
        <v>6</v>
      </c>
      <c r="K54" s="116">
        <v>12.5</v>
      </c>
    </row>
    <row r="55" spans="1:11" ht="14.1" customHeight="1" x14ac:dyDescent="0.2">
      <c r="A55" s="306">
        <v>72</v>
      </c>
      <c r="B55" s="307" t="s">
        <v>281</v>
      </c>
      <c r="C55" s="308"/>
      <c r="D55" s="113">
        <v>1.3874066168623265</v>
      </c>
      <c r="E55" s="115">
        <v>13</v>
      </c>
      <c r="F55" s="114">
        <v>9</v>
      </c>
      <c r="G55" s="114">
        <v>29</v>
      </c>
      <c r="H55" s="114">
        <v>11</v>
      </c>
      <c r="I55" s="140">
        <v>15</v>
      </c>
      <c r="J55" s="115">
        <v>-2</v>
      </c>
      <c r="K55" s="116">
        <v>-13.333333333333334</v>
      </c>
    </row>
    <row r="56" spans="1:11" ht="14.1" customHeight="1" x14ac:dyDescent="0.2">
      <c r="A56" s="306" t="s">
        <v>282</v>
      </c>
      <c r="B56" s="307" t="s">
        <v>283</v>
      </c>
      <c r="C56" s="308"/>
      <c r="D56" s="113">
        <v>0.32017075773745995</v>
      </c>
      <c r="E56" s="115">
        <v>3</v>
      </c>
      <c r="F56" s="114">
        <v>0</v>
      </c>
      <c r="G56" s="114">
        <v>12</v>
      </c>
      <c r="H56" s="114" t="s">
        <v>513</v>
      </c>
      <c r="I56" s="140">
        <v>7</v>
      </c>
      <c r="J56" s="115">
        <v>-4</v>
      </c>
      <c r="K56" s="116">
        <v>-57.142857142857146</v>
      </c>
    </row>
    <row r="57" spans="1:11" ht="14.1" customHeight="1" x14ac:dyDescent="0.2">
      <c r="A57" s="306" t="s">
        <v>284</v>
      </c>
      <c r="B57" s="307" t="s">
        <v>285</v>
      </c>
      <c r="C57" s="308"/>
      <c r="D57" s="113">
        <v>0.74706510138740667</v>
      </c>
      <c r="E57" s="115">
        <v>7</v>
      </c>
      <c r="F57" s="114">
        <v>3</v>
      </c>
      <c r="G57" s="114">
        <v>5</v>
      </c>
      <c r="H57" s="114" t="s">
        <v>513</v>
      </c>
      <c r="I57" s="140">
        <v>5</v>
      </c>
      <c r="J57" s="115">
        <v>2</v>
      </c>
      <c r="K57" s="116">
        <v>40</v>
      </c>
    </row>
    <row r="58" spans="1:11" ht="14.1" customHeight="1" x14ac:dyDescent="0.2">
      <c r="A58" s="306">
        <v>73</v>
      </c>
      <c r="B58" s="307" t="s">
        <v>286</v>
      </c>
      <c r="C58" s="308"/>
      <c r="D58" s="113">
        <v>1.7075773745997866</v>
      </c>
      <c r="E58" s="115">
        <v>16</v>
      </c>
      <c r="F58" s="114">
        <v>10</v>
      </c>
      <c r="G58" s="114">
        <v>23</v>
      </c>
      <c r="H58" s="114">
        <v>26</v>
      </c>
      <c r="I58" s="140">
        <v>12</v>
      </c>
      <c r="J58" s="115">
        <v>4</v>
      </c>
      <c r="K58" s="116">
        <v>33.333333333333336</v>
      </c>
    </row>
    <row r="59" spans="1:11" ht="14.1" customHeight="1" x14ac:dyDescent="0.2">
      <c r="A59" s="306" t="s">
        <v>287</v>
      </c>
      <c r="B59" s="307" t="s">
        <v>288</v>
      </c>
      <c r="C59" s="308"/>
      <c r="D59" s="113">
        <v>1.6008537886873</v>
      </c>
      <c r="E59" s="115">
        <v>15</v>
      </c>
      <c r="F59" s="114">
        <v>7</v>
      </c>
      <c r="G59" s="114">
        <v>14</v>
      </c>
      <c r="H59" s="114">
        <v>21</v>
      </c>
      <c r="I59" s="140">
        <v>10</v>
      </c>
      <c r="J59" s="115">
        <v>5</v>
      </c>
      <c r="K59" s="116">
        <v>50</v>
      </c>
    </row>
    <row r="60" spans="1:11" ht="14.1" customHeight="1" x14ac:dyDescent="0.2">
      <c r="A60" s="306">
        <v>81</v>
      </c>
      <c r="B60" s="307" t="s">
        <v>289</v>
      </c>
      <c r="C60" s="308"/>
      <c r="D60" s="113">
        <v>8.1109925293489855</v>
      </c>
      <c r="E60" s="115">
        <v>76</v>
      </c>
      <c r="F60" s="114">
        <v>65</v>
      </c>
      <c r="G60" s="114">
        <v>138</v>
      </c>
      <c r="H60" s="114">
        <v>51</v>
      </c>
      <c r="I60" s="140">
        <v>65</v>
      </c>
      <c r="J60" s="115">
        <v>11</v>
      </c>
      <c r="K60" s="116">
        <v>16.923076923076923</v>
      </c>
    </row>
    <row r="61" spans="1:11" ht="14.1" customHeight="1" x14ac:dyDescent="0.2">
      <c r="A61" s="306" t="s">
        <v>290</v>
      </c>
      <c r="B61" s="307" t="s">
        <v>291</v>
      </c>
      <c r="C61" s="308"/>
      <c r="D61" s="113">
        <v>3.3084311632870866</v>
      </c>
      <c r="E61" s="115">
        <v>31</v>
      </c>
      <c r="F61" s="114">
        <v>20</v>
      </c>
      <c r="G61" s="114">
        <v>32</v>
      </c>
      <c r="H61" s="114">
        <v>18</v>
      </c>
      <c r="I61" s="140">
        <v>9</v>
      </c>
      <c r="J61" s="115">
        <v>22</v>
      </c>
      <c r="K61" s="116">
        <v>244.44444444444446</v>
      </c>
    </row>
    <row r="62" spans="1:11" ht="14.1" customHeight="1" x14ac:dyDescent="0.2">
      <c r="A62" s="306" t="s">
        <v>292</v>
      </c>
      <c r="B62" s="307" t="s">
        <v>293</v>
      </c>
      <c r="C62" s="308"/>
      <c r="D62" s="113">
        <v>1.8143009605122733</v>
      </c>
      <c r="E62" s="115">
        <v>17</v>
      </c>
      <c r="F62" s="114">
        <v>25</v>
      </c>
      <c r="G62" s="114">
        <v>64</v>
      </c>
      <c r="H62" s="114">
        <v>18</v>
      </c>
      <c r="I62" s="140">
        <v>34</v>
      </c>
      <c r="J62" s="115">
        <v>-17</v>
      </c>
      <c r="K62" s="116">
        <v>-50</v>
      </c>
    </row>
    <row r="63" spans="1:11" ht="14.1" customHeight="1" x14ac:dyDescent="0.2">
      <c r="A63" s="306"/>
      <c r="B63" s="307" t="s">
        <v>294</v>
      </c>
      <c r="C63" s="308"/>
      <c r="D63" s="113">
        <v>1.6008537886873</v>
      </c>
      <c r="E63" s="115">
        <v>15</v>
      </c>
      <c r="F63" s="114">
        <v>20</v>
      </c>
      <c r="G63" s="114">
        <v>49</v>
      </c>
      <c r="H63" s="114">
        <v>15</v>
      </c>
      <c r="I63" s="140">
        <v>25</v>
      </c>
      <c r="J63" s="115">
        <v>-10</v>
      </c>
      <c r="K63" s="116">
        <v>-40</v>
      </c>
    </row>
    <row r="64" spans="1:11" ht="14.1" customHeight="1" x14ac:dyDescent="0.2">
      <c r="A64" s="306" t="s">
        <v>295</v>
      </c>
      <c r="B64" s="307" t="s">
        <v>296</v>
      </c>
      <c r="C64" s="308"/>
      <c r="D64" s="113">
        <v>0.42689434364994666</v>
      </c>
      <c r="E64" s="115">
        <v>4</v>
      </c>
      <c r="F64" s="114">
        <v>12</v>
      </c>
      <c r="G64" s="114">
        <v>14</v>
      </c>
      <c r="H64" s="114" t="s">
        <v>513</v>
      </c>
      <c r="I64" s="140">
        <v>5</v>
      </c>
      <c r="J64" s="115">
        <v>-1</v>
      </c>
      <c r="K64" s="116">
        <v>-20</v>
      </c>
    </row>
    <row r="65" spans="1:11" ht="14.1" customHeight="1" x14ac:dyDescent="0.2">
      <c r="A65" s="306" t="s">
        <v>297</v>
      </c>
      <c r="B65" s="307" t="s">
        <v>298</v>
      </c>
      <c r="C65" s="308"/>
      <c r="D65" s="113">
        <v>0.64034151547491991</v>
      </c>
      <c r="E65" s="115">
        <v>6</v>
      </c>
      <c r="F65" s="114">
        <v>3</v>
      </c>
      <c r="G65" s="114">
        <v>12</v>
      </c>
      <c r="H65" s="114">
        <v>8</v>
      </c>
      <c r="I65" s="140">
        <v>7</v>
      </c>
      <c r="J65" s="115">
        <v>-1</v>
      </c>
      <c r="K65" s="116">
        <v>-14.285714285714286</v>
      </c>
    </row>
    <row r="66" spans="1:11" ht="14.1" customHeight="1" x14ac:dyDescent="0.2">
      <c r="A66" s="306">
        <v>82</v>
      </c>
      <c r="B66" s="307" t="s">
        <v>299</v>
      </c>
      <c r="C66" s="308"/>
      <c r="D66" s="113">
        <v>5.4429028815368197</v>
      </c>
      <c r="E66" s="115">
        <v>51</v>
      </c>
      <c r="F66" s="114">
        <v>42</v>
      </c>
      <c r="G66" s="114">
        <v>100</v>
      </c>
      <c r="H66" s="114">
        <v>54</v>
      </c>
      <c r="I66" s="140">
        <v>74</v>
      </c>
      <c r="J66" s="115">
        <v>-23</v>
      </c>
      <c r="K66" s="116">
        <v>-31.081081081081081</v>
      </c>
    </row>
    <row r="67" spans="1:11" ht="14.1" customHeight="1" x14ac:dyDescent="0.2">
      <c r="A67" s="306" t="s">
        <v>300</v>
      </c>
      <c r="B67" s="307" t="s">
        <v>301</v>
      </c>
      <c r="C67" s="308"/>
      <c r="D67" s="113">
        <v>4.4823906083244394</v>
      </c>
      <c r="E67" s="115">
        <v>42</v>
      </c>
      <c r="F67" s="114">
        <v>38</v>
      </c>
      <c r="G67" s="114">
        <v>87</v>
      </c>
      <c r="H67" s="114">
        <v>52</v>
      </c>
      <c r="I67" s="140">
        <v>62</v>
      </c>
      <c r="J67" s="115">
        <v>-20</v>
      </c>
      <c r="K67" s="116">
        <v>-32.258064516129032</v>
      </c>
    </row>
    <row r="68" spans="1:11" ht="14.1" customHeight="1" x14ac:dyDescent="0.2">
      <c r="A68" s="306" t="s">
        <v>302</v>
      </c>
      <c r="B68" s="307" t="s">
        <v>303</v>
      </c>
      <c r="C68" s="308"/>
      <c r="D68" s="113">
        <v>0.42689434364994666</v>
      </c>
      <c r="E68" s="115">
        <v>4</v>
      </c>
      <c r="F68" s="114">
        <v>3</v>
      </c>
      <c r="G68" s="114">
        <v>10</v>
      </c>
      <c r="H68" s="114" t="s">
        <v>513</v>
      </c>
      <c r="I68" s="140">
        <v>7</v>
      </c>
      <c r="J68" s="115">
        <v>-3</v>
      </c>
      <c r="K68" s="116">
        <v>-42.857142857142854</v>
      </c>
    </row>
    <row r="69" spans="1:11" ht="14.1" customHeight="1" x14ac:dyDescent="0.2">
      <c r="A69" s="306">
        <v>83</v>
      </c>
      <c r="B69" s="307" t="s">
        <v>304</v>
      </c>
      <c r="C69" s="308"/>
      <c r="D69" s="113">
        <v>8.2177161152614726</v>
      </c>
      <c r="E69" s="115">
        <v>77</v>
      </c>
      <c r="F69" s="114">
        <v>72</v>
      </c>
      <c r="G69" s="114">
        <v>211</v>
      </c>
      <c r="H69" s="114">
        <v>65</v>
      </c>
      <c r="I69" s="140">
        <v>114</v>
      </c>
      <c r="J69" s="115">
        <v>-37</v>
      </c>
      <c r="K69" s="116">
        <v>-32.456140350877192</v>
      </c>
    </row>
    <row r="70" spans="1:11" ht="14.1" customHeight="1" x14ac:dyDescent="0.2">
      <c r="A70" s="306" t="s">
        <v>305</v>
      </c>
      <c r="B70" s="307" t="s">
        <v>306</v>
      </c>
      <c r="C70" s="308"/>
      <c r="D70" s="113">
        <v>6.2966915688367129</v>
      </c>
      <c r="E70" s="115">
        <v>59</v>
      </c>
      <c r="F70" s="114">
        <v>58</v>
      </c>
      <c r="G70" s="114">
        <v>161</v>
      </c>
      <c r="H70" s="114">
        <v>50</v>
      </c>
      <c r="I70" s="140">
        <v>85</v>
      </c>
      <c r="J70" s="115">
        <v>-26</v>
      </c>
      <c r="K70" s="116">
        <v>-30.588235294117649</v>
      </c>
    </row>
    <row r="71" spans="1:11" ht="14.1" customHeight="1" x14ac:dyDescent="0.2">
      <c r="A71" s="306"/>
      <c r="B71" s="307" t="s">
        <v>307</v>
      </c>
      <c r="C71" s="308"/>
      <c r="D71" s="113">
        <v>2.6680896478121663</v>
      </c>
      <c r="E71" s="115">
        <v>25</v>
      </c>
      <c r="F71" s="114">
        <v>28</v>
      </c>
      <c r="G71" s="114">
        <v>71</v>
      </c>
      <c r="H71" s="114">
        <v>26</v>
      </c>
      <c r="I71" s="140">
        <v>29</v>
      </c>
      <c r="J71" s="115">
        <v>-4</v>
      </c>
      <c r="K71" s="116">
        <v>-13.793103448275861</v>
      </c>
    </row>
    <row r="72" spans="1:11" ht="14.1" customHeight="1" x14ac:dyDescent="0.2">
      <c r="A72" s="306">
        <v>84</v>
      </c>
      <c r="B72" s="307" t="s">
        <v>308</v>
      </c>
      <c r="C72" s="308"/>
      <c r="D72" s="113">
        <v>1.8143009605122733</v>
      </c>
      <c r="E72" s="115">
        <v>17</v>
      </c>
      <c r="F72" s="114">
        <v>10</v>
      </c>
      <c r="G72" s="114">
        <v>28</v>
      </c>
      <c r="H72" s="114">
        <v>4</v>
      </c>
      <c r="I72" s="140">
        <v>18</v>
      </c>
      <c r="J72" s="115">
        <v>-1</v>
      </c>
      <c r="K72" s="116">
        <v>-5.5555555555555554</v>
      </c>
    </row>
    <row r="73" spans="1:11" ht="14.1" customHeight="1" x14ac:dyDescent="0.2">
      <c r="A73" s="306" t="s">
        <v>309</v>
      </c>
      <c r="B73" s="307" t="s">
        <v>310</v>
      </c>
      <c r="C73" s="308"/>
      <c r="D73" s="113">
        <v>0.85378868729989332</v>
      </c>
      <c r="E73" s="115">
        <v>8</v>
      </c>
      <c r="F73" s="114">
        <v>3</v>
      </c>
      <c r="G73" s="114">
        <v>16</v>
      </c>
      <c r="H73" s="114">
        <v>3</v>
      </c>
      <c r="I73" s="140">
        <v>5</v>
      </c>
      <c r="J73" s="115">
        <v>3</v>
      </c>
      <c r="K73" s="116">
        <v>60</v>
      </c>
    </row>
    <row r="74" spans="1:11" ht="14.1" customHeight="1" x14ac:dyDescent="0.2">
      <c r="A74" s="306" t="s">
        <v>311</v>
      </c>
      <c r="B74" s="307" t="s">
        <v>312</v>
      </c>
      <c r="C74" s="308"/>
      <c r="D74" s="113">
        <v>0.32017075773745995</v>
      </c>
      <c r="E74" s="115">
        <v>3</v>
      </c>
      <c r="F74" s="114">
        <v>3</v>
      </c>
      <c r="G74" s="114">
        <v>6</v>
      </c>
      <c r="H74" s="114">
        <v>0</v>
      </c>
      <c r="I74" s="140" t="s">
        <v>513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0.32017075773745995</v>
      </c>
      <c r="E76" s="115">
        <v>3</v>
      </c>
      <c r="F76" s="114" t="s">
        <v>513</v>
      </c>
      <c r="G76" s="114">
        <v>7</v>
      </c>
      <c r="H76" s="114" t="s">
        <v>513</v>
      </c>
      <c r="I76" s="140">
        <v>9</v>
      </c>
      <c r="J76" s="115">
        <v>-6</v>
      </c>
      <c r="K76" s="116">
        <v>-66.666666666666671</v>
      </c>
    </row>
    <row r="77" spans="1:11" ht="14.1" customHeight="1" x14ac:dyDescent="0.2">
      <c r="A77" s="306">
        <v>92</v>
      </c>
      <c r="B77" s="307" t="s">
        <v>316</v>
      </c>
      <c r="C77" s="308"/>
      <c r="D77" s="113">
        <v>0.74706510138740667</v>
      </c>
      <c r="E77" s="115">
        <v>7</v>
      </c>
      <c r="F77" s="114">
        <v>4</v>
      </c>
      <c r="G77" s="114">
        <v>4</v>
      </c>
      <c r="H77" s="114">
        <v>5</v>
      </c>
      <c r="I77" s="140">
        <v>3</v>
      </c>
      <c r="J77" s="115">
        <v>4</v>
      </c>
      <c r="K77" s="116">
        <v>133.33333333333334</v>
      </c>
    </row>
    <row r="78" spans="1:11" ht="14.1" customHeight="1" x14ac:dyDescent="0.2">
      <c r="A78" s="306">
        <v>93</v>
      </c>
      <c r="B78" s="307" t="s">
        <v>317</v>
      </c>
      <c r="C78" s="308"/>
      <c r="D78" s="113" t="s">
        <v>513</v>
      </c>
      <c r="E78" s="115" t="s">
        <v>513</v>
      </c>
      <c r="F78" s="114" t="s">
        <v>513</v>
      </c>
      <c r="G78" s="114" t="s">
        <v>513</v>
      </c>
      <c r="H78" s="114">
        <v>0</v>
      </c>
      <c r="I78" s="140">
        <v>0</v>
      </c>
      <c r="J78" s="115" t="s">
        <v>513</v>
      </c>
      <c r="K78" s="116" t="s">
        <v>513</v>
      </c>
    </row>
    <row r="79" spans="1:11" ht="14.1" customHeight="1" x14ac:dyDescent="0.2">
      <c r="A79" s="306">
        <v>94</v>
      </c>
      <c r="B79" s="307" t="s">
        <v>318</v>
      </c>
      <c r="C79" s="308"/>
      <c r="D79" s="113">
        <v>0</v>
      </c>
      <c r="E79" s="115">
        <v>0</v>
      </c>
      <c r="F79" s="114">
        <v>0</v>
      </c>
      <c r="G79" s="114" t="s">
        <v>513</v>
      </c>
      <c r="H79" s="114">
        <v>0</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t="s">
        <v>513</v>
      </c>
      <c r="G81" s="144">
        <v>5</v>
      </c>
      <c r="H81" s="144">
        <v>0</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986</v>
      </c>
      <c r="E11" s="114">
        <v>933</v>
      </c>
      <c r="F11" s="114">
        <v>1285</v>
      </c>
      <c r="G11" s="114">
        <v>895</v>
      </c>
      <c r="H11" s="140">
        <v>1138</v>
      </c>
      <c r="I11" s="115">
        <v>-152</v>
      </c>
      <c r="J11" s="116">
        <v>-13.356766256590509</v>
      </c>
    </row>
    <row r="12" spans="1:15" s="110" customFormat="1" ht="24.95" customHeight="1" x14ac:dyDescent="0.2">
      <c r="A12" s="193" t="s">
        <v>132</v>
      </c>
      <c r="B12" s="194" t="s">
        <v>133</v>
      </c>
      <c r="C12" s="113">
        <v>5.882352941176471</v>
      </c>
      <c r="D12" s="115">
        <v>58</v>
      </c>
      <c r="E12" s="114">
        <v>99</v>
      </c>
      <c r="F12" s="114">
        <v>119</v>
      </c>
      <c r="G12" s="114">
        <v>70</v>
      </c>
      <c r="H12" s="140">
        <v>49</v>
      </c>
      <c r="I12" s="115">
        <v>9</v>
      </c>
      <c r="J12" s="116">
        <v>18.367346938775512</v>
      </c>
    </row>
    <row r="13" spans="1:15" s="110" customFormat="1" ht="24.95" customHeight="1" x14ac:dyDescent="0.2">
      <c r="A13" s="193" t="s">
        <v>134</v>
      </c>
      <c r="B13" s="199" t="s">
        <v>214</v>
      </c>
      <c r="C13" s="113">
        <v>0.70993914807302227</v>
      </c>
      <c r="D13" s="115">
        <v>7</v>
      </c>
      <c r="E13" s="114">
        <v>6</v>
      </c>
      <c r="F13" s="114">
        <v>6</v>
      </c>
      <c r="G13" s="114">
        <v>17</v>
      </c>
      <c r="H13" s="140">
        <v>19</v>
      </c>
      <c r="I13" s="115">
        <v>-12</v>
      </c>
      <c r="J13" s="116">
        <v>-63.157894736842103</v>
      </c>
    </row>
    <row r="14" spans="1:15" s="287" customFormat="1" ht="24.95" customHeight="1" x14ac:dyDescent="0.2">
      <c r="A14" s="193" t="s">
        <v>215</v>
      </c>
      <c r="B14" s="199" t="s">
        <v>137</v>
      </c>
      <c r="C14" s="113">
        <v>16.227180527383368</v>
      </c>
      <c r="D14" s="115">
        <v>160</v>
      </c>
      <c r="E14" s="114">
        <v>160</v>
      </c>
      <c r="F14" s="114">
        <v>132</v>
      </c>
      <c r="G14" s="114">
        <v>159</v>
      </c>
      <c r="H14" s="140">
        <v>209</v>
      </c>
      <c r="I14" s="115">
        <v>-49</v>
      </c>
      <c r="J14" s="116">
        <v>-23.444976076555022</v>
      </c>
      <c r="K14" s="110"/>
      <c r="L14" s="110"/>
      <c r="M14" s="110"/>
      <c r="N14" s="110"/>
      <c r="O14" s="110"/>
    </row>
    <row r="15" spans="1:15" s="110" customFormat="1" ht="24.95" customHeight="1" x14ac:dyDescent="0.2">
      <c r="A15" s="193" t="s">
        <v>216</v>
      </c>
      <c r="B15" s="199" t="s">
        <v>217</v>
      </c>
      <c r="C15" s="113">
        <v>7.3022312373225153</v>
      </c>
      <c r="D15" s="115">
        <v>72</v>
      </c>
      <c r="E15" s="114">
        <v>70</v>
      </c>
      <c r="F15" s="114">
        <v>65</v>
      </c>
      <c r="G15" s="114">
        <v>105</v>
      </c>
      <c r="H15" s="140">
        <v>98</v>
      </c>
      <c r="I15" s="115">
        <v>-26</v>
      </c>
      <c r="J15" s="116">
        <v>-26.530612244897959</v>
      </c>
    </row>
    <row r="16" spans="1:15" s="287" customFormat="1" ht="24.95" customHeight="1" x14ac:dyDescent="0.2">
      <c r="A16" s="193" t="s">
        <v>218</v>
      </c>
      <c r="B16" s="199" t="s">
        <v>141</v>
      </c>
      <c r="C16" s="113">
        <v>8.0121703853955371</v>
      </c>
      <c r="D16" s="115">
        <v>79</v>
      </c>
      <c r="E16" s="114">
        <v>75</v>
      </c>
      <c r="F16" s="114">
        <v>58</v>
      </c>
      <c r="G16" s="114">
        <v>40</v>
      </c>
      <c r="H16" s="140">
        <v>81</v>
      </c>
      <c r="I16" s="115">
        <v>-2</v>
      </c>
      <c r="J16" s="116">
        <v>-2.4691358024691357</v>
      </c>
      <c r="K16" s="110"/>
      <c r="L16" s="110"/>
      <c r="M16" s="110"/>
      <c r="N16" s="110"/>
      <c r="O16" s="110"/>
    </row>
    <row r="17" spans="1:15" s="110" customFormat="1" ht="24.95" customHeight="1" x14ac:dyDescent="0.2">
      <c r="A17" s="193" t="s">
        <v>142</v>
      </c>
      <c r="B17" s="199" t="s">
        <v>220</v>
      </c>
      <c r="C17" s="113">
        <v>0.91277890466531442</v>
      </c>
      <c r="D17" s="115">
        <v>9</v>
      </c>
      <c r="E17" s="114">
        <v>15</v>
      </c>
      <c r="F17" s="114">
        <v>9</v>
      </c>
      <c r="G17" s="114">
        <v>14</v>
      </c>
      <c r="H17" s="140">
        <v>30</v>
      </c>
      <c r="I17" s="115">
        <v>-21</v>
      </c>
      <c r="J17" s="116">
        <v>-70</v>
      </c>
    </row>
    <row r="18" spans="1:15" s="287" customFormat="1" ht="24.95" customHeight="1" x14ac:dyDescent="0.2">
      <c r="A18" s="201" t="s">
        <v>144</v>
      </c>
      <c r="B18" s="202" t="s">
        <v>145</v>
      </c>
      <c r="C18" s="113">
        <v>10.141987829614605</v>
      </c>
      <c r="D18" s="115">
        <v>100</v>
      </c>
      <c r="E18" s="114">
        <v>80</v>
      </c>
      <c r="F18" s="114">
        <v>74</v>
      </c>
      <c r="G18" s="114">
        <v>48</v>
      </c>
      <c r="H18" s="140">
        <v>104</v>
      </c>
      <c r="I18" s="115">
        <v>-4</v>
      </c>
      <c r="J18" s="116">
        <v>-3.8461538461538463</v>
      </c>
      <c r="K18" s="110"/>
      <c r="L18" s="110"/>
      <c r="M18" s="110"/>
      <c r="N18" s="110"/>
      <c r="O18" s="110"/>
    </row>
    <row r="19" spans="1:15" s="110" customFormat="1" ht="24.95" customHeight="1" x14ac:dyDescent="0.2">
      <c r="A19" s="193" t="s">
        <v>146</v>
      </c>
      <c r="B19" s="199" t="s">
        <v>147</v>
      </c>
      <c r="C19" s="113">
        <v>14.908722109533469</v>
      </c>
      <c r="D19" s="115">
        <v>147</v>
      </c>
      <c r="E19" s="114">
        <v>103</v>
      </c>
      <c r="F19" s="114">
        <v>172</v>
      </c>
      <c r="G19" s="114">
        <v>147</v>
      </c>
      <c r="H19" s="140">
        <v>144</v>
      </c>
      <c r="I19" s="115">
        <v>3</v>
      </c>
      <c r="J19" s="116">
        <v>2.0833333333333335</v>
      </c>
    </row>
    <row r="20" spans="1:15" s="287" customFormat="1" ht="24.95" customHeight="1" x14ac:dyDescent="0.2">
      <c r="A20" s="193" t="s">
        <v>148</v>
      </c>
      <c r="B20" s="199" t="s">
        <v>149</v>
      </c>
      <c r="C20" s="113">
        <v>4.5638945233265718</v>
      </c>
      <c r="D20" s="115">
        <v>45</v>
      </c>
      <c r="E20" s="114">
        <v>64</v>
      </c>
      <c r="F20" s="114">
        <v>59</v>
      </c>
      <c r="G20" s="114">
        <v>43</v>
      </c>
      <c r="H20" s="140">
        <v>54</v>
      </c>
      <c r="I20" s="115">
        <v>-9</v>
      </c>
      <c r="J20" s="116">
        <v>-16.666666666666668</v>
      </c>
      <c r="K20" s="110"/>
      <c r="L20" s="110"/>
      <c r="M20" s="110"/>
      <c r="N20" s="110"/>
      <c r="O20" s="110"/>
    </row>
    <row r="21" spans="1:15" s="110" customFormat="1" ht="24.95" customHeight="1" x14ac:dyDescent="0.2">
      <c r="A21" s="201" t="s">
        <v>150</v>
      </c>
      <c r="B21" s="202" t="s">
        <v>151</v>
      </c>
      <c r="C21" s="113">
        <v>9.1277890466531435</v>
      </c>
      <c r="D21" s="115">
        <v>90</v>
      </c>
      <c r="E21" s="114">
        <v>88</v>
      </c>
      <c r="F21" s="114">
        <v>106</v>
      </c>
      <c r="G21" s="114">
        <v>66</v>
      </c>
      <c r="H21" s="140">
        <v>107</v>
      </c>
      <c r="I21" s="115">
        <v>-17</v>
      </c>
      <c r="J21" s="116">
        <v>-15.88785046728972</v>
      </c>
    </row>
    <row r="22" spans="1:15" s="110" customFormat="1" ht="24.95" customHeight="1" x14ac:dyDescent="0.2">
      <c r="A22" s="201" t="s">
        <v>152</v>
      </c>
      <c r="B22" s="199" t="s">
        <v>153</v>
      </c>
      <c r="C22" s="113">
        <v>0.30425963488843816</v>
      </c>
      <c r="D22" s="115">
        <v>3</v>
      </c>
      <c r="E22" s="114">
        <v>5</v>
      </c>
      <c r="F22" s="114" t="s">
        <v>513</v>
      </c>
      <c r="G22" s="114" t="s">
        <v>513</v>
      </c>
      <c r="H22" s="140" t="s">
        <v>513</v>
      </c>
      <c r="I22" s="115" t="s">
        <v>513</v>
      </c>
      <c r="J22" s="116" t="s">
        <v>513</v>
      </c>
    </row>
    <row r="23" spans="1:15" s="110" customFormat="1" ht="24.95" customHeight="1" x14ac:dyDescent="0.2">
      <c r="A23" s="193" t="s">
        <v>154</v>
      </c>
      <c r="B23" s="199" t="s">
        <v>155</v>
      </c>
      <c r="C23" s="113">
        <v>0.60851926977687631</v>
      </c>
      <c r="D23" s="115">
        <v>6</v>
      </c>
      <c r="E23" s="114">
        <v>8</v>
      </c>
      <c r="F23" s="114">
        <v>9</v>
      </c>
      <c r="G23" s="114">
        <v>9</v>
      </c>
      <c r="H23" s="140">
        <v>6</v>
      </c>
      <c r="I23" s="115">
        <v>0</v>
      </c>
      <c r="J23" s="116">
        <v>0</v>
      </c>
    </row>
    <row r="24" spans="1:15" s="110" customFormat="1" ht="24.95" customHeight="1" x14ac:dyDescent="0.2">
      <c r="A24" s="193" t="s">
        <v>156</v>
      </c>
      <c r="B24" s="199" t="s">
        <v>221</v>
      </c>
      <c r="C24" s="113">
        <v>5.3752535496957403</v>
      </c>
      <c r="D24" s="115">
        <v>53</v>
      </c>
      <c r="E24" s="114">
        <v>34</v>
      </c>
      <c r="F24" s="114">
        <v>66</v>
      </c>
      <c r="G24" s="114">
        <v>56</v>
      </c>
      <c r="H24" s="140">
        <v>49</v>
      </c>
      <c r="I24" s="115">
        <v>4</v>
      </c>
      <c r="J24" s="116">
        <v>8.1632653061224492</v>
      </c>
    </row>
    <row r="25" spans="1:15" s="110" customFormat="1" ht="24.95" customHeight="1" x14ac:dyDescent="0.2">
      <c r="A25" s="193" t="s">
        <v>222</v>
      </c>
      <c r="B25" s="204" t="s">
        <v>159</v>
      </c>
      <c r="C25" s="113">
        <v>3.0425963488843815</v>
      </c>
      <c r="D25" s="115">
        <v>30</v>
      </c>
      <c r="E25" s="114">
        <v>30</v>
      </c>
      <c r="F25" s="114">
        <v>22</v>
      </c>
      <c r="G25" s="114">
        <v>23</v>
      </c>
      <c r="H25" s="140">
        <v>54</v>
      </c>
      <c r="I25" s="115">
        <v>-24</v>
      </c>
      <c r="J25" s="116">
        <v>-44.444444444444443</v>
      </c>
    </row>
    <row r="26" spans="1:15" s="110" customFormat="1" ht="24.95" customHeight="1" x14ac:dyDescent="0.2">
      <c r="A26" s="201">
        <v>782.78300000000002</v>
      </c>
      <c r="B26" s="203" t="s">
        <v>160</v>
      </c>
      <c r="C26" s="113">
        <v>0</v>
      </c>
      <c r="D26" s="115">
        <v>0</v>
      </c>
      <c r="E26" s="114">
        <v>0</v>
      </c>
      <c r="F26" s="114" t="s">
        <v>513</v>
      </c>
      <c r="G26" s="114" t="s">
        <v>513</v>
      </c>
      <c r="H26" s="140" t="s">
        <v>513</v>
      </c>
      <c r="I26" s="115" t="s">
        <v>513</v>
      </c>
      <c r="J26" s="116" t="s">
        <v>513</v>
      </c>
    </row>
    <row r="27" spans="1:15" s="110" customFormat="1" ht="24.95" customHeight="1" x14ac:dyDescent="0.2">
      <c r="A27" s="193" t="s">
        <v>161</v>
      </c>
      <c r="B27" s="199" t="s">
        <v>162</v>
      </c>
      <c r="C27" s="113">
        <v>3.8539553752535496</v>
      </c>
      <c r="D27" s="115">
        <v>38</v>
      </c>
      <c r="E27" s="114">
        <v>26</v>
      </c>
      <c r="F27" s="114">
        <v>30</v>
      </c>
      <c r="G27" s="114">
        <v>31</v>
      </c>
      <c r="H27" s="140">
        <v>51</v>
      </c>
      <c r="I27" s="115">
        <v>-13</v>
      </c>
      <c r="J27" s="116">
        <v>-25.490196078431371</v>
      </c>
    </row>
    <row r="28" spans="1:15" s="110" customFormat="1" ht="24.95" customHeight="1" x14ac:dyDescent="0.2">
      <c r="A28" s="193" t="s">
        <v>163</v>
      </c>
      <c r="B28" s="199" t="s">
        <v>164</v>
      </c>
      <c r="C28" s="113">
        <v>3.9553752535496955</v>
      </c>
      <c r="D28" s="115">
        <v>39</v>
      </c>
      <c r="E28" s="114">
        <v>31</v>
      </c>
      <c r="F28" s="114">
        <v>82</v>
      </c>
      <c r="G28" s="114">
        <v>35</v>
      </c>
      <c r="H28" s="140">
        <v>31</v>
      </c>
      <c r="I28" s="115">
        <v>8</v>
      </c>
      <c r="J28" s="116">
        <v>25.806451612903224</v>
      </c>
    </row>
    <row r="29" spans="1:15" s="110" customFormat="1" ht="24.95" customHeight="1" x14ac:dyDescent="0.2">
      <c r="A29" s="193">
        <v>86</v>
      </c>
      <c r="B29" s="199" t="s">
        <v>165</v>
      </c>
      <c r="C29" s="113">
        <v>7.4036511156186613</v>
      </c>
      <c r="D29" s="115">
        <v>73</v>
      </c>
      <c r="E29" s="114">
        <v>48</v>
      </c>
      <c r="F29" s="114">
        <v>139</v>
      </c>
      <c r="G29" s="114">
        <v>51</v>
      </c>
      <c r="H29" s="140">
        <v>102</v>
      </c>
      <c r="I29" s="115">
        <v>-29</v>
      </c>
      <c r="J29" s="116">
        <v>-28.431372549019606</v>
      </c>
    </row>
    <row r="30" spans="1:15" s="110" customFormat="1" ht="24.95" customHeight="1" x14ac:dyDescent="0.2">
      <c r="A30" s="193">
        <v>87.88</v>
      </c>
      <c r="B30" s="204" t="s">
        <v>166</v>
      </c>
      <c r="C30" s="113">
        <v>11.866125760649087</v>
      </c>
      <c r="D30" s="115">
        <v>117</v>
      </c>
      <c r="E30" s="114">
        <v>131</v>
      </c>
      <c r="F30" s="114">
        <v>214</v>
      </c>
      <c r="G30" s="114">
        <v>114</v>
      </c>
      <c r="H30" s="140">
        <v>129</v>
      </c>
      <c r="I30" s="115">
        <v>-12</v>
      </c>
      <c r="J30" s="116">
        <v>-9.3023255813953494</v>
      </c>
    </row>
    <row r="31" spans="1:15" s="110" customFormat="1" ht="24.95" customHeight="1" x14ac:dyDescent="0.2">
      <c r="A31" s="193" t="s">
        <v>167</v>
      </c>
      <c r="B31" s="199" t="s">
        <v>168</v>
      </c>
      <c r="C31" s="113">
        <v>2.028397565922921</v>
      </c>
      <c r="D31" s="115">
        <v>20</v>
      </c>
      <c r="E31" s="114">
        <v>20</v>
      </c>
      <c r="F31" s="114">
        <v>29</v>
      </c>
      <c r="G31" s="114">
        <v>20</v>
      </c>
      <c r="H31" s="140">
        <v>25</v>
      </c>
      <c r="I31" s="115">
        <v>-5</v>
      </c>
      <c r="J31" s="116">
        <v>-20</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5.882352941176471</v>
      </c>
      <c r="D34" s="115">
        <v>58</v>
      </c>
      <c r="E34" s="114">
        <v>99</v>
      </c>
      <c r="F34" s="114">
        <v>119</v>
      </c>
      <c r="G34" s="114">
        <v>70</v>
      </c>
      <c r="H34" s="140">
        <v>49</v>
      </c>
      <c r="I34" s="115">
        <v>9</v>
      </c>
      <c r="J34" s="116">
        <v>18.367346938775512</v>
      </c>
    </row>
    <row r="35" spans="1:10" s="110" customFormat="1" ht="24.95" customHeight="1" x14ac:dyDescent="0.2">
      <c r="A35" s="292" t="s">
        <v>171</v>
      </c>
      <c r="B35" s="293" t="s">
        <v>172</v>
      </c>
      <c r="C35" s="113">
        <v>27.079107505070994</v>
      </c>
      <c r="D35" s="115">
        <v>267</v>
      </c>
      <c r="E35" s="114">
        <v>246</v>
      </c>
      <c r="F35" s="114">
        <v>212</v>
      </c>
      <c r="G35" s="114">
        <v>224</v>
      </c>
      <c r="H35" s="140">
        <v>332</v>
      </c>
      <c r="I35" s="115">
        <v>-65</v>
      </c>
      <c r="J35" s="116">
        <v>-19.578313253012048</v>
      </c>
    </row>
    <row r="36" spans="1:10" s="110" customFormat="1" ht="24.95" customHeight="1" x14ac:dyDescent="0.2">
      <c r="A36" s="294" t="s">
        <v>173</v>
      </c>
      <c r="B36" s="295" t="s">
        <v>174</v>
      </c>
      <c r="C36" s="125">
        <v>67.038539553752543</v>
      </c>
      <c r="D36" s="143">
        <v>661</v>
      </c>
      <c r="E36" s="144">
        <v>588</v>
      </c>
      <c r="F36" s="144">
        <v>954</v>
      </c>
      <c r="G36" s="144">
        <v>601</v>
      </c>
      <c r="H36" s="145">
        <v>757</v>
      </c>
      <c r="I36" s="143">
        <v>-96</v>
      </c>
      <c r="J36" s="146">
        <v>-12.681638044914134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986</v>
      </c>
      <c r="F11" s="264">
        <v>933</v>
      </c>
      <c r="G11" s="264">
        <v>1285</v>
      </c>
      <c r="H11" s="264">
        <v>895</v>
      </c>
      <c r="I11" s="265">
        <v>1138</v>
      </c>
      <c r="J11" s="263">
        <v>-152</v>
      </c>
      <c r="K11" s="266">
        <v>-13.356766256590509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23.32657200811359</v>
      </c>
      <c r="E13" s="115">
        <v>230</v>
      </c>
      <c r="F13" s="114">
        <v>308</v>
      </c>
      <c r="G13" s="114">
        <v>403</v>
      </c>
      <c r="H13" s="114">
        <v>246</v>
      </c>
      <c r="I13" s="140">
        <v>265</v>
      </c>
      <c r="J13" s="115">
        <v>-35</v>
      </c>
      <c r="K13" s="116">
        <v>-13.20754716981132</v>
      </c>
    </row>
    <row r="14" spans="1:17" ht="15.95" customHeight="1" x14ac:dyDescent="0.2">
      <c r="A14" s="306" t="s">
        <v>230</v>
      </c>
      <c r="B14" s="307"/>
      <c r="C14" s="308"/>
      <c r="D14" s="113">
        <v>64.807302231237315</v>
      </c>
      <c r="E14" s="115">
        <v>639</v>
      </c>
      <c r="F14" s="114">
        <v>534</v>
      </c>
      <c r="G14" s="114">
        <v>703</v>
      </c>
      <c r="H14" s="114">
        <v>545</v>
      </c>
      <c r="I14" s="140">
        <v>721</v>
      </c>
      <c r="J14" s="115">
        <v>-82</v>
      </c>
      <c r="K14" s="116">
        <v>-11.373092926490985</v>
      </c>
    </row>
    <row r="15" spans="1:17" ht="15.95" customHeight="1" x14ac:dyDescent="0.2">
      <c r="A15" s="306" t="s">
        <v>231</v>
      </c>
      <c r="B15" s="307"/>
      <c r="C15" s="308"/>
      <c r="D15" s="113">
        <v>6.0851926977687629</v>
      </c>
      <c r="E15" s="115">
        <v>60</v>
      </c>
      <c r="F15" s="114">
        <v>45</v>
      </c>
      <c r="G15" s="114">
        <v>69</v>
      </c>
      <c r="H15" s="114">
        <v>52</v>
      </c>
      <c r="I15" s="140">
        <v>69</v>
      </c>
      <c r="J15" s="115">
        <v>-9</v>
      </c>
      <c r="K15" s="116">
        <v>-13.043478260869565</v>
      </c>
    </row>
    <row r="16" spans="1:17" ht="15.95" customHeight="1" x14ac:dyDescent="0.2">
      <c r="A16" s="306" t="s">
        <v>232</v>
      </c>
      <c r="B16" s="307"/>
      <c r="C16" s="308"/>
      <c r="D16" s="113">
        <v>5.6795131845841782</v>
      </c>
      <c r="E16" s="115">
        <v>56</v>
      </c>
      <c r="F16" s="114">
        <v>45</v>
      </c>
      <c r="G16" s="114">
        <v>107</v>
      </c>
      <c r="H16" s="114">
        <v>51</v>
      </c>
      <c r="I16" s="140">
        <v>81</v>
      </c>
      <c r="J16" s="115">
        <v>-25</v>
      </c>
      <c r="K16" s="116">
        <v>-30.864197530864196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6.6937119675456387</v>
      </c>
      <c r="E18" s="115">
        <v>66</v>
      </c>
      <c r="F18" s="114">
        <v>104</v>
      </c>
      <c r="G18" s="114">
        <v>127</v>
      </c>
      <c r="H18" s="114">
        <v>75</v>
      </c>
      <c r="I18" s="140">
        <v>61</v>
      </c>
      <c r="J18" s="115">
        <v>5</v>
      </c>
      <c r="K18" s="116">
        <v>8.1967213114754092</v>
      </c>
    </row>
    <row r="19" spans="1:11" ht="14.1" customHeight="1" x14ac:dyDescent="0.2">
      <c r="A19" s="306" t="s">
        <v>235</v>
      </c>
      <c r="B19" s="307" t="s">
        <v>236</v>
      </c>
      <c r="C19" s="308"/>
      <c r="D19" s="113">
        <v>5.6795131845841782</v>
      </c>
      <c r="E19" s="115">
        <v>56</v>
      </c>
      <c r="F19" s="114">
        <v>101</v>
      </c>
      <c r="G19" s="114">
        <v>118</v>
      </c>
      <c r="H19" s="114">
        <v>69</v>
      </c>
      <c r="I19" s="140">
        <v>46</v>
      </c>
      <c r="J19" s="115">
        <v>10</v>
      </c>
      <c r="K19" s="116">
        <v>21.739130434782609</v>
      </c>
    </row>
    <row r="20" spans="1:11" ht="14.1" customHeight="1" x14ac:dyDescent="0.2">
      <c r="A20" s="306">
        <v>12</v>
      </c>
      <c r="B20" s="307" t="s">
        <v>237</v>
      </c>
      <c r="C20" s="308"/>
      <c r="D20" s="113">
        <v>2.2312373225152129</v>
      </c>
      <c r="E20" s="115">
        <v>22</v>
      </c>
      <c r="F20" s="114">
        <v>29</v>
      </c>
      <c r="G20" s="114">
        <v>13</v>
      </c>
      <c r="H20" s="114">
        <v>15</v>
      </c>
      <c r="I20" s="140">
        <v>37</v>
      </c>
      <c r="J20" s="115">
        <v>-15</v>
      </c>
      <c r="K20" s="116">
        <v>-40.54054054054054</v>
      </c>
    </row>
    <row r="21" spans="1:11" ht="14.1" customHeight="1" x14ac:dyDescent="0.2">
      <c r="A21" s="306">
        <v>21</v>
      </c>
      <c r="B21" s="307" t="s">
        <v>238</v>
      </c>
      <c r="C21" s="308"/>
      <c r="D21" s="113">
        <v>0</v>
      </c>
      <c r="E21" s="115">
        <v>0</v>
      </c>
      <c r="F21" s="114">
        <v>9</v>
      </c>
      <c r="G21" s="114" t="s">
        <v>513</v>
      </c>
      <c r="H21" s="114" t="s">
        <v>513</v>
      </c>
      <c r="I21" s="140">
        <v>4</v>
      </c>
      <c r="J21" s="115">
        <v>-4</v>
      </c>
      <c r="K21" s="116">
        <v>-100</v>
      </c>
    </row>
    <row r="22" spans="1:11" ht="14.1" customHeight="1" x14ac:dyDescent="0.2">
      <c r="A22" s="306">
        <v>22</v>
      </c>
      <c r="B22" s="307" t="s">
        <v>239</v>
      </c>
      <c r="C22" s="308"/>
      <c r="D22" s="113">
        <v>0.81135902636916835</v>
      </c>
      <c r="E22" s="115">
        <v>8</v>
      </c>
      <c r="F22" s="114">
        <v>23</v>
      </c>
      <c r="G22" s="114">
        <v>14</v>
      </c>
      <c r="H22" s="114">
        <v>12</v>
      </c>
      <c r="I22" s="140">
        <v>16</v>
      </c>
      <c r="J22" s="115">
        <v>-8</v>
      </c>
      <c r="K22" s="116">
        <v>-50</v>
      </c>
    </row>
    <row r="23" spans="1:11" ht="14.1" customHeight="1" x14ac:dyDescent="0.2">
      <c r="A23" s="306">
        <v>23</v>
      </c>
      <c r="B23" s="307" t="s">
        <v>240</v>
      </c>
      <c r="C23" s="308"/>
      <c r="D23" s="113">
        <v>0.50709939148073024</v>
      </c>
      <c r="E23" s="115">
        <v>5</v>
      </c>
      <c r="F23" s="114">
        <v>0</v>
      </c>
      <c r="G23" s="114" t="s">
        <v>513</v>
      </c>
      <c r="H23" s="114" t="s">
        <v>513</v>
      </c>
      <c r="I23" s="140" t="s">
        <v>513</v>
      </c>
      <c r="J23" s="115" t="s">
        <v>513</v>
      </c>
      <c r="K23" s="116" t="s">
        <v>513</v>
      </c>
    </row>
    <row r="24" spans="1:11" ht="14.1" customHeight="1" x14ac:dyDescent="0.2">
      <c r="A24" s="306">
        <v>24</v>
      </c>
      <c r="B24" s="307" t="s">
        <v>241</v>
      </c>
      <c r="C24" s="308"/>
      <c r="D24" s="113">
        <v>4.8681541582150105</v>
      </c>
      <c r="E24" s="115">
        <v>48</v>
      </c>
      <c r="F24" s="114">
        <v>39</v>
      </c>
      <c r="G24" s="114">
        <v>25</v>
      </c>
      <c r="H24" s="114">
        <v>20</v>
      </c>
      <c r="I24" s="140">
        <v>28</v>
      </c>
      <c r="J24" s="115">
        <v>20</v>
      </c>
      <c r="K24" s="116">
        <v>71.428571428571431</v>
      </c>
    </row>
    <row r="25" spans="1:11" ht="14.1" customHeight="1" x14ac:dyDescent="0.2">
      <c r="A25" s="306">
        <v>25</v>
      </c>
      <c r="B25" s="307" t="s">
        <v>242</v>
      </c>
      <c r="C25" s="308"/>
      <c r="D25" s="113">
        <v>3.8539553752535496</v>
      </c>
      <c r="E25" s="115">
        <v>38</v>
      </c>
      <c r="F25" s="114">
        <v>27</v>
      </c>
      <c r="G25" s="114">
        <v>37</v>
      </c>
      <c r="H25" s="114">
        <v>36</v>
      </c>
      <c r="I25" s="140">
        <v>54</v>
      </c>
      <c r="J25" s="115">
        <v>-16</v>
      </c>
      <c r="K25" s="116">
        <v>-29.62962962962963</v>
      </c>
    </row>
    <row r="26" spans="1:11" ht="14.1" customHeight="1" x14ac:dyDescent="0.2">
      <c r="A26" s="306">
        <v>26</v>
      </c>
      <c r="B26" s="307" t="s">
        <v>243</v>
      </c>
      <c r="C26" s="308"/>
      <c r="D26" s="113">
        <v>2.028397565922921</v>
      </c>
      <c r="E26" s="115">
        <v>20</v>
      </c>
      <c r="F26" s="114">
        <v>8</v>
      </c>
      <c r="G26" s="114">
        <v>10</v>
      </c>
      <c r="H26" s="114">
        <v>16</v>
      </c>
      <c r="I26" s="140">
        <v>26</v>
      </c>
      <c r="J26" s="115">
        <v>-6</v>
      </c>
      <c r="K26" s="116">
        <v>-23.076923076923077</v>
      </c>
    </row>
    <row r="27" spans="1:11" ht="14.1" customHeight="1" x14ac:dyDescent="0.2">
      <c r="A27" s="306">
        <v>27</v>
      </c>
      <c r="B27" s="307" t="s">
        <v>244</v>
      </c>
      <c r="C27" s="308"/>
      <c r="D27" s="113">
        <v>0.91277890466531442</v>
      </c>
      <c r="E27" s="115">
        <v>9</v>
      </c>
      <c r="F27" s="114">
        <v>12</v>
      </c>
      <c r="G27" s="114">
        <v>10</v>
      </c>
      <c r="H27" s="114">
        <v>8</v>
      </c>
      <c r="I27" s="140">
        <v>15</v>
      </c>
      <c r="J27" s="115">
        <v>-6</v>
      </c>
      <c r="K27" s="116">
        <v>-40</v>
      </c>
    </row>
    <row r="28" spans="1:11" ht="14.1" customHeight="1" x14ac:dyDescent="0.2">
      <c r="A28" s="306">
        <v>28</v>
      </c>
      <c r="B28" s="307" t="s">
        <v>245</v>
      </c>
      <c r="C28" s="308"/>
      <c r="D28" s="113">
        <v>0.30425963488843816</v>
      </c>
      <c r="E28" s="115">
        <v>3</v>
      </c>
      <c r="F28" s="114" t="s">
        <v>513</v>
      </c>
      <c r="G28" s="114">
        <v>4</v>
      </c>
      <c r="H28" s="114">
        <v>4</v>
      </c>
      <c r="I28" s="140" t="s">
        <v>513</v>
      </c>
      <c r="J28" s="115" t="s">
        <v>513</v>
      </c>
      <c r="K28" s="116" t="s">
        <v>513</v>
      </c>
    </row>
    <row r="29" spans="1:11" ht="14.1" customHeight="1" x14ac:dyDescent="0.2">
      <c r="A29" s="306">
        <v>29</v>
      </c>
      <c r="B29" s="307" t="s">
        <v>246</v>
      </c>
      <c r="C29" s="308"/>
      <c r="D29" s="113">
        <v>5.6795131845841782</v>
      </c>
      <c r="E29" s="115">
        <v>56</v>
      </c>
      <c r="F29" s="114">
        <v>58</v>
      </c>
      <c r="G29" s="114">
        <v>89</v>
      </c>
      <c r="H29" s="114">
        <v>84</v>
      </c>
      <c r="I29" s="140">
        <v>95</v>
      </c>
      <c r="J29" s="115">
        <v>-39</v>
      </c>
      <c r="K29" s="116">
        <v>-41.05263157894737</v>
      </c>
    </row>
    <row r="30" spans="1:11" ht="14.1" customHeight="1" x14ac:dyDescent="0.2">
      <c r="A30" s="306" t="s">
        <v>247</v>
      </c>
      <c r="B30" s="307" t="s">
        <v>248</v>
      </c>
      <c r="C30" s="308"/>
      <c r="D30" s="113">
        <v>2.8397565922920891</v>
      </c>
      <c r="E30" s="115">
        <v>28</v>
      </c>
      <c r="F30" s="114" t="s">
        <v>513</v>
      </c>
      <c r="G30" s="114" t="s">
        <v>513</v>
      </c>
      <c r="H30" s="114">
        <v>51</v>
      </c>
      <c r="I30" s="140">
        <v>38</v>
      </c>
      <c r="J30" s="115">
        <v>-10</v>
      </c>
      <c r="K30" s="116">
        <v>-26.315789473684209</v>
      </c>
    </row>
    <row r="31" spans="1:11" ht="14.1" customHeight="1" x14ac:dyDescent="0.2">
      <c r="A31" s="306" t="s">
        <v>249</v>
      </c>
      <c r="B31" s="307" t="s">
        <v>250</v>
      </c>
      <c r="C31" s="308"/>
      <c r="D31" s="113" t="s">
        <v>513</v>
      </c>
      <c r="E31" s="115" t="s">
        <v>513</v>
      </c>
      <c r="F31" s="114">
        <v>28</v>
      </c>
      <c r="G31" s="114">
        <v>57</v>
      </c>
      <c r="H31" s="114">
        <v>30</v>
      </c>
      <c r="I31" s="140">
        <v>53</v>
      </c>
      <c r="J31" s="115" t="s">
        <v>513</v>
      </c>
      <c r="K31" s="116" t="s">
        <v>513</v>
      </c>
    </row>
    <row r="32" spans="1:11" ht="14.1" customHeight="1" x14ac:dyDescent="0.2">
      <c r="A32" s="306">
        <v>31</v>
      </c>
      <c r="B32" s="307" t="s">
        <v>251</v>
      </c>
      <c r="C32" s="308"/>
      <c r="D32" s="113">
        <v>0.30425963488843816</v>
      </c>
      <c r="E32" s="115">
        <v>3</v>
      </c>
      <c r="F32" s="114">
        <v>5</v>
      </c>
      <c r="G32" s="114">
        <v>11</v>
      </c>
      <c r="H32" s="114">
        <v>5</v>
      </c>
      <c r="I32" s="140">
        <v>7</v>
      </c>
      <c r="J32" s="115">
        <v>-4</v>
      </c>
      <c r="K32" s="116">
        <v>-57.142857142857146</v>
      </c>
    </row>
    <row r="33" spans="1:11" ht="14.1" customHeight="1" x14ac:dyDescent="0.2">
      <c r="A33" s="306">
        <v>32</v>
      </c>
      <c r="B33" s="307" t="s">
        <v>252</v>
      </c>
      <c r="C33" s="308"/>
      <c r="D33" s="113">
        <v>4.1582150101419879</v>
      </c>
      <c r="E33" s="115">
        <v>41</v>
      </c>
      <c r="F33" s="114">
        <v>36</v>
      </c>
      <c r="G33" s="114">
        <v>51</v>
      </c>
      <c r="H33" s="114">
        <v>33</v>
      </c>
      <c r="I33" s="140">
        <v>66</v>
      </c>
      <c r="J33" s="115">
        <v>-25</v>
      </c>
      <c r="K33" s="116">
        <v>-37.878787878787875</v>
      </c>
    </row>
    <row r="34" spans="1:11" ht="14.1" customHeight="1" x14ac:dyDescent="0.2">
      <c r="A34" s="306">
        <v>33</v>
      </c>
      <c r="B34" s="307" t="s">
        <v>253</v>
      </c>
      <c r="C34" s="308"/>
      <c r="D34" s="113">
        <v>2.4340770791075053</v>
      </c>
      <c r="E34" s="115">
        <v>24</v>
      </c>
      <c r="F34" s="114">
        <v>18</v>
      </c>
      <c r="G34" s="114">
        <v>24</v>
      </c>
      <c r="H34" s="114">
        <v>6</v>
      </c>
      <c r="I34" s="140">
        <v>19</v>
      </c>
      <c r="J34" s="115">
        <v>5</v>
      </c>
      <c r="K34" s="116">
        <v>26.315789473684209</v>
      </c>
    </row>
    <row r="35" spans="1:11" ht="14.1" customHeight="1" x14ac:dyDescent="0.2">
      <c r="A35" s="306">
        <v>34</v>
      </c>
      <c r="B35" s="307" t="s">
        <v>254</v>
      </c>
      <c r="C35" s="308"/>
      <c r="D35" s="113">
        <v>2.2312373225152129</v>
      </c>
      <c r="E35" s="115">
        <v>22</v>
      </c>
      <c r="F35" s="114">
        <v>14</v>
      </c>
      <c r="G35" s="114">
        <v>18</v>
      </c>
      <c r="H35" s="114">
        <v>15</v>
      </c>
      <c r="I35" s="140">
        <v>38</v>
      </c>
      <c r="J35" s="115">
        <v>-16</v>
      </c>
      <c r="K35" s="116">
        <v>-42.10526315789474</v>
      </c>
    </row>
    <row r="36" spans="1:11" ht="14.1" customHeight="1" x14ac:dyDescent="0.2">
      <c r="A36" s="306">
        <v>41</v>
      </c>
      <c r="B36" s="307" t="s">
        <v>255</v>
      </c>
      <c r="C36" s="308"/>
      <c r="D36" s="113">
        <v>0.40567951318458417</v>
      </c>
      <c r="E36" s="115">
        <v>4</v>
      </c>
      <c r="F36" s="114">
        <v>3</v>
      </c>
      <c r="G36" s="114" t="s">
        <v>513</v>
      </c>
      <c r="H36" s="114" t="s">
        <v>513</v>
      </c>
      <c r="I36" s="140">
        <v>5</v>
      </c>
      <c r="J36" s="115">
        <v>-1</v>
      </c>
      <c r="K36" s="116">
        <v>-20</v>
      </c>
    </row>
    <row r="37" spans="1:11" ht="14.1" customHeight="1" x14ac:dyDescent="0.2">
      <c r="A37" s="306">
        <v>42</v>
      </c>
      <c r="B37" s="307" t="s">
        <v>256</v>
      </c>
      <c r="C37" s="308"/>
      <c r="D37" s="113">
        <v>0</v>
      </c>
      <c r="E37" s="115">
        <v>0</v>
      </c>
      <c r="F37" s="114" t="s">
        <v>513</v>
      </c>
      <c r="G37" s="114">
        <v>3</v>
      </c>
      <c r="H37" s="114">
        <v>0</v>
      </c>
      <c r="I37" s="140">
        <v>4</v>
      </c>
      <c r="J37" s="115">
        <v>-4</v>
      </c>
      <c r="K37" s="116">
        <v>-100</v>
      </c>
    </row>
    <row r="38" spans="1:11" ht="14.1" customHeight="1" x14ac:dyDescent="0.2">
      <c r="A38" s="306">
        <v>43</v>
      </c>
      <c r="B38" s="307" t="s">
        <v>257</v>
      </c>
      <c r="C38" s="308"/>
      <c r="D38" s="113" t="s">
        <v>513</v>
      </c>
      <c r="E38" s="115" t="s">
        <v>513</v>
      </c>
      <c r="F38" s="114">
        <v>0</v>
      </c>
      <c r="G38" s="114">
        <v>3</v>
      </c>
      <c r="H38" s="114" t="s">
        <v>513</v>
      </c>
      <c r="I38" s="140" t="s">
        <v>513</v>
      </c>
      <c r="J38" s="115" t="s">
        <v>513</v>
      </c>
      <c r="K38" s="116" t="s">
        <v>513</v>
      </c>
    </row>
    <row r="39" spans="1:11" ht="14.1" customHeight="1" x14ac:dyDescent="0.2">
      <c r="A39" s="306">
        <v>51</v>
      </c>
      <c r="B39" s="307" t="s">
        <v>258</v>
      </c>
      <c r="C39" s="308"/>
      <c r="D39" s="113">
        <v>3.2454361054766734</v>
      </c>
      <c r="E39" s="115">
        <v>32</v>
      </c>
      <c r="F39" s="114">
        <v>42</v>
      </c>
      <c r="G39" s="114">
        <v>53</v>
      </c>
      <c r="H39" s="114">
        <v>40</v>
      </c>
      <c r="I39" s="140">
        <v>42</v>
      </c>
      <c r="J39" s="115">
        <v>-10</v>
      </c>
      <c r="K39" s="116">
        <v>-23.80952380952381</v>
      </c>
    </row>
    <row r="40" spans="1:11" ht="14.1" customHeight="1" x14ac:dyDescent="0.2">
      <c r="A40" s="306" t="s">
        <v>259</v>
      </c>
      <c r="B40" s="307" t="s">
        <v>260</v>
      </c>
      <c r="C40" s="308"/>
      <c r="D40" s="113">
        <v>2.6369168356997972</v>
      </c>
      <c r="E40" s="115">
        <v>26</v>
      </c>
      <c r="F40" s="114">
        <v>34</v>
      </c>
      <c r="G40" s="114">
        <v>50</v>
      </c>
      <c r="H40" s="114">
        <v>38</v>
      </c>
      <c r="I40" s="140">
        <v>41</v>
      </c>
      <c r="J40" s="115">
        <v>-15</v>
      </c>
      <c r="K40" s="116">
        <v>-36.585365853658537</v>
      </c>
    </row>
    <row r="41" spans="1:11" ht="14.1" customHeight="1" x14ac:dyDescent="0.2">
      <c r="A41" s="306"/>
      <c r="B41" s="307" t="s">
        <v>261</v>
      </c>
      <c r="C41" s="308"/>
      <c r="D41" s="113">
        <v>2.028397565922921</v>
      </c>
      <c r="E41" s="115">
        <v>20</v>
      </c>
      <c r="F41" s="114">
        <v>30</v>
      </c>
      <c r="G41" s="114">
        <v>43</v>
      </c>
      <c r="H41" s="114">
        <v>32</v>
      </c>
      <c r="I41" s="140">
        <v>37</v>
      </c>
      <c r="J41" s="115">
        <v>-17</v>
      </c>
      <c r="K41" s="116">
        <v>-45.945945945945944</v>
      </c>
    </row>
    <row r="42" spans="1:11" ht="14.1" customHeight="1" x14ac:dyDescent="0.2">
      <c r="A42" s="306">
        <v>52</v>
      </c>
      <c r="B42" s="307" t="s">
        <v>262</v>
      </c>
      <c r="C42" s="308"/>
      <c r="D42" s="113">
        <v>4.9695740365111565</v>
      </c>
      <c r="E42" s="115">
        <v>49</v>
      </c>
      <c r="F42" s="114">
        <v>67</v>
      </c>
      <c r="G42" s="114">
        <v>55</v>
      </c>
      <c r="H42" s="114">
        <v>47</v>
      </c>
      <c r="I42" s="140">
        <v>58</v>
      </c>
      <c r="J42" s="115">
        <v>-9</v>
      </c>
      <c r="K42" s="116">
        <v>-15.517241379310345</v>
      </c>
    </row>
    <row r="43" spans="1:11" ht="14.1" customHeight="1" x14ac:dyDescent="0.2">
      <c r="A43" s="306" t="s">
        <v>263</v>
      </c>
      <c r="B43" s="307" t="s">
        <v>264</v>
      </c>
      <c r="C43" s="308"/>
      <c r="D43" s="113">
        <v>4.1582150101419879</v>
      </c>
      <c r="E43" s="115">
        <v>41</v>
      </c>
      <c r="F43" s="114">
        <v>55</v>
      </c>
      <c r="G43" s="114">
        <v>46</v>
      </c>
      <c r="H43" s="114">
        <v>41</v>
      </c>
      <c r="I43" s="140">
        <v>55</v>
      </c>
      <c r="J43" s="115">
        <v>-14</v>
      </c>
      <c r="K43" s="116">
        <v>-25.454545454545453</v>
      </c>
    </row>
    <row r="44" spans="1:11" ht="14.1" customHeight="1" x14ac:dyDescent="0.2">
      <c r="A44" s="306">
        <v>53</v>
      </c>
      <c r="B44" s="307" t="s">
        <v>265</v>
      </c>
      <c r="C44" s="308"/>
      <c r="D44" s="113" t="s">
        <v>513</v>
      </c>
      <c r="E44" s="115" t="s">
        <v>513</v>
      </c>
      <c r="F44" s="114">
        <v>4</v>
      </c>
      <c r="G44" s="114">
        <v>7</v>
      </c>
      <c r="H44" s="114">
        <v>4</v>
      </c>
      <c r="I44" s="140">
        <v>8</v>
      </c>
      <c r="J44" s="115" t="s">
        <v>513</v>
      </c>
      <c r="K44" s="116" t="s">
        <v>513</v>
      </c>
    </row>
    <row r="45" spans="1:11" ht="14.1" customHeight="1" x14ac:dyDescent="0.2">
      <c r="A45" s="306" t="s">
        <v>266</v>
      </c>
      <c r="B45" s="307" t="s">
        <v>267</v>
      </c>
      <c r="C45" s="308"/>
      <c r="D45" s="113" t="s">
        <v>513</v>
      </c>
      <c r="E45" s="115" t="s">
        <v>513</v>
      </c>
      <c r="F45" s="114">
        <v>4</v>
      </c>
      <c r="G45" s="114">
        <v>6</v>
      </c>
      <c r="H45" s="114">
        <v>4</v>
      </c>
      <c r="I45" s="140">
        <v>5</v>
      </c>
      <c r="J45" s="115" t="s">
        <v>513</v>
      </c>
      <c r="K45" s="116" t="s">
        <v>513</v>
      </c>
    </row>
    <row r="46" spans="1:11" ht="14.1" customHeight="1" x14ac:dyDescent="0.2">
      <c r="A46" s="306">
        <v>54</v>
      </c>
      <c r="B46" s="307" t="s">
        <v>268</v>
      </c>
      <c r="C46" s="308"/>
      <c r="D46" s="113">
        <v>2.9411764705882355</v>
      </c>
      <c r="E46" s="115">
        <v>29</v>
      </c>
      <c r="F46" s="114">
        <v>24</v>
      </c>
      <c r="G46" s="114">
        <v>20</v>
      </c>
      <c r="H46" s="114">
        <v>18</v>
      </c>
      <c r="I46" s="140">
        <v>27</v>
      </c>
      <c r="J46" s="115">
        <v>2</v>
      </c>
      <c r="K46" s="116">
        <v>7.4074074074074074</v>
      </c>
    </row>
    <row r="47" spans="1:11" ht="14.1" customHeight="1" x14ac:dyDescent="0.2">
      <c r="A47" s="306">
        <v>61</v>
      </c>
      <c r="B47" s="307" t="s">
        <v>269</v>
      </c>
      <c r="C47" s="308"/>
      <c r="D47" s="113">
        <v>1.6227180527383367</v>
      </c>
      <c r="E47" s="115">
        <v>16</v>
      </c>
      <c r="F47" s="114">
        <v>16</v>
      </c>
      <c r="G47" s="114">
        <v>24</v>
      </c>
      <c r="H47" s="114">
        <v>18</v>
      </c>
      <c r="I47" s="140">
        <v>16</v>
      </c>
      <c r="J47" s="115">
        <v>0</v>
      </c>
      <c r="K47" s="116">
        <v>0</v>
      </c>
    </row>
    <row r="48" spans="1:11" ht="14.1" customHeight="1" x14ac:dyDescent="0.2">
      <c r="A48" s="306">
        <v>62</v>
      </c>
      <c r="B48" s="307" t="s">
        <v>270</v>
      </c>
      <c r="C48" s="308"/>
      <c r="D48" s="113">
        <v>6.7951318458417846</v>
      </c>
      <c r="E48" s="115">
        <v>67</v>
      </c>
      <c r="F48" s="114">
        <v>59</v>
      </c>
      <c r="G48" s="114">
        <v>75</v>
      </c>
      <c r="H48" s="114">
        <v>78</v>
      </c>
      <c r="I48" s="140">
        <v>70</v>
      </c>
      <c r="J48" s="115">
        <v>-3</v>
      </c>
      <c r="K48" s="116">
        <v>-4.2857142857142856</v>
      </c>
    </row>
    <row r="49" spans="1:11" ht="14.1" customHeight="1" x14ac:dyDescent="0.2">
      <c r="A49" s="306">
        <v>63</v>
      </c>
      <c r="B49" s="307" t="s">
        <v>271</v>
      </c>
      <c r="C49" s="308"/>
      <c r="D49" s="113">
        <v>6.1866125760649089</v>
      </c>
      <c r="E49" s="115">
        <v>61</v>
      </c>
      <c r="F49" s="114">
        <v>59</v>
      </c>
      <c r="G49" s="114">
        <v>58</v>
      </c>
      <c r="H49" s="114">
        <v>32</v>
      </c>
      <c r="I49" s="140">
        <v>62</v>
      </c>
      <c r="J49" s="115">
        <v>-1</v>
      </c>
      <c r="K49" s="116">
        <v>-1.6129032258064515</v>
      </c>
    </row>
    <row r="50" spans="1:11" ht="14.1" customHeight="1" x14ac:dyDescent="0.2">
      <c r="A50" s="306" t="s">
        <v>272</v>
      </c>
      <c r="B50" s="307" t="s">
        <v>273</v>
      </c>
      <c r="C50" s="308"/>
      <c r="D50" s="113">
        <v>1.4198782961460445</v>
      </c>
      <c r="E50" s="115">
        <v>14</v>
      </c>
      <c r="F50" s="114">
        <v>10</v>
      </c>
      <c r="G50" s="114">
        <v>11</v>
      </c>
      <c r="H50" s="114">
        <v>6</v>
      </c>
      <c r="I50" s="140">
        <v>20</v>
      </c>
      <c r="J50" s="115">
        <v>-6</v>
      </c>
      <c r="K50" s="116">
        <v>-30</v>
      </c>
    </row>
    <row r="51" spans="1:11" ht="14.1" customHeight="1" x14ac:dyDescent="0.2">
      <c r="A51" s="306" t="s">
        <v>274</v>
      </c>
      <c r="B51" s="307" t="s">
        <v>275</v>
      </c>
      <c r="C51" s="308"/>
      <c r="D51" s="113">
        <v>4.2596348884381339</v>
      </c>
      <c r="E51" s="115">
        <v>42</v>
      </c>
      <c r="F51" s="114">
        <v>47</v>
      </c>
      <c r="G51" s="114">
        <v>43</v>
      </c>
      <c r="H51" s="114">
        <v>26</v>
      </c>
      <c r="I51" s="140">
        <v>40</v>
      </c>
      <c r="J51" s="115">
        <v>2</v>
      </c>
      <c r="K51" s="116">
        <v>5</v>
      </c>
    </row>
    <row r="52" spans="1:11" ht="14.1" customHeight="1" x14ac:dyDescent="0.2">
      <c r="A52" s="306">
        <v>71</v>
      </c>
      <c r="B52" s="307" t="s">
        <v>276</v>
      </c>
      <c r="C52" s="308"/>
      <c r="D52" s="113">
        <v>9.0263691683569984</v>
      </c>
      <c r="E52" s="115">
        <v>89</v>
      </c>
      <c r="F52" s="114">
        <v>57</v>
      </c>
      <c r="G52" s="114">
        <v>90</v>
      </c>
      <c r="H52" s="114">
        <v>61</v>
      </c>
      <c r="I52" s="140">
        <v>83</v>
      </c>
      <c r="J52" s="115">
        <v>6</v>
      </c>
      <c r="K52" s="116">
        <v>7.2289156626506026</v>
      </c>
    </row>
    <row r="53" spans="1:11" ht="14.1" customHeight="1" x14ac:dyDescent="0.2">
      <c r="A53" s="306" t="s">
        <v>277</v>
      </c>
      <c r="B53" s="307" t="s">
        <v>278</v>
      </c>
      <c r="C53" s="308"/>
      <c r="D53" s="113">
        <v>2.7383367139959431</v>
      </c>
      <c r="E53" s="115">
        <v>27</v>
      </c>
      <c r="F53" s="114">
        <v>14</v>
      </c>
      <c r="G53" s="114">
        <v>18</v>
      </c>
      <c r="H53" s="114">
        <v>17</v>
      </c>
      <c r="I53" s="140">
        <v>31</v>
      </c>
      <c r="J53" s="115">
        <v>-4</v>
      </c>
      <c r="K53" s="116">
        <v>-12.903225806451612</v>
      </c>
    </row>
    <row r="54" spans="1:11" ht="14.1" customHeight="1" x14ac:dyDescent="0.2">
      <c r="A54" s="306" t="s">
        <v>279</v>
      </c>
      <c r="B54" s="307" t="s">
        <v>280</v>
      </c>
      <c r="C54" s="308"/>
      <c r="D54" s="113">
        <v>5.0709939148073024</v>
      </c>
      <c r="E54" s="115">
        <v>50</v>
      </c>
      <c r="F54" s="114">
        <v>38</v>
      </c>
      <c r="G54" s="114">
        <v>68</v>
      </c>
      <c r="H54" s="114">
        <v>41</v>
      </c>
      <c r="I54" s="140">
        <v>46</v>
      </c>
      <c r="J54" s="115">
        <v>4</v>
      </c>
      <c r="K54" s="116">
        <v>8.695652173913043</v>
      </c>
    </row>
    <row r="55" spans="1:11" ht="14.1" customHeight="1" x14ac:dyDescent="0.2">
      <c r="A55" s="306">
        <v>72</v>
      </c>
      <c r="B55" s="307" t="s">
        <v>281</v>
      </c>
      <c r="C55" s="308"/>
      <c r="D55" s="113">
        <v>1.6227180527383367</v>
      </c>
      <c r="E55" s="115">
        <v>16</v>
      </c>
      <c r="F55" s="114">
        <v>20</v>
      </c>
      <c r="G55" s="114">
        <v>18</v>
      </c>
      <c r="H55" s="114">
        <v>27</v>
      </c>
      <c r="I55" s="140">
        <v>16</v>
      </c>
      <c r="J55" s="115">
        <v>0</v>
      </c>
      <c r="K55" s="116">
        <v>0</v>
      </c>
    </row>
    <row r="56" spans="1:11" ht="14.1" customHeight="1" x14ac:dyDescent="0.2">
      <c r="A56" s="306" t="s">
        <v>282</v>
      </c>
      <c r="B56" s="307" t="s">
        <v>283</v>
      </c>
      <c r="C56" s="308"/>
      <c r="D56" s="113">
        <v>0.60851926977687631</v>
      </c>
      <c r="E56" s="115">
        <v>6</v>
      </c>
      <c r="F56" s="114">
        <v>8</v>
      </c>
      <c r="G56" s="114">
        <v>5</v>
      </c>
      <c r="H56" s="114">
        <v>10</v>
      </c>
      <c r="I56" s="140">
        <v>9</v>
      </c>
      <c r="J56" s="115">
        <v>-3</v>
      </c>
      <c r="K56" s="116">
        <v>-33.333333333333336</v>
      </c>
    </row>
    <row r="57" spans="1:11" ht="14.1" customHeight="1" x14ac:dyDescent="0.2">
      <c r="A57" s="306" t="s">
        <v>284</v>
      </c>
      <c r="B57" s="307" t="s">
        <v>285</v>
      </c>
      <c r="C57" s="308"/>
      <c r="D57" s="113">
        <v>0.40567951318458417</v>
      </c>
      <c r="E57" s="115">
        <v>4</v>
      </c>
      <c r="F57" s="114">
        <v>6</v>
      </c>
      <c r="G57" s="114">
        <v>6</v>
      </c>
      <c r="H57" s="114">
        <v>9</v>
      </c>
      <c r="I57" s="140" t="s">
        <v>513</v>
      </c>
      <c r="J57" s="115" t="s">
        <v>513</v>
      </c>
      <c r="K57" s="116" t="s">
        <v>513</v>
      </c>
    </row>
    <row r="58" spans="1:11" ht="14.1" customHeight="1" x14ac:dyDescent="0.2">
      <c r="A58" s="306">
        <v>73</v>
      </c>
      <c r="B58" s="307" t="s">
        <v>286</v>
      </c>
      <c r="C58" s="308"/>
      <c r="D58" s="113">
        <v>1.8255578093306288</v>
      </c>
      <c r="E58" s="115">
        <v>18</v>
      </c>
      <c r="F58" s="114">
        <v>6</v>
      </c>
      <c r="G58" s="114">
        <v>24</v>
      </c>
      <c r="H58" s="114">
        <v>22</v>
      </c>
      <c r="I58" s="140">
        <v>21</v>
      </c>
      <c r="J58" s="115">
        <v>-3</v>
      </c>
      <c r="K58" s="116">
        <v>-14.285714285714286</v>
      </c>
    </row>
    <row r="59" spans="1:11" ht="14.1" customHeight="1" x14ac:dyDescent="0.2">
      <c r="A59" s="306" t="s">
        <v>287</v>
      </c>
      <c r="B59" s="307" t="s">
        <v>288</v>
      </c>
      <c r="C59" s="308"/>
      <c r="D59" s="113">
        <v>1.1156186612576064</v>
      </c>
      <c r="E59" s="115">
        <v>11</v>
      </c>
      <c r="F59" s="114">
        <v>6</v>
      </c>
      <c r="G59" s="114">
        <v>14</v>
      </c>
      <c r="H59" s="114">
        <v>15</v>
      </c>
      <c r="I59" s="140">
        <v>15</v>
      </c>
      <c r="J59" s="115">
        <v>-4</v>
      </c>
      <c r="K59" s="116">
        <v>-26.666666666666668</v>
      </c>
    </row>
    <row r="60" spans="1:11" ht="14.1" customHeight="1" x14ac:dyDescent="0.2">
      <c r="A60" s="306">
        <v>81</v>
      </c>
      <c r="B60" s="307" t="s">
        <v>289</v>
      </c>
      <c r="C60" s="308"/>
      <c r="D60" s="113">
        <v>9.3306288032454354</v>
      </c>
      <c r="E60" s="115">
        <v>92</v>
      </c>
      <c r="F60" s="114">
        <v>64</v>
      </c>
      <c r="G60" s="114">
        <v>107</v>
      </c>
      <c r="H60" s="114">
        <v>66</v>
      </c>
      <c r="I60" s="140">
        <v>61</v>
      </c>
      <c r="J60" s="115">
        <v>31</v>
      </c>
      <c r="K60" s="116">
        <v>50.819672131147541</v>
      </c>
    </row>
    <row r="61" spans="1:11" ht="14.1" customHeight="1" x14ac:dyDescent="0.2">
      <c r="A61" s="306" t="s">
        <v>290</v>
      </c>
      <c r="B61" s="307" t="s">
        <v>291</v>
      </c>
      <c r="C61" s="308"/>
      <c r="D61" s="113">
        <v>3.7525354969574036</v>
      </c>
      <c r="E61" s="115">
        <v>37</v>
      </c>
      <c r="F61" s="114">
        <v>20</v>
      </c>
      <c r="G61" s="114">
        <v>25</v>
      </c>
      <c r="H61" s="114">
        <v>25</v>
      </c>
      <c r="I61" s="140">
        <v>9</v>
      </c>
      <c r="J61" s="115">
        <v>28</v>
      </c>
      <c r="K61" s="116" t="s">
        <v>514</v>
      </c>
    </row>
    <row r="62" spans="1:11" ht="14.1" customHeight="1" x14ac:dyDescent="0.2">
      <c r="A62" s="306" t="s">
        <v>292</v>
      </c>
      <c r="B62" s="307" t="s">
        <v>293</v>
      </c>
      <c r="C62" s="308"/>
      <c r="D62" s="113">
        <v>2.3326572008113589</v>
      </c>
      <c r="E62" s="115">
        <v>23</v>
      </c>
      <c r="F62" s="114">
        <v>25</v>
      </c>
      <c r="G62" s="114">
        <v>50</v>
      </c>
      <c r="H62" s="114">
        <v>22</v>
      </c>
      <c r="I62" s="140">
        <v>33</v>
      </c>
      <c r="J62" s="115">
        <v>-10</v>
      </c>
      <c r="K62" s="116">
        <v>-30.303030303030305</v>
      </c>
    </row>
    <row r="63" spans="1:11" ht="14.1" customHeight="1" x14ac:dyDescent="0.2">
      <c r="A63" s="306"/>
      <c r="B63" s="307" t="s">
        <v>294</v>
      </c>
      <c r="C63" s="308"/>
      <c r="D63" s="113">
        <v>1.6227180527383367</v>
      </c>
      <c r="E63" s="115">
        <v>16</v>
      </c>
      <c r="F63" s="114">
        <v>19</v>
      </c>
      <c r="G63" s="114">
        <v>39</v>
      </c>
      <c r="H63" s="114">
        <v>16</v>
      </c>
      <c r="I63" s="140">
        <v>27</v>
      </c>
      <c r="J63" s="115">
        <v>-11</v>
      </c>
      <c r="K63" s="116">
        <v>-40.74074074074074</v>
      </c>
    </row>
    <row r="64" spans="1:11" ht="14.1" customHeight="1" x14ac:dyDescent="0.2">
      <c r="A64" s="306" t="s">
        <v>295</v>
      </c>
      <c r="B64" s="307" t="s">
        <v>296</v>
      </c>
      <c r="C64" s="308"/>
      <c r="D64" s="113">
        <v>0.40567951318458417</v>
      </c>
      <c r="E64" s="115">
        <v>4</v>
      </c>
      <c r="F64" s="114">
        <v>7</v>
      </c>
      <c r="G64" s="114">
        <v>10</v>
      </c>
      <c r="H64" s="114">
        <v>8</v>
      </c>
      <c r="I64" s="140">
        <v>5</v>
      </c>
      <c r="J64" s="115">
        <v>-1</v>
      </c>
      <c r="K64" s="116">
        <v>-20</v>
      </c>
    </row>
    <row r="65" spans="1:11" ht="14.1" customHeight="1" x14ac:dyDescent="0.2">
      <c r="A65" s="306" t="s">
        <v>297</v>
      </c>
      <c r="B65" s="307" t="s">
        <v>298</v>
      </c>
      <c r="C65" s="308"/>
      <c r="D65" s="113">
        <v>1.2170385395537526</v>
      </c>
      <c r="E65" s="115">
        <v>12</v>
      </c>
      <c r="F65" s="114">
        <v>3</v>
      </c>
      <c r="G65" s="114">
        <v>12</v>
      </c>
      <c r="H65" s="114">
        <v>6</v>
      </c>
      <c r="I65" s="140">
        <v>7</v>
      </c>
      <c r="J65" s="115">
        <v>5</v>
      </c>
      <c r="K65" s="116">
        <v>71.428571428571431</v>
      </c>
    </row>
    <row r="66" spans="1:11" ht="14.1" customHeight="1" x14ac:dyDescent="0.2">
      <c r="A66" s="306">
        <v>82</v>
      </c>
      <c r="B66" s="307" t="s">
        <v>299</v>
      </c>
      <c r="C66" s="308"/>
      <c r="D66" s="113">
        <v>5.1724137931034484</v>
      </c>
      <c r="E66" s="115">
        <v>51</v>
      </c>
      <c r="F66" s="114">
        <v>50</v>
      </c>
      <c r="G66" s="114">
        <v>91</v>
      </c>
      <c r="H66" s="114">
        <v>49</v>
      </c>
      <c r="I66" s="140">
        <v>62</v>
      </c>
      <c r="J66" s="115">
        <v>-11</v>
      </c>
      <c r="K66" s="116">
        <v>-17.741935483870968</v>
      </c>
    </row>
    <row r="67" spans="1:11" ht="14.1" customHeight="1" x14ac:dyDescent="0.2">
      <c r="A67" s="306" t="s">
        <v>300</v>
      </c>
      <c r="B67" s="307" t="s">
        <v>301</v>
      </c>
      <c r="C67" s="308"/>
      <c r="D67" s="113">
        <v>4.5638945233265718</v>
      </c>
      <c r="E67" s="115">
        <v>45</v>
      </c>
      <c r="F67" s="114">
        <v>47</v>
      </c>
      <c r="G67" s="114">
        <v>79</v>
      </c>
      <c r="H67" s="114">
        <v>41</v>
      </c>
      <c r="I67" s="140">
        <v>52</v>
      </c>
      <c r="J67" s="115">
        <v>-7</v>
      </c>
      <c r="K67" s="116">
        <v>-13.461538461538462</v>
      </c>
    </row>
    <row r="68" spans="1:11" ht="14.1" customHeight="1" x14ac:dyDescent="0.2">
      <c r="A68" s="306" t="s">
        <v>302</v>
      </c>
      <c r="B68" s="307" t="s">
        <v>303</v>
      </c>
      <c r="C68" s="308"/>
      <c r="D68" s="113">
        <v>0.30425963488843816</v>
      </c>
      <c r="E68" s="115">
        <v>3</v>
      </c>
      <c r="F68" s="114">
        <v>3</v>
      </c>
      <c r="G68" s="114">
        <v>9</v>
      </c>
      <c r="H68" s="114">
        <v>7</v>
      </c>
      <c r="I68" s="140">
        <v>7</v>
      </c>
      <c r="J68" s="115">
        <v>-4</v>
      </c>
      <c r="K68" s="116">
        <v>-57.142857142857146</v>
      </c>
    </row>
    <row r="69" spans="1:11" ht="14.1" customHeight="1" x14ac:dyDescent="0.2">
      <c r="A69" s="306">
        <v>83</v>
      </c>
      <c r="B69" s="307" t="s">
        <v>304</v>
      </c>
      <c r="C69" s="308"/>
      <c r="D69" s="113">
        <v>7.3022312373225153</v>
      </c>
      <c r="E69" s="115">
        <v>72</v>
      </c>
      <c r="F69" s="114">
        <v>61</v>
      </c>
      <c r="G69" s="114">
        <v>173</v>
      </c>
      <c r="H69" s="114">
        <v>75</v>
      </c>
      <c r="I69" s="140">
        <v>102</v>
      </c>
      <c r="J69" s="115">
        <v>-30</v>
      </c>
      <c r="K69" s="116">
        <v>-29.411764705882351</v>
      </c>
    </row>
    <row r="70" spans="1:11" ht="14.1" customHeight="1" x14ac:dyDescent="0.2">
      <c r="A70" s="306" t="s">
        <v>305</v>
      </c>
      <c r="B70" s="307" t="s">
        <v>306</v>
      </c>
      <c r="C70" s="308"/>
      <c r="D70" s="113">
        <v>5.4766734279918863</v>
      </c>
      <c r="E70" s="115">
        <v>54</v>
      </c>
      <c r="F70" s="114">
        <v>49</v>
      </c>
      <c r="G70" s="114">
        <v>132</v>
      </c>
      <c r="H70" s="114">
        <v>62</v>
      </c>
      <c r="I70" s="140">
        <v>76</v>
      </c>
      <c r="J70" s="115">
        <v>-22</v>
      </c>
      <c r="K70" s="116">
        <v>-28.94736842105263</v>
      </c>
    </row>
    <row r="71" spans="1:11" ht="14.1" customHeight="1" x14ac:dyDescent="0.2">
      <c r="A71" s="306"/>
      <c r="B71" s="307" t="s">
        <v>307</v>
      </c>
      <c r="C71" s="308"/>
      <c r="D71" s="113">
        <v>2.4340770791075053</v>
      </c>
      <c r="E71" s="115">
        <v>24</v>
      </c>
      <c r="F71" s="114">
        <v>27</v>
      </c>
      <c r="G71" s="114">
        <v>61</v>
      </c>
      <c r="H71" s="114">
        <v>31</v>
      </c>
      <c r="I71" s="140">
        <v>30</v>
      </c>
      <c r="J71" s="115">
        <v>-6</v>
      </c>
      <c r="K71" s="116">
        <v>-20</v>
      </c>
    </row>
    <row r="72" spans="1:11" ht="14.1" customHeight="1" x14ac:dyDescent="0.2">
      <c r="A72" s="306">
        <v>84</v>
      </c>
      <c r="B72" s="307" t="s">
        <v>308</v>
      </c>
      <c r="C72" s="308"/>
      <c r="D72" s="113">
        <v>1.3184584178498986</v>
      </c>
      <c r="E72" s="115">
        <v>13</v>
      </c>
      <c r="F72" s="114">
        <v>8</v>
      </c>
      <c r="G72" s="114">
        <v>33</v>
      </c>
      <c r="H72" s="114">
        <v>15</v>
      </c>
      <c r="I72" s="140">
        <v>20</v>
      </c>
      <c r="J72" s="115">
        <v>-7</v>
      </c>
      <c r="K72" s="116">
        <v>-35</v>
      </c>
    </row>
    <row r="73" spans="1:11" ht="14.1" customHeight="1" x14ac:dyDescent="0.2">
      <c r="A73" s="306" t="s">
        <v>309</v>
      </c>
      <c r="B73" s="307" t="s">
        <v>310</v>
      </c>
      <c r="C73" s="308"/>
      <c r="D73" s="113">
        <v>0.50709939148073024</v>
      </c>
      <c r="E73" s="115">
        <v>5</v>
      </c>
      <c r="F73" s="114">
        <v>5</v>
      </c>
      <c r="G73" s="114">
        <v>12</v>
      </c>
      <c r="H73" s="114">
        <v>3</v>
      </c>
      <c r="I73" s="140">
        <v>10</v>
      </c>
      <c r="J73" s="115">
        <v>-5</v>
      </c>
      <c r="K73" s="116">
        <v>-50</v>
      </c>
    </row>
    <row r="74" spans="1:11" ht="14.1" customHeight="1" x14ac:dyDescent="0.2">
      <c r="A74" s="306" t="s">
        <v>311</v>
      </c>
      <c r="B74" s="307" t="s">
        <v>312</v>
      </c>
      <c r="C74" s="308"/>
      <c r="D74" s="113">
        <v>0.40567951318458417</v>
      </c>
      <c r="E74" s="115">
        <v>4</v>
      </c>
      <c r="F74" s="114" t="s">
        <v>513</v>
      </c>
      <c r="G74" s="114">
        <v>12</v>
      </c>
      <c r="H74" s="114">
        <v>0</v>
      </c>
      <c r="I74" s="140" t="s">
        <v>513</v>
      </c>
      <c r="J74" s="115" t="s">
        <v>513</v>
      </c>
      <c r="K74" s="116" t="s">
        <v>513</v>
      </c>
    </row>
    <row r="75" spans="1:11" ht="14.1" customHeight="1" x14ac:dyDescent="0.2">
      <c r="A75" s="306" t="s">
        <v>313</v>
      </c>
      <c r="B75" s="307" t="s">
        <v>314</v>
      </c>
      <c r="C75" s="308"/>
      <c r="D75" s="113">
        <v>0</v>
      </c>
      <c r="E75" s="115">
        <v>0</v>
      </c>
      <c r="F75" s="114">
        <v>0</v>
      </c>
      <c r="G75" s="114">
        <v>0</v>
      </c>
      <c r="H75" s="114" t="s">
        <v>513</v>
      </c>
      <c r="I75" s="140">
        <v>0</v>
      </c>
      <c r="J75" s="115">
        <v>0</v>
      </c>
      <c r="K75" s="116">
        <v>0</v>
      </c>
    </row>
    <row r="76" spans="1:11" ht="14.1" customHeight="1" x14ac:dyDescent="0.2">
      <c r="A76" s="306">
        <v>91</v>
      </c>
      <c r="B76" s="307" t="s">
        <v>315</v>
      </c>
      <c r="C76" s="308"/>
      <c r="D76" s="113" t="s">
        <v>513</v>
      </c>
      <c r="E76" s="115" t="s">
        <v>513</v>
      </c>
      <c r="F76" s="114">
        <v>3</v>
      </c>
      <c r="G76" s="114">
        <v>4</v>
      </c>
      <c r="H76" s="114">
        <v>0</v>
      </c>
      <c r="I76" s="140">
        <v>0</v>
      </c>
      <c r="J76" s="115" t="s">
        <v>513</v>
      </c>
      <c r="K76" s="116" t="s">
        <v>513</v>
      </c>
    </row>
    <row r="77" spans="1:11" ht="14.1" customHeight="1" x14ac:dyDescent="0.2">
      <c r="A77" s="306">
        <v>92</v>
      </c>
      <c r="B77" s="307" t="s">
        <v>316</v>
      </c>
      <c r="C77" s="308"/>
      <c r="D77" s="113">
        <v>0.40567951318458417</v>
      </c>
      <c r="E77" s="115">
        <v>4</v>
      </c>
      <c r="F77" s="114">
        <v>4</v>
      </c>
      <c r="G77" s="114">
        <v>4</v>
      </c>
      <c r="H77" s="114">
        <v>6</v>
      </c>
      <c r="I77" s="140">
        <v>6</v>
      </c>
      <c r="J77" s="115">
        <v>-2</v>
      </c>
      <c r="K77" s="116">
        <v>-33.333333333333336</v>
      </c>
    </row>
    <row r="78" spans="1:11" ht="14.1" customHeight="1" x14ac:dyDescent="0.2">
      <c r="A78" s="306">
        <v>93</v>
      </c>
      <c r="B78" s="307" t="s">
        <v>317</v>
      </c>
      <c r="C78" s="308"/>
      <c r="D78" s="113">
        <v>0</v>
      </c>
      <c r="E78" s="115">
        <v>0</v>
      </c>
      <c r="F78" s="114">
        <v>0</v>
      </c>
      <c r="G78" s="114" t="s">
        <v>513</v>
      </c>
      <c r="H78" s="114">
        <v>0</v>
      </c>
      <c r="I78" s="140" t="s">
        <v>513</v>
      </c>
      <c r="J78" s="115" t="s">
        <v>513</v>
      </c>
      <c r="K78" s="116" t="s">
        <v>513</v>
      </c>
    </row>
    <row r="79" spans="1:11" ht="14.1" customHeight="1" x14ac:dyDescent="0.2">
      <c r="A79" s="306">
        <v>94</v>
      </c>
      <c r="B79" s="307" t="s">
        <v>318</v>
      </c>
      <c r="C79" s="308"/>
      <c r="D79" s="113" t="s">
        <v>513</v>
      </c>
      <c r="E79" s="115" t="s">
        <v>513</v>
      </c>
      <c r="F79" s="114">
        <v>0</v>
      </c>
      <c r="G79" s="114" t="s">
        <v>513</v>
      </c>
      <c r="H79" s="114">
        <v>0</v>
      </c>
      <c r="I79" s="140">
        <v>0</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t="s">
        <v>513</v>
      </c>
      <c r="E81" s="143" t="s">
        <v>513</v>
      </c>
      <c r="F81" s="144" t="s">
        <v>513</v>
      </c>
      <c r="G81" s="144">
        <v>3</v>
      </c>
      <c r="H81" s="144" t="s">
        <v>513</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11769</v>
      </c>
      <c r="C10" s="114">
        <v>5834</v>
      </c>
      <c r="D10" s="114">
        <v>5935</v>
      </c>
      <c r="E10" s="114">
        <v>8622</v>
      </c>
      <c r="F10" s="114">
        <v>3135</v>
      </c>
      <c r="G10" s="114">
        <v>1303</v>
      </c>
      <c r="H10" s="114">
        <v>3412</v>
      </c>
      <c r="I10" s="115">
        <v>3456</v>
      </c>
      <c r="J10" s="114">
        <v>2672</v>
      </c>
      <c r="K10" s="114">
        <v>784</v>
      </c>
      <c r="L10" s="423">
        <v>808</v>
      </c>
      <c r="M10" s="424">
        <v>885</v>
      </c>
    </row>
    <row r="11" spans="1:13" ht="11.1" customHeight="1" x14ac:dyDescent="0.2">
      <c r="A11" s="422" t="s">
        <v>387</v>
      </c>
      <c r="B11" s="115">
        <v>12071</v>
      </c>
      <c r="C11" s="114">
        <v>6040</v>
      </c>
      <c r="D11" s="114">
        <v>6031</v>
      </c>
      <c r="E11" s="114">
        <v>8834</v>
      </c>
      <c r="F11" s="114">
        <v>3228</v>
      </c>
      <c r="G11" s="114">
        <v>1269</v>
      </c>
      <c r="H11" s="114">
        <v>3535</v>
      </c>
      <c r="I11" s="115">
        <v>3535</v>
      </c>
      <c r="J11" s="114">
        <v>2690</v>
      </c>
      <c r="K11" s="114">
        <v>845</v>
      </c>
      <c r="L11" s="423">
        <v>967</v>
      </c>
      <c r="M11" s="424">
        <v>676</v>
      </c>
    </row>
    <row r="12" spans="1:13" ht="11.1" customHeight="1" x14ac:dyDescent="0.2">
      <c r="A12" s="422" t="s">
        <v>388</v>
      </c>
      <c r="B12" s="115">
        <v>12463</v>
      </c>
      <c r="C12" s="114">
        <v>6230</v>
      </c>
      <c r="D12" s="114">
        <v>6233</v>
      </c>
      <c r="E12" s="114">
        <v>9199</v>
      </c>
      <c r="F12" s="114">
        <v>3252</v>
      </c>
      <c r="G12" s="114">
        <v>1503</v>
      </c>
      <c r="H12" s="114">
        <v>3602</v>
      </c>
      <c r="I12" s="115">
        <v>3543</v>
      </c>
      <c r="J12" s="114">
        <v>2678</v>
      </c>
      <c r="K12" s="114">
        <v>865</v>
      </c>
      <c r="L12" s="423">
        <v>1260</v>
      </c>
      <c r="M12" s="424">
        <v>907</v>
      </c>
    </row>
    <row r="13" spans="1:13" s="110" customFormat="1" ht="11.1" customHeight="1" x14ac:dyDescent="0.2">
      <c r="A13" s="422" t="s">
        <v>389</v>
      </c>
      <c r="B13" s="115">
        <v>12235</v>
      </c>
      <c r="C13" s="114">
        <v>6039</v>
      </c>
      <c r="D13" s="114">
        <v>6196</v>
      </c>
      <c r="E13" s="114">
        <v>8965</v>
      </c>
      <c r="F13" s="114">
        <v>3258</v>
      </c>
      <c r="G13" s="114">
        <v>1429</v>
      </c>
      <c r="H13" s="114">
        <v>3624</v>
      </c>
      <c r="I13" s="115">
        <v>3524</v>
      </c>
      <c r="J13" s="114">
        <v>2670</v>
      </c>
      <c r="K13" s="114">
        <v>854</v>
      </c>
      <c r="L13" s="423">
        <v>592</v>
      </c>
      <c r="M13" s="424">
        <v>852</v>
      </c>
    </row>
    <row r="14" spans="1:13" ht="15" customHeight="1" x14ac:dyDescent="0.2">
      <c r="A14" s="422" t="s">
        <v>390</v>
      </c>
      <c r="B14" s="115">
        <v>12346</v>
      </c>
      <c r="C14" s="114">
        <v>6113</v>
      </c>
      <c r="D14" s="114">
        <v>6233</v>
      </c>
      <c r="E14" s="114">
        <v>8568</v>
      </c>
      <c r="F14" s="114">
        <v>3776</v>
      </c>
      <c r="G14" s="114">
        <v>1399</v>
      </c>
      <c r="H14" s="114">
        <v>3716</v>
      </c>
      <c r="I14" s="115">
        <v>3623</v>
      </c>
      <c r="J14" s="114">
        <v>2739</v>
      </c>
      <c r="K14" s="114">
        <v>884</v>
      </c>
      <c r="L14" s="423">
        <v>921</v>
      </c>
      <c r="M14" s="424">
        <v>827</v>
      </c>
    </row>
    <row r="15" spans="1:13" ht="11.1" customHeight="1" x14ac:dyDescent="0.2">
      <c r="A15" s="422" t="s">
        <v>387</v>
      </c>
      <c r="B15" s="115">
        <v>12562</v>
      </c>
      <c r="C15" s="114">
        <v>6291</v>
      </c>
      <c r="D15" s="114">
        <v>6271</v>
      </c>
      <c r="E15" s="114">
        <v>8589</v>
      </c>
      <c r="F15" s="114">
        <v>3971</v>
      </c>
      <c r="G15" s="114">
        <v>1387</v>
      </c>
      <c r="H15" s="114">
        <v>3822</v>
      </c>
      <c r="I15" s="115">
        <v>3718</v>
      </c>
      <c r="J15" s="114">
        <v>2779</v>
      </c>
      <c r="K15" s="114">
        <v>939</v>
      </c>
      <c r="L15" s="423">
        <v>882</v>
      </c>
      <c r="M15" s="424">
        <v>670</v>
      </c>
    </row>
    <row r="16" spans="1:13" ht="11.1" customHeight="1" x14ac:dyDescent="0.2">
      <c r="A16" s="422" t="s">
        <v>388</v>
      </c>
      <c r="B16" s="115">
        <v>12865</v>
      </c>
      <c r="C16" s="114">
        <v>6498</v>
      </c>
      <c r="D16" s="114">
        <v>6367</v>
      </c>
      <c r="E16" s="114">
        <v>8833</v>
      </c>
      <c r="F16" s="114">
        <v>4020</v>
      </c>
      <c r="G16" s="114">
        <v>1574</v>
      </c>
      <c r="H16" s="114">
        <v>3909</v>
      </c>
      <c r="I16" s="115">
        <v>3736</v>
      </c>
      <c r="J16" s="114">
        <v>2752</v>
      </c>
      <c r="K16" s="114">
        <v>984</v>
      </c>
      <c r="L16" s="423">
        <v>1323</v>
      </c>
      <c r="M16" s="424">
        <v>1011</v>
      </c>
    </row>
    <row r="17" spans="1:13" s="110" customFormat="1" ht="11.1" customHeight="1" x14ac:dyDescent="0.2">
      <c r="A17" s="422" t="s">
        <v>389</v>
      </c>
      <c r="B17" s="115">
        <v>12625</v>
      </c>
      <c r="C17" s="114">
        <v>6327</v>
      </c>
      <c r="D17" s="114">
        <v>6298</v>
      </c>
      <c r="E17" s="114">
        <v>8661</v>
      </c>
      <c r="F17" s="114">
        <v>3962</v>
      </c>
      <c r="G17" s="114">
        <v>1478</v>
      </c>
      <c r="H17" s="114">
        <v>3917</v>
      </c>
      <c r="I17" s="115">
        <v>3604</v>
      </c>
      <c r="J17" s="114">
        <v>2681</v>
      </c>
      <c r="K17" s="114">
        <v>923</v>
      </c>
      <c r="L17" s="423">
        <v>559</v>
      </c>
      <c r="M17" s="424">
        <v>829</v>
      </c>
    </row>
    <row r="18" spans="1:13" ht="15" customHeight="1" x14ac:dyDescent="0.2">
      <c r="A18" s="422" t="s">
        <v>391</v>
      </c>
      <c r="B18" s="115">
        <v>12553</v>
      </c>
      <c r="C18" s="114">
        <v>6246</v>
      </c>
      <c r="D18" s="114">
        <v>6307</v>
      </c>
      <c r="E18" s="114">
        <v>8528</v>
      </c>
      <c r="F18" s="114">
        <v>4022</v>
      </c>
      <c r="G18" s="114">
        <v>1389</v>
      </c>
      <c r="H18" s="114">
        <v>3950</v>
      </c>
      <c r="I18" s="115">
        <v>3607</v>
      </c>
      <c r="J18" s="114">
        <v>2689</v>
      </c>
      <c r="K18" s="114">
        <v>918</v>
      </c>
      <c r="L18" s="423">
        <v>902</v>
      </c>
      <c r="M18" s="424">
        <v>943</v>
      </c>
    </row>
    <row r="19" spans="1:13" ht="11.1" customHeight="1" x14ac:dyDescent="0.2">
      <c r="A19" s="422" t="s">
        <v>387</v>
      </c>
      <c r="B19" s="115">
        <v>12738</v>
      </c>
      <c r="C19" s="114">
        <v>6400</v>
      </c>
      <c r="D19" s="114">
        <v>6338</v>
      </c>
      <c r="E19" s="114">
        <v>8571</v>
      </c>
      <c r="F19" s="114">
        <v>4166</v>
      </c>
      <c r="G19" s="114">
        <v>1351</v>
      </c>
      <c r="H19" s="114">
        <v>4067</v>
      </c>
      <c r="I19" s="115">
        <v>3647</v>
      </c>
      <c r="J19" s="114">
        <v>2698</v>
      </c>
      <c r="K19" s="114">
        <v>949</v>
      </c>
      <c r="L19" s="423">
        <v>828</v>
      </c>
      <c r="M19" s="424">
        <v>657</v>
      </c>
    </row>
    <row r="20" spans="1:13" ht="11.1" customHeight="1" x14ac:dyDescent="0.2">
      <c r="A20" s="422" t="s">
        <v>388</v>
      </c>
      <c r="B20" s="115">
        <v>12939</v>
      </c>
      <c r="C20" s="114">
        <v>6539</v>
      </c>
      <c r="D20" s="114">
        <v>6400</v>
      </c>
      <c r="E20" s="114">
        <v>8681</v>
      </c>
      <c r="F20" s="114">
        <v>4252</v>
      </c>
      <c r="G20" s="114">
        <v>1473</v>
      </c>
      <c r="H20" s="114">
        <v>4103</v>
      </c>
      <c r="I20" s="115">
        <v>3715</v>
      </c>
      <c r="J20" s="114">
        <v>2704</v>
      </c>
      <c r="K20" s="114">
        <v>1011</v>
      </c>
      <c r="L20" s="423">
        <v>1258</v>
      </c>
      <c r="M20" s="424">
        <v>1071</v>
      </c>
    </row>
    <row r="21" spans="1:13" s="110" customFormat="1" ht="11.1" customHeight="1" x14ac:dyDescent="0.2">
      <c r="A21" s="422" t="s">
        <v>389</v>
      </c>
      <c r="B21" s="115">
        <v>12679</v>
      </c>
      <c r="C21" s="114">
        <v>6314</v>
      </c>
      <c r="D21" s="114">
        <v>6365</v>
      </c>
      <c r="E21" s="114">
        <v>8471</v>
      </c>
      <c r="F21" s="114">
        <v>4208</v>
      </c>
      <c r="G21" s="114">
        <v>1366</v>
      </c>
      <c r="H21" s="114">
        <v>4103</v>
      </c>
      <c r="I21" s="115">
        <v>3698</v>
      </c>
      <c r="J21" s="114">
        <v>2686</v>
      </c>
      <c r="K21" s="114">
        <v>1012</v>
      </c>
      <c r="L21" s="423">
        <v>544</v>
      </c>
      <c r="M21" s="424">
        <v>845</v>
      </c>
    </row>
    <row r="22" spans="1:13" ht="15" customHeight="1" x14ac:dyDescent="0.2">
      <c r="A22" s="422" t="s">
        <v>392</v>
      </c>
      <c r="B22" s="115">
        <v>12574</v>
      </c>
      <c r="C22" s="114">
        <v>6200</v>
      </c>
      <c r="D22" s="114">
        <v>6374</v>
      </c>
      <c r="E22" s="114">
        <v>8357</v>
      </c>
      <c r="F22" s="114">
        <v>4214</v>
      </c>
      <c r="G22" s="114">
        <v>1286</v>
      </c>
      <c r="H22" s="114">
        <v>4161</v>
      </c>
      <c r="I22" s="115">
        <v>3665</v>
      </c>
      <c r="J22" s="114">
        <v>2677</v>
      </c>
      <c r="K22" s="114">
        <v>988</v>
      </c>
      <c r="L22" s="423">
        <v>820</v>
      </c>
      <c r="M22" s="424">
        <v>907</v>
      </c>
    </row>
    <row r="23" spans="1:13" ht="11.1" customHeight="1" x14ac:dyDescent="0.2">
      <c r="A23" s="422" t="s">
        <v>387</v>
      </c>
      <c r="B23" s="115">
        <v>12758</v>
      </c>
      <c r="C23" s="114">
        <v>6371</v>
      </c>
      <c r="D23" s="114">
        <v>6387</v>
      </c>
      <c r="E23" s="114">
        <v>8457</v>
      </c>
      <c r="F23" s="114">
        <v>4298</v>
      </c>
      <c r="G23" s="114">
        <v>1227</v>
      </c>
      <c r="H23" s="114">
        <v>4299</v>
      </c>
      <c r="I23" s="115">
        <v>3726</v>
      </c>
      <c r="J23" s="114">
        <v>2692</v>
      </c>
      <c r="K23" s="114">
        <v>1034</v>
      </c>
      <c r="L23" s="423">
        <v>889</v>
      </c>
      <c r="M23" s="424">
        <v>765</v>
      </c>
    </row>
    <row r="24" spans="1:13" ht="11.1" customHeight="1" x14ac:dyDescent="0.2">
      <c r="A24" s="422" t="s">
        <v>388</v>
      </c>
      <c r="B24" s="115">
        <v>13020</v>
      </c>
      <c r="C24" s="114">
        <v>6527</v>
      </c>
      <c r="D24" s="114">
        <v>6493</v>
      </c>
      <c r="E24" s="114">
        <v>8676</v>
      </c>
      <c r="F24" s="114">
        <v>4334</v>
      </c>
      <c r="G24" s="114">
        <v>1436</v>
      </c>
      <c r="H24" s="114">
        <v>4321</v>
      </c>
      <c r="I24" s="115">
        <v>3768</v>
      </c>
      <c r="J24" s="114">
        <v>2735</v>
      </c>
      <c r="K24" s="114">
        <v>1033</v>
      </c>
      <c r="L24" s="423">
        <v>1295</v>
      </c>
      <c r="M24" s="424">
        <v>1100</v>
      </c>
    </row>
    <row r="25" spans="1:13" s="110" customFormat="1" ht="11.1" customHeight="1" x14ac:dyDescent="0.2">
      <c r="A25" s="422" t="s">
        <v>389</v>
      </c>
      <c r="B25" s="115">
        <v>12739</v>
      </c>
      <c r="C25" s="114">
        <v>6308</v>
      </c>
      <c r="D25" s="114">
        <v>6431</v>
      </c>
      <c r="E25" s="114">
        <v>8423</v>
      </c>
      <c r="F25" s="114">
        <v>4307</v>
      </c>
      <c r="G25" s="114">
        <v>1366</v>
      </c>
      <c r="H25" s="114">
        <v>4280</v>
      </c>
      <c r="I25" s="115">
        <v>3761</v>
      </c>
      <c r="J25" s="114">
        <v>2737</v>
      </c>
      <c r="K25" s="114">
        <v>1024</v>
      </c>
      <c r="L25" s="423">
        <v>575</v>
      </c>
      <c r="M25" s="424">
        <v>881</v>
      </c>
    </row>
    <row r="26" spans="1:13" ht="15" customHeight="1" x14ac:dyDescent="0.2">
      <c r="A26" s="422" t="s">
        <v>393</v>
      </c>
      <c r="B26" s="115">
        <v>12787</v>
      </c>
      <c r="C26" s="114">
        <v>6297</v>
      </c>
      <c r="D26" s="114">
        <v>6490</v>
      </c>
      <c r="E26" s="114">
        <v>8418</v>
      </c>
      <c r="F26" s="114">
        <v>4360</v>
      </c>
      <c r="G26" s="114">
        <v>1303</v>
      </c>
      <c r="H26" s="114">
        <v>4402</v>
      </c>
      <c r="I26" s="115">
        <v>3781</v>
      </c>
      <c r="J26" s="114">
        <v>2767</v>
      </c>
      <c r="K26" s="114">
        <v>1014</v>
      </c>
      <c r="L26" s="423">
        <v>1007</v>
      </c>
      <c r="M26" s="424">
        <v>945</v>
      </c>
    </row>
    <row r="27" spans="1:13" ht="11.1" customHeight="1" x14ac:dyDescent="0.2">
      <c r="A27" s="422" t="s">
        <v>387</v>
      </c>
      <c r="B27" s="115">
        <v>13054</v>
      </c>
      <c r="C27" s="114">
        <v>6469</v>
      </c>
      <c r="D27" s="114">
        <v>6585</v>
      </c>
      <c r="E27" s="114">
        <v>8554</v>
      </c>
      <c r="F27" s="114">
        <v>4494</v>
      </c>
      <c r="G27" s="114">
        <v>1270</v>
      </c>
      <c r="H27" s="114">
        <v>4563</v>
      </c>
      <c r="I27" s="115">
        <v>3788</v>
      </c>
      <c r="J27" s="114">
        <v>2740</v>
      </c>
      <c r="K27" s="114">
        <v>1048</v>
      </c>
      <c r="L27" s="423">
        <v>889</v>
      </c>
      <c r="M27" s="424">
        <v>639</v>
      </c>
    </row>
    <row r="28" spans="1:13" ht="11.1" customHeight="1" x14ac:dyDescent="0.2">
      <c r="A28" s="422" t="s">
        <v>388</v>
      </c>
      <c r="B28" s="115">
        <v>13353</v>
      </c>
      <c r="C28" s="114">
        <v>6651</v>
      </c>
      <c r="D28" s="114">
        <v>6702</v>
      </c>
      <c r="E28" s="114">
        <v>8779</v>
      </c>
      <c r="F28" s="114">
        <v>4570</v>
      </c>
      <c r="G28" s="114">
        <v>1426</v>
      </c>
      <c r="H28" s="114">
        <v>4642</v>
      </c>
      <c r="I28" s="115">
        <v>3762</v>
      </c>
      <c r="J28" s="114">
        <v>2656</v>
      </c>
      <c r="K28" s="114">
        <v>1106</v>
      </c>
      <c r="L28" s="423">
        <v>1415</v>
      </c>
      <c r="M28" s="424">
        <v>1133</v>
      </c>
    </row>
    <row r="29" spans="1:13" s="110" customFormat="1" ht="11.1" customHeight="1" x14ac:dyDescent="0.2">
      <c r="A29" s="422" t="s">
        <v>389</v>
      </c>
      <c r="B29" s="115">
        <v>13105</v>
      </c>
      <c r="C29" s="114">
        <v>6448</v>
      </c>
      <c r="D29" s="114">
        <v>6657</v>
      </c>
      <c r="E29" s="114">
        <v>8566</v>
      </c>
      <c r="F29" s="114">
        <v>4539</v>
      </c>
      <c r="G29" s="114">
        <v>1363</v>
      </c>
      <c r="H29" s="114">
        <v>4617</v>
      </c>
      <c r="I29" s="115">
        <v>3758</v>
      </c>
      <c r="J29" s="114">
        <v>2669</v>
      </c>
      <c r="K29" s="114">
        <v>1089</v>
      </c>
      <c r="L29" s="423">
        <v>619</v>
      </c>
      <c r="M29" s="424">
        <v>911</v>
      </c>
    </row>
    <row r="30" spans="1:13" ht="15" customHeight="1" x14ac:dyDescent="0.2">
      <c r="A30" s="422" t="s">
        <v>394</v>
      </c>
      <c r="B30" s="115">
        <v>13167</v>
      </c>
      <c r="C30" s="114">
        <v>6477</v>
      </c>
      <c r="D30" s="114">
        <v>6690</v>
      </c>
      <c r="E30" s="114">
        <v>8550</v>
      </c>
      <c r="F30" s="114">
        <v>4617</v>
      </c>
      <c r="G30" s="114">
        <v>1311</v>
      </c>
      <c r="H30" s="114">
        <v>4671</v>
      </c>
      <c r="I30" s="115">
        <v>3597</v>
      </c>
      <c r="J30" s="114">
        <v>2550</v>
      </c>
      <c r="K30" s="114">
        <v>1047</v>
      </c>
      <c r="L30" s="423">
        <v>1135</v>
      </c>
      <c r="M30" s="424">
        <v>1031</v>
      </c>
    </row>
    <row r="31" spans="1:13" ht="11.1" customHeight="1" x14ac:dyDescent="0.2">
      <c r="A31" s="422" t="s">
        <v>387</v>
      </c>
      <c r="B31" s="115">
        <v>13596</v>
      </c>
      <c r="C31" s="114">
        <v>6742</v>
      </c>
      <c r="D31" s="114">
        <v>6854</v>
      </c>
      <c r="E31" s="114">
        <v>8810</v>
      </c>
      <c r="F31" s="114">
        <v>4786</v>
      </c>
      <c r="G31" s="114">
        <v>1291</v>
      </c>
      <c r="H31" s="114">
        <v>4835</v>
      </c>
      <c r="I31" s="115">
        <v>3641</v>
      </c>
      <c r="J31" s="114">
        <v>2561</v>
      </c>
      <c r="K31" s="114">
        <v>1080</v>
      </c>
      <c r="L31" s="423">
        <v>1031</v>
      </c>
      <c r="M31" s="424">
        <v>789</v>
      </c>
    </row>
    <row r="32" spans="1:13" ht="11.1" customHeight="1" x14ac:dyDescent="0.2">
      <c r="A32" s="422" t="s">
        <v>388</v>
      </c>
      <c r="B32" s="115">
        <v>13682</v>
      </c>
      <c r="C32" s="114">
        <v>6728</v>
      </c>
      <c r="D32" s="114">
        <v>6954</v>
      </c>
      <c r="E32" s="114">
        <v>8795</v>
      </c>
      <c r="F32" s="114">
        <v>4887</v>
      </c>
      <c r="G32" s="114">
        <v>1463</v>
      </c>
      <c r="H32" s="114">
        <v>4873</v>
      </c>
      <c r="I32" s="115">
        <v>3673</v>
      </c>
      <c r="J32" s="114">
        <v>2541</v>
      </c>
      <c r="K32" s="114">
        <v>1132</v>
      </c>
      <c r="L32" s="423">
        <v>1412</v>
      </c>
      <c r="M32" s="424">
        <v>1352</v>
      </c>
    </row>
    <row r="33" spans="1:13" s="110" customFormat="1" ht="11.1" customHeight="1" x14ac:dyDescent="0.2">
      <c r="A33" s="422" t="s">
        <v>389</v>
      </c>
      <c r="B33" s="115">
        <v>13402</v>
      </c>
      <c r="C33" s="114">
        <v>6511</v>
      </c>
      <c r="D33" s="114">
        <v>6891</v>
      </c>
      <c r="E33" s="114">
        <v>8535</v>
      </c>
      <c r="F33" s="114">
        <v>4867</v>
      </c>
      <c r="G33" s="114">
        <v>1364</v>
      </c>
      <c r="H33" s="114">
        <v>4817</v>
      </c>
      <c r="I33" s="115">
        <v>3692</v>
      </c>
      <c r="J33" s="114">
        <v>2551</v>
      </c>
      <c r="K33" s="114">
        <v>1141</v>
      </c>
      <c r="L33" s="423">
        <v>771</v>
      </c>
      <c r="M33" s="424">
        <v>1059</v>
      </c>
    </row>
    <row r="34" spans="1:13" ht="15" customHeight="1" x14ac:dyDescent="0.2">
      <c r="A34" s="422" t="s">
        <v>395</v>
      </c>
      <c r="B34" s="115">
        <v>13420</v>
      </c>
      <c r="C34" s="114">
        <v>6490</v>
      </c>
      <c r="D34" s="114">
        <v>6930</v>
      </c>
      <c r="E34" s="114">
        <v>8471</v>
      </c>
      <c r="F34" s="114">
        <v>4949</v>
      </c>
      <c r="G34" s="114">
        <v>1338</v>
      </c>
      <c r="H34" s="114">
        <v>4862</v>
      </c>
      <c r="I34" s="115">
        <v>3626</v>
      </c>
      <c r="J34" s="114">
        <v>2532</v>
      </c>
      <c r="K34" s="114">
        <v>1094</v>
      </c>
      <c r="L34" s="423">
        <v>1010</v>
      </c>
      <c r="M34" s="424">
        <v>998</v>
      </c>
    </row>
    <row r="35" spans="1:13" ht="11.1" customHeight="1" x14ac:dyDescent="0.2">
      <c r="A35" s="422" t="s">
        <v>387</v>
      </c>
      <c r="B35" s="115">
        <v>13583</v>
      </c>
      <c r="C35" s="114">
        <v>6615</v>
      </c>
      <c r="D35" s="114">
        <v>6968</v>
      </c>
      <c r="E35" s="114">
        <v>8565</v>
      </c>
      <c r="F35" s="114">
        <v>5018</v>
      </c>
      <c r="G35" s="114">
        <v>1294</v>
      </c>
      <c r="H35" s="114">
        <v>4961</v>
      </c>
      <c r="I35" s="115">
        <v>3678</v>
      </c>
      <c r="J35" s="114">
        <v>2549</v>
      </c>
      <c r="K35" s="114">
        <v>1129</v>
      </c>
      <c r="L35" s="423">
        <v>933</v>
      </c>
      <c r="M35" s="424">
        <v>774</v>
      </c>
    </row>
    <row r="36" spans="1:13" ht="11.1" customHeight="1" x14ac:dyDescent="0.2">
      <c r="A36" s="422" t="s">
        <v>388</v>
      </c>
      <c r="B36" s="115">
        <v>13896</v>
      </c>
      <c r="C36" s="114">
        <v>6791</v>
      </c>
      <c r="D36" s="114">
        <v>7105</v>
      </c>
      <c r="E36" s="114">
        <v>8813</v>
      </c>
      <c r="F36" s="114">
        <v>5083</v>
      </c>
      <c r="G36" s="114">
        <v>1463</v>
      </c>
      <c r="H36" s="114">
        <v>5075</v>
      </c>
      <c r="I36" s="115">
        <v>3744</v>
      </c>
      <c r="J36" s="114">
        <v>2529</v>
      </c>
      <c r="K36" s="114">
        <v>1215</v>
      </c>
      <c r="L36" s="423">
        <v>1375</v>
      </c>
      <c r="M36" s="424">
        <v>1080</v>
      </c>
    </row>
    <row r="37" spans="1:13" s="110" customFormat="1" ht="11.1" customHeight="1" x14ac:dyDescent="0.2">
      <c r="A37" s="422" t="s">
        <v>389</v>
      </c>
      <c r="B37" s="115">
        <v>13937</v>
      </c>
      <c r="C37" s="114">
        <v>6831</v>
      </c>
      <c r="D37" s="114">
        <v>7106</v>
      </c>
      <c r="E37" s="114">
        <v>8893</v>
      </c>
      <c r="F37" s="114">
        <v>5044</v>
      </c>
      <c r="G37" s="114">
        <v>1403</v>
      </c>
      <c r="H37" s="114">
        <v>5099</v>
      </c>
      <c r="I37" s="115">
        <v>3693</v>
      </c>
      <c r="J37" s="114">
        <v>2499</v>
      </c>
      <c r="K37" s="114">
        <v>1194</v>
      </c>
      <c r="L37" s="423">
        <v>1099</v>
      </c>
      <c r="M37" s="424">
        <v>1076</v>
      </c>
    </row>
    <row r="38" spans="1:13" ht="15" customHeight="1" x14ac:dyDescent="0.2">
      <c r="A38" s="425" t="s">
        <v>396</v>
      </c>
      <c r="B38" s="115">
        <v>13923</v>
      </c>
      <c r="C38" s="114">
        <v>6786</v>
      </c>
      <c r="D38" s="114">
        <v>7137</v>
      </c>
      <c r="E38" s="114">
        <v>8794</v>
      </c>
      <c r="F38" s="114">
        <v>5129</v>
      </c>
      <c r="G38" s="114">
        <v>1351</v>
      </c>
      <c r="H38" s="114">
        <v>5129</v>
      </c>
      <c r="I38" s="115">
        <v>3687</v>
      </c>
      <c r="J38" s="114">
        <v>2515</v>
      </c>
      <c r="K38" s="114">
        <v>1172</v>
      </c>
      <c r="L38" s="423">
        <v>1221</v>
      </c>
      <c r="M38" s="424">
        <v>1244</v>
      </c>
    </row>
    <row r="39" spans="1:13" ht="11.1" customHeight="1" x14ac:dyDescent="0.2">
      <c r="A39" s="422" t="s">
        <v>387</v>
      </c>
      <c r="B39" s="115">
        <v>13948</v>
      </c>
      <c r="C39" s="114">
        <v>6812</v>
      </c>
      <c r="D39" s="114">
        <v>7136</v>
      </c>
      <c r="E39" s="114">
        <v>8677</v>
      </c>
      <c r="F39" s="114">
        <v>5271</v>
      </c>
      <c r="G39" s="114">
        <v>1307</v>
      </c>
      <c r="H39" s="114">
        <v>5206</v>
      </c>
      <c r="I39" s="115">
        <v>3686</v>
      </c>
      <c r="J39" s="114">
        <v>2502</v>
      </c>
      <c r="K39" s="114">
        <v>1184</v>
      </c>
      <c r="L39" s="423">
        <v>1025</v>
      </c>
      <c r="M39" s="424">
        <v>973</v>
      </c>
    </row>
    <row r="40" spans="1:13" ht="11.1" customHeight="1" x14ac:dyDescent="0.2">
      <c r="A40" s="425" t="s">
        <v>388</v>
      </c>
      <c r="B40" s="115">
        <v>14240</v>
      </c>
      <c r="C40" s="114">
        <v>6985</v>
      </c>
      <c r="D40" s="114">
        <v>7255</v>
      </c>
      <c r="E40" s="114">
        <v>8889</v>
      </c>
      <c r="F40" s="114">
        <v>5351</v>
      </c>
      <c r="G40" s="114">
        <v>1448</v>
      </c>
      <c r="H40" s="114">
        <v>5312</v>
      </c>
      <c r="I40" s="115">
        <v>3724</v>
      </c>
      <c r="J40" s="114">
        <v>2483</v>
      </c>
      <c r="K40" s="114">
        <v>1241</v>
      </c>
      <c r="L40" s="423">
        <v>1410</v>
      </c>
      <c r="M40" s="424">
        <v>1171</v>
      </c>
    </row>
    <row r="41" spans="1:13" s="110" customFormat="1" ht="11.1" customHeight="1" x14ac:dyDescent="0.2">
      <c r="A41" s="422" t="s">
        <v>389</v>
      </c>
      <c r="B41" s="115">
        <v>14040</v>
      </c>
      <c r="C41" s="114">
        <v>6820</v>
      </c>
      <c r="D41" s="114">
        <v>7220</v>
      </c>
      <c r="E41" s="114">
        <v>8677</v>
      </c>
      <c r="F41" s="114">
        <v>5363</v>
      </c>
      <c r="G41" s="114">
        <v>1390</v>
      </c>
      <c r="H41" s="114">
        <v>5291</v>
      </c>
      <c r="I41" s="115">
        <v>3657</v>
      </c>
      <c r="J41" s="114">
        <v>2430</v>
      </c>
      <c r="K41" s="114">
        <v>1227</v>
      </c>
      <c r="L41" s="423">
        <v>776</v>
      </c>
      <c r="M41" s="424">
        <v>984</v>
      </c>
    </row>
    <row r="42" spans="1:13" ht="15" customHeight="1" x14ac:dyDescent="0.2">
      <c r="A42" s="422" t="s">
        <v>397</v>
      </c>
      <c r="B42" s="115">
        <v>14081</v>
      </c>
      <c r="C42" s="114">
        <v>6794</v>
      </c>
      <c r="D42" s="114">
        <v>7287</v>
      </c>
      <c r="E42" s="114">
        <v>8673</v>
      </c>
      <c r="F42" s="114">
        <v>5408</v>
      </c>
      <c r="G42" s="114">
        <v>1331</v>
      </c>
      <c r="H42" s="114">
        <v>5352</v>
      </c>
      <c r="I42" s="115">
        <v>3604</v>
      </c>
      <c r="J42" s="114">
        <v>2408</v>
      </c>
      <c r="K42" s="114">
        <v>1196</v>
      </c>
      <c r="L42" s="423">
        <v>1452</v>
      </c>
      <c r="M42" s="424">
        <v>1415</v>
      </c>
    </row>
    <row r="43" spans="1:13" ht="11.1" customHeight="1" x14ac:dyDescent="0.2">
      <c r="A43" s="422" t="s">
        <v>387</v>
      </c>
      <c r="B43" s="115">
        <v>14265</v>
      </c>
      <c r="C43" s="114">
        <v>6900</v>
      </c>
      <c r="D43" s="114">
        <v>7365</v>
      </c>
      <c r="E43" s="114">
        <v>8799</v>
      </c>
      <c r="F43" s="114">
        <v>5466</v>
      </c>
      <c r="G43" s="114">
        <v>1303</v>
      </c>
      <c r="H43" s="114">
        <v>5479</v>
      </c>
      <c r="I43" s="115">
        <v>3740</v>
      </c>
      <c r="J43" s="114">
        <v>2484</v>
      </c>
      <c r="K43" s="114">
        <v>1256</v>
      </c>
      <c r="L43" s="423">
        <v>1279</v>
      </c>
      <c r="M43" s="424">
        <v>1090</v>
      </c>
    </row>
    <row r="44" spans="1:13" ht="11.1" customHeight="1" x14ac:dyDescent="0.2">
      <c r="A44" s="422" t="s">
        <v>388</v>
      </c>
      <c r="B44" s="115">
        <v>14579</v>
      </c>
      <c r="C44" s="114">
        <v>7063</v>
      </c>
      <c r="D44" s="114">
        <v>7516</v>
      </c>
      <c r="E44" s="114">
        <v>9007</v>
      </c>
      <c r="F44" s="114">
        <v>5572</v>
      </c>
      <c r="G44" s="114">
        <v>1471</v>
      </c>
      <c r="H44" s="114">
        <v>5503</v>
      </c>
      <c r="I44" s="115">
        <v>3743</v>
      </c>
      <c r="J44" s="114">
        <v>2432</v>
      </c>
      <c r="K44" s="114">
        <v>1311</v>
      </c>
      <c r="L44" s="423">
        <v>1462</v>
      </c>
      <c r="M44" s="424">
        <v>1271</v>
      </c>
    </row>
    <row r="45" spans="1:13" s="110" customFormat="1" ht="11.1" customHeight="1" x14ac:dyDescent="0.2">
      <c r="A45" s="422" t="s">
        <v>389</v>
      </c>
      <c r="B45" s="115">
        <v>14370</v>
      </c>
      <c r="C45" s="114">
        <v>6931</v>
      </c>
      <c r="D45" s="114">
        <v>7439</v>
      </c>
      <c r="E45" s="114">
        <v>8807</v>
      </c>
      <c r="F45" s="114">
        <v>5563</v>
      </c>
      <c r="G45" s="114">
        <v>1413</v>
      </c>
      <c r="H45" s="114">
        <v>5488</v>
      </c>
      <c r="I45" s="115">
        <v>3708</v>
      </c>
      <c r="J45" s="114">
        <v>2442</v>
      </c>
      <c r="K45" s="114">
        <v>1266</v>
      </c>
      <c r="L45" s="423">
        <v>759</v>
      </c>
      <c r="M45" s="424">
        <v>978</v>
      </c>
    </row>
    <row r="46" spans="1:13" ht="15" customHeight="1" x14ac:dyDescent="0.2">
      <c r="A46" s="422" t="s">
        <v>398</v>
      </c>
      <c r="B46" s="115">
        <v>14320</v>
      </c>
      <c r="C46" s="114">
        <v>6913</v>
      </c>
      <c r="D46" s="114">
        <v>7407</v>
      </c>
      <c r="E46" s="114">
        <v>8727</v>
      </c>
      <c r="F46" s="114">
        <v>5593</v>
      </c>
      <c r="G46" s="114">
        <v>1342</v>
      </c>
      <c r="H46" s="114">
        <v>5516</v>
      </c>
      <c r="I46" s="115">
        <v>3693</v>
      </c>
      <c r="J46" s="114">
        <v>2411</v>
      </c>
      <c r="K46" s="114">
        <v>1282</v>
      </c>
      <c r="L46" s="423">
        <v>1087</v>
      </c>
      <c r="M46" s="424">
        <v>1138</v>
      </c>
    </row>
    <row r="47" spans="1:13" ht="11.1" customHeight="1" x14ac:dyDescent="0.2">
      <c r="A47" s="422" t="s">
        <v>387</v>
      </c>
      <c r="B47" s="115">
        <v>14409</v>
      </c>
      <c r="C47" s="114">
        <v>6967</v>
      </c>
      <c r="D47" s="114">
        <v>7442</v>
      </c>
      <c r="E47" s="114">
        <v>8695</v>
      </c>
      <c r="F47" s="114">
        <v>5714</v>
      </c>
      <c r="G47" s="114">
        <v>1281</v>
      </c>
      <c r="H47" s="114">
        <v>5629</v>
      </c>
      <c r="I47" s="115">
        <v>3761</v>
      </c>
      <c r="J47" s="114">
        <v>2438</v>
      </c>
      <c r="K47" s="114">
        <v>1323</v>
      </c>
      <c r="L47" s="423">
        <v>971</v>
      </c>
      <c r="M47" s="424">
        <v>895</v>
      </c>
    </row>
    <row r="48" spans="1:13" ht="11.1" customHeight="1" x14ac:dyDescent="0.2">
      <c r="A48" s="422" t="s">
        <v>388</v>
      </c>
      <c r="B48" s="115">
        <v>14694</v>
      </c>
      <c r="C48" s="114">
        <v>7116</v>
      </c>
      <c r="D48" s="114">
        <v>7578</v>
      </c>
      <c r="E48" s="114">
        <v>8914</v>
      </c>
      <c r="F48" s="114">
        <v>5780</v>
      </c>
      <c r="G48" s="114">
        <v>1520</v>
      </c>
      <c r="H48" s="114">
        <v>5675</v>
      </c>
      <c r="I48" s="115">
        <v>3699</v>
      </c>
      <c r="J48" s="114">
        <v>2334</v>
      </c>
      <c r="K48" s="114">
        <v>1365</v>
      </c>
      <c r="L48" s="423">
        <v>1525</v>
      </c>
      <c r="M48" s="424">
        <v>1285</v>
      </c>
    </row>
    <row r="49" spans="1:17" s="110" customFormat="1" ht="11.1" customHeight="1" x14ac:dyDescent="0.2">
      <c r="A49" s="422" t="s">
        <v>389</v>
      </c>
      <c r="B49" s="115">
        <v>14409</v>
      </c>
      <c r="C49" s="114">
        <v>6918</v>
      </c>
      <c r="D49" s="114">
        <v>7491</v>
      </c>
      <c r="E49" s="114">
        <v>8686</v>
      </c>
      <c r="F49" s="114">
        <v>5723</v>
      </c>
      <c r="G49" s="114">
        <v>1430</v>
      </c>
      <c r="H49" s="114">
        <v>5634</v>
      </c>
      <c r="I49" s="115">
        <v>3648</v>
      </c>
      <c r="J49" s="114">
        <v>2314</v>
      </c>
      <c r="K49" s="114">
        <v>1334</v>
      </c>
      <c r="L49" s="423">
        <v>647</v>
      </c>
      <c r="M49" s="424">
        <v>933</v>
      </c>
    </row>
    <row r="50" spans="1:17" ht="15" customHeight="1" x14ac:dyDescent="0.2">
      <c r="A50" s="422" t="s">
        <v>399</v>
      </c>
      <c r="B50" s="143">
        <v>14382</v>
      </c>
      <c r="C50" s="144">
        <v>6892</v>
      </c>
      <c r="D50" s="144">
        <v>7490</v>
      </c>
      <c r="E50" s="144">
        <v>8641</v>
      </c>
      <c r="F50" s="144">
        <v>5741</v>
      </c>
      <c r="G50" s="144">
        <v>1391</v>
      </c>
      <c r="H50" s="144">
        <v>5629</v>
      </c>
      <c r="I50" s="143">
        <v>3561</v>
      </c>
      <c r="J50" s="144">
        <v>2276</v>
      </c>
      <c r="K50" s="144">
        <v>1285</v>
      </c>
      <c r="L50" s="426">
        <v>937</v>
      </c>
      <c r="M50" s="427">
        <v>986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0.43296089385474862</v>
      </c>
      <c r="C6" s="480">
        <f>'Tabelle 3.3'!J11</f>
        <v>-3.5743298131600323</v>
      </c>
      <c r="D6" s="481">
        <f t="shared" ref="D6:E9" si="0">IF(OR(AND(B6&gt;=-50,B6&lt;=50),ISNUMBER(B6)=FALSE),B6,"")</f>
        <v>0.43296089385474862</v>
      </c>
      <c r="E6" s="481">
        <f t="shared" si="0"/>
        <v>-3.5743298131600323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0.43296089385474862</v>
      </c>
      <c r="C14" s="480">
        <f>'Tabelle 3.3'!J11</f>
        <v>-3.5743298131600323</v>
      </c>
      <c r="D14" s="481">
        <f>IF(OR(AND(B14&gt;=-50,B14&lt;=50),ISNUMBER(B14)=FALSE),B14,"")</f>
        <v>0.43296089385474862</v>
      </c>
      <c r="E14" s="481">
        <f>IF(OR(AND(C14&gt;=-50,C14&lt;=50),ISNUMBER(C14)=FALSE),C14,"")</f>
        <v>-3.5743298131600323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-0.52724077328646746</v>
      </c>
      <c r="C15" s="480">
        <f>'Tabelle 3.3'!J12</f>
        <v>3.2388663967611335</v>
      </c>
      <c r="D15" s="481">
        <f t="shared" ref="D15:E45" si="3">IF(OR(AND(B15&gt;=-50,B15&lt;=50),ISNUMBER(B15)=FALSE),B15,"")</f>
        <v>-0.52724077328646746</v>
      </c>
      <c r="E15" s="481">
        <f t="shared" si="3"/>
        <v>3.2388663967611335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1.075268817204301</v>
      </c>
      <c r="C16" s="480">
        <f>'Tabelle 3.3'!J13</f>
        <v>-5.1282051282051286</v>
      </c>
      <c r="D16" s="481">
        <f t="shared" si="3"/>
        <v>1.075268817204301</v>
      </c>
      <c r="E16" s="481">
        <f t="shared" si="3"/>
        <v>-5.1282051282051286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-1.552895503073439</v>
      </c>
      <c r="C17" s="480">
        <f>'Tabelle 3.3'!J14</f>
        <v>2.3809523809523809</v>
      </c>
      <c r="D17" s="481">
        <f t="shared" si="3"/>
        <v>-1.552895503073439</v>
      </c>
      <c r="E17" s="481">
        <f t="shared" si="3"/>
        <v>2.3809523809523809</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1.2820512820512822</v>
      </c>
      <c r="C18" s="480">
        <f>'Tabelle 3.3'!J15</f>
        <v>5.5555555555555554</v>
      </c>
      <c r="D18" s="481">
        <f t="shared" si="3"/>
        <v>1.2820512820512822</v>
      </c>
      <c r="E18" s="481">
        <f t="shared" si="3"/>
        <v>5.5555555555555554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-4.172560113154173</v>
      </c>
      <c r="C19" s="480">
        <f>'Tabelle 3.3'!J16</f>
        <v>-1.0526315789473684</v>
      </c>
      <c r="D19" s="481">
        <f t="shared" si="3"/>
        <v>-4.172560113154173</v>
      </c>
      <c r="E19" s="481">
        <f t="shared" si="3"/>
        <v>-1.0526315789473684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-0.78895463510848129</v>
      </c>
      <c r="C20" s="480">
        <f>'Tabelle 3.3'!J17</f>
        <v>-12</v>
      </c>
      <c r="D20" s="481">
        <f t="shared" si="3"/>
        <v>-0.78895463510848129</v>
      </c>
      <c r="E20" s="481">
        <f t="shared" si="3"/>
        <v>-12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-0.49900199600798401</v>
      </c>
      <c r="C21" s="480">
        <f>'Tabelle 3.3'!J18</f>
        <v>-14.569536423841059</v>
      </c>
      <c r="D21" s="481">
        <f t="shared" si="3"/>
        <v>-0.49900199600798401</v>
      </c>
      <c r="E21" s="481">
        <f t="shared" si="3"/>
        <v>-14.569536423841059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1.6105417276720351</v>
      </c>
      <c r="C22" s="480">
        <f>'Tabelle 3.3'!J19</f>
        <v>-3.1690140845070425</v>
      </c>
      <c r="D22" s="481">
        <f t="shared" si="3"/>
        <v>1.6105417276720351</v>
      </c>
      <c r="E22" s="481">
        <f t="shared" si="3"/>
        <v>-3.1690140845070425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-1.1952191235059761</v>
      </c>
      <c r="C23" s="480">
        <f>'Tabelle 3.3'!J20</f>
        <v>-5.6603773584905657</v>
      </c>
      <c r="D23" s="481">
        <f t="shared" si="3"/>
        <v>-1.1952191235059761</v>
      </c>
      <c r="E23" s="481">
        <f t="shared" si="3"/>
        <v>-5.6603773584905657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7.1588366890380311</v>
      </c>
      <c r="C24" s="480">
        <f>'Tabelle 3.3'!J21</f>
        <v>-16.27408993576017</v>
      </c>
      <c r="D24" s="481">
        <f t="shared" si="3"/>
        <v>7.1588366890380311</v>
      </c>
      <c r="E24" s="481">
        <f t="shared" si="3"/>
        <v>-16.27408993576017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-3.8626609442060085</v>
      </c>
      <c r="C26" s="480">
        <f>'Tabelle 3.3'!J23</f>
        <v>-20</v>
      </c>
      <c r="D26" s="481">
        <f t="shared" si="3"/>
        <v>-3.8626609442060085</v>
      </c>
      <c r="E26" s="481">
        <f t="shared" si="3"/>
        <v>-20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-3.7647058823529411</v>
      </c>
      <c r="C27" s="480">
        <f>'Tabelle 3.3'!J24</f>
        <v>-0.78740157480314965</v>
      </c>
      <c r="D27" s="481">
        <f t="shared" si="3"/>
        <v>-3.7647058823529411</v>
      </c>
      <c r="E27" s="481">
        <f t="shared" si="3"/>
        <v>-0.78740157480314965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5.6047197640117998</v>
      </c>
      <c r="C28" s="480">
        <f>'Tabelle 3.3'!J25</f>
        <v>-6.1224489795918364</v>
      </c>
      <c r="D28" s="481">
        <f t="shared" si="3"/>
        <v>5.6047197640117998</v>
      </c>
      <c r="E28" s="481">
        <f t="shared" si="3"/>
        <v>-6.1224489795918364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2.1100917431192658</v>
      </c>
      <c r="C30" s="480">
        <f>'Tabelle 3.3'!J27</f>
        <v>-14.444444444444445</v>
      </c>
      <c r="D30" s="481">
        <f t="shared" si="3"/>
        <v>2.1100917431192658</v>
      </c>
      <c r="E30" s="481">
        <f t="shared" si="3"/>
        <v>-14.444444444444445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3.360215053763441</v>
      </c>
      <c r="C31" s="480">
        <f>'Tabelle 3.3'!J28</f>
        <v>-0.60240963855421692</v>
      </c>
      <c r="D31" s="481">
        <f t="shared" si="3"/>
        <v>3.360215053763441</v>
      </c>
      <c r="E31" s="481">
        <f t="shared" si="3"/>
        <v>-0.60240963855421692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-8.8888888888888893</v>
      </c>
      <c r="C32" s="480">
        <f>'Tabelle 3.3'!J29</f>
        <v>-6.770833333333333</v>
      </c>
      <c r="D32" s="481">
        <f t="shared" si="3"/>
        <v>-8.8888888888888893</v>
      </c>
      <c r="E32" s="481">
        <f t="shared" si="3"/>
        <v>-6.770833333333333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6.9551777434312214</v>
      </c>
      <c r="C33" s="480">
        <f>'Tabelle 3.3'!J30</f>
        <v>1.6447368421052631</v>
      </c>
      <c r="D33" s="481">
        <f t="shared" si="3"/>
        <v>6.9551777434312214</v>
      </c>
      <c r="E33" s="481">
        <f t="shared" si="3"/>
        <v>1.6447368421052631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-2.0202020202020203</v>
      </c>
      <c r="C34" s="480">
        <f>'Tabelle 3.3'!J31</f>
        <v>3.8793103448275863</v>
      </c>
      <c r="D34" s="481">
        <f t="shared" si="3"/>
        <v>-2.0202020202020203</v>
      </c>
      <c r="E34" s="481">
        <f t="shared" si="3"/>
        <v>3.8793103448275863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-0.52724077328646746</v>
      </c>
      <c r="C37" s="480">
        <f>'Tabelle 3.3'!J34</f>
        <v>3.2388663967611335</v>
      </c>
      <c r="D37" s="481">
        <f t="shared" si="3"/>
        <v>-0.52724077328646746</v>
      </c>
      <c r="E37" s="481">
        <f t="shared" si="3"/>
        <v>3.2388663967611335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-1.191867258705305</v>
      </c>
      <c r="C38" s="480">
        <f>'Tabelle 3.3'!J35</f>
        <v>-3.041825095057034</v>
      </c>
      <c r="D38" s="481">
        <f t="shared" si="3"/>
        <v>-1.191867258705305</v>
      </c>
      <c r="E38" s="481">
        <f t="shared" si="3"/>
        <v>-3.041825095057034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1.2246621621621621</v>
      </c>
      <c r="C39" s="480">
        <f>'Tabelle 3.3'!J36</f>
        <v>-4.2465753424657535</v>
      </c>
      <c r="D39" s="481">
        <f t="shared" si="3"/>
        <v>1.2246621621621621</v>
      </c>
      <c r="E39" s="481">
        <f t="shared" si="3"/>
        <v>-4.2465753424657535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1.2246621621621621</v>
      </c>
      <c r="C45" s="480">
        <f>'Tabelle 3.3'!J36</f>
        <v>-4.2465753424657535</v>
      </c>
      <c r="D45" s="481">
        <f t="shared" si="3"/>
        <v>1.2246621621621621</v>
      </c>
      <c r="E45" s="481">
        <f t="shared" si="3"/>
        <v>-4.2465753424657535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12787</v>
      </c>
      <c r="C51" s="487">
        <v>2767</v>
      </c>
      <c r="D51" s="487">
        <v>1014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13054</v>
      </c>
      <c r="C52" s="487">
        <v>2740</v>
      </c>
      <c r="D52" s="487">
        <v>1048</v>
      </c>
      <c r="E52" s="488">
        <f t="shared" ref="E52:G70" si="11">IF($A$51=37802,IF(COUNTBLANK(B$51:B$70)&gt;0,#N/A,B52/B$51*100),IF(COUNTBLANK(B$51:B$75)&gt;0,#N/A,B52/B$51*100))</f>
        <v>102.08805818409321</v>
      </c>
      <c r="F52" s="488">
        <f t="shared" si="11"/>
        <v>99.024213950126494</v>
      </c>
      <c r="G52" s="488">
        <f t="shared" si="11"/>
        <v>103.35305719921104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13353</v>
      </c>
      <c r="C53" s="487">
        <v>2656</v>
      </c>
      <c r="D53" s="487">
        <v>1106</v>
      </c>
      <c r="E53" s="488">
        <f t="shared" si="11"/>
        <v>104.42637053257214</v>
      </c>
      <c r="F53" s="488">
        <f t="shared" si="11"/>
        <v>95.988435128297795</v>
      </c>
      <c r="G53" s="488">
        <f t="shared" si="11"/>
        <v>109.07297830374753</v>
      </c>
      <c r="H53" s="489">
        <f>IF(ISERROR(L53)=TRUE,IF(MONTH(A53)=MONTH(MAX(A$51:A$75)),A53,""),"")</f>
        <v>41883</v>
      </c>
      <c r="I53" s="488">
        <f t="shared" si="12"/>
        <v>104.42637053257214</v>
      </c>
      <c r="J53" s="488">
        <f t="shared" si="10"/>
        <v>95.988435128297795</v>
      </c>
      <c r="K53" s="488">
        <f t="shared" si="10"/>
        <v>109.07297830374753</v>
      </c>
      <c r="L53" s="488" t="e">
        <f t="shared" si="13"/>
        <v>#N/A</v>
      </c>
    </row>
    <row r="54" spans="1:14" ht="15" customHeight="1" x14ac:dyDescent="0.2">
      <c r="A54" s="490" t="s">
        <v>462</v>
      </c>
      <c r="B54" s="487">
        <v>13105</v>
      </c>
      <c r="C54" s="487">
        <v>2669</v>
      </c>
      <c r="D54" s="487">
        <v>1089</v>
      </c>
      <c r="E54" s="488">
        <f t="shared" si="11"/>
        <v>102.48690075858293</v>
      </c>
      <c r="F54" s="488">
        <f t="shared" si="11"/>
        <v>96.458258041199855</v>
      </c>
      <c r="G54" s="488">
        <f t="shared" si="11"/>
        <v>107.39644970414201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13167</v>
      </c>
      <c r="C55" s="487">
        <v>2550</v>
      </c>
      <c r="D55" s="487">
        <v>1047</v>
      </c>
      <c r="E55" s="488">
        <f t="shared" si="11"/>
        <v>102.97176820208023</v>
      </c>
      <c r="F55" s="488">
        <f t="shared" si="11"/>
        <v>92.157571376942542</v>
      </c>
      <c r="G55" s="488">
        <f t="shared" si="11"/>
        <v>103.2544378698225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13596</v>
      </c>
      <c r="C56" s="487">
        <v>2561</v>
      </c>
      <c r="D56" s="487">
        <v>1080</v>
      </c>
      <c r="E56" s="488">
        <f t="shared" si="11"/>
        <v>106.32673809337609</v>
      </c>
      <c r="F56" s="488">
        <f t="shared" si="11"/>
        <v>92.555113841705818</v>
      </c>
      <c r="G56" s="488">
        <f t="shared" si="11"/>
        <v>106.50887573964498</v>
      </c>
      <c r="H56" s="489" t="str">
        <f t="shared" si="14"/>
        <v/>
      </c>
      <c r="I56" s="488" t="str">
        <f t="shared" si="12"/>
        <v/>
      </c>
      <c r="J56" s="488" t="str">
        <f t="shared" si="10"/>
        <v/>
      </c>
      <c r="K56" s="488" t="str">
        <f t="shared" si="10"/>
        <v/>
      </c>
      <c r="L56" s="488" t="e">
        <f t="shared" si="13"/>
        <v>#N/A</v>
      </c>
    </row>
    <row r="57" spans="1:14" ht="15" customHeight="1" x14ac:dyDescent="0.2">
      <c r="A57" s="490">
        <v>42248</v>
      </c>
      <c r="B57" s="487">
        <v>13682</v>
      </c>
      <c r="C57" s="487">
        <v>2541</v>
      </c>
      <c r="D57" s="487">
        <v>1132</v>
      </c>
      <c r="E57" s="488">
        <f t="shared" si="11"/>
        <v>106.99929616016266</v>
      </c>
      <c r="F57" s="488">
        <f t="shared" si="11"/>
        <v>91.832309360318035</v>
      </c>
      <c r="G57" s="488">
        <f t="shared" si="11"/>
        <v>111.63708086785009</v>
      </c>
      <c r="H57" s="489">
        <f t="shared" si="14"/>
        <v>42248</v>
      </c>
      <c r="I57" s="488">
        <f t="shared" si="12"/>
        <v>106.99929616016266</v>
      </c>
      <c r="J57" s="488">
        <f t="shared" si="10"/>
        <v>91.832309360318035</v>
      </c>
      <c r="K57" s="488">
        <f t="shared" si="10"/>
        <v>111.63708086785009</v>
      </c>
      <c r="L57" s="488" t="e">
        <f t="shared" si="13"/>
        <v>#N/A</v>
      </c>
    </row>
    <row r="58" spans="1:14" ht="15" customHeight="1" x14ac:dyDescent="0.2">
      <c r="A58" s="490" t="s">
        <v>465</v>
      </c>
      <c r="B58" s="487">
        <v>13402</v>
      </c>
      <c r="C58" s="487">
        <v>2551</v>
      </c>
      <c r="D58" s="487">
        <v>1141</v>
      </c>
      <c r="E58" s="488">
        <f t="shared" si="11"/>
        <v>104.80957222178775</v>
      </c>
      <c r="F58" s="488">
        <f t="shared" si="11"/>
        <v>92.193711601011927</v>
      </c>
      <c r="G58" s="488">
        <f t="shared" si="11"/>
        <v>112.52465483234715</v>
      </c>
      <c r="H58" s="489" t="str">
        <f t="shared" si="14"/>
        <v/>
      </c>
      <c r="I58" s="488" t="str">
        <f t="shared" si="12"/>
        <v/>
      </c>
      <c r="J58" s="488" t="str">
        <f t="shared" si="10"/>
        <v/>
      </c>
      <c r="K58" s="488" t="str">
        <f t="shared" si="10"/>
        <v/>
      </c>
      <c r="L58" s="488" t="e">
        <f t="shared" si="13"/>
        <v>#N/A</v>
      </c>
    </row>
    <row r="59" spans="1:14" ht="15" customHeight="1" x14ac:dyDescent="0.2">
      <c r="A59" s="490" t="s">
        <v>466</v>
      </c>
      <c r="B59" s="487">
        <v>13420</v>
      </c>
      <c r="C59" s="487">
        <v>2532</v>
      </c>
      <c r="D59" s="487">
        <v>1094</v>
      </c>
      <c r="E59" s="488">
        <f t="shared" si="11"/>
        <v>104.9503401892547</v>
      </c>
      <c r="F59" s="488">
        <f t="shared" si="11"/>
        <v>91.507047343693529</v>
      </c>
      <c r="G59" s="488">
        <f t="shared" si="11"/>
        <v>107.8895463510848</v>
      </c>
      <c r="H59" s="489" t="str">
        <f t="shared" si="14"/>
        <v/>
      </c>
      <c r="I59" s="488" t="str">
        <f t="shared" si="12"/>
        <v/>
      </c>
      <c r="J59" s="488" t="str">
        <f t="shared" si="10"/>
        <v/>
      </c>
      <c r="K59" s="488" t="str">
        <f t="shared" si="10"/>
        <v/>
      </c>
      <c r="L59" s="488" t="e">
        <f t="shared" si="13"/>
        <v>#N/A</v>
      </c>
    </row>
    <row r="60" spans="1:14" ht="15" customHeight="1" x14ac:dyDescent="0.2">
      <c r="A60" s="490" t="s">
        <v>467</v>
      </c>
      <c r="B60" s="487">
        <v>13583</v>
      </c>
      <c r="C60" s="487">
        <v>2549</v>
      </c>
      <c r="D60" s="487">
        <v>1129</v>
      </c>
      <c r="E60" s="488">
        <f t="shared" si="11"/>
        <v>106.2250723390944</v>
      </c>
      <c r="F60" s="488">
        <f t="shared" si="11"/>
        <v>92.121431152873143</v>
      </c>
      <c r="G60" s="488">
        <f t="shared" si="11"/>
        <v>111.34122287968442</v>
      </c>
      <c r="H60" s="489" t="str">
        <f t="shared" si="14"/>
        <v/>
      </c>
      <c r="I60" s="488" t="str">
        <f t="shared" si="12"/>
        <v/>
      </c>
      <c r="J60" s="488" t="str">
        <f t="shared" si="10"/>
        <v/>
      </c>
      <c r="K60" s="488" t="str">
        <f t="shared" si="10"/>
        <v/>
      </c>
      <c r="L60" s="488" t="e">
        <f t="shared" si="13"/>
        <v>#N/A</v>
      </c>
    </row>
    <row r="61" spans="1:14" ht="15" customHeight="1" x14ac:dyDescent="0.2">
      <c r="A61" s="490">
        <v>42614</v>
      </c>
      <c r="B61" s="487">
        <v>13896</v>
      </c>
      <c r="C61" s="487">
        <v>2529</v>
      </c>
      <c r="D61" s="487">
        <v>1215</v>
      </c>
      <c r="E61" s="488">
        <f t="shared" si="11"/>
        <v>108.67287088449207</v>
      </c>
      <c r="F61" s="488">
        <f t="shared" si="11"/>
        <v>91.39862667148536</v>
      </c>
      <c r="G61" s="488">
        <f t="shared" si="11"/>
        <v>119.8224852071006</v>
      </c>
      <c r="H61" s="489">
        <f t="shared" si="14"/>
        <v>42614</v>
      </c>
      <c r="I61" s="488">
        <f t="shared" si="12"/>
        <v>108.67287088449207</v>
      </c>
      <c r="J61" s="488">
        <f t="shared" si="10"/>
        <v>91.39862667148536</v>
      </c>
      <c r="K61" s="488">
        <f t="shared" si="10"/>
        <v>119.8224852071006</v>
      </c>
      <c r="L61" s="488" t="e">
        <f t="shared" si="13"/>
        <v>#N/A</v>
      </c>
    </row>
    <row r="62" spans="1:14" ht="15" customHeight="1" x14ac:dyDescent="0.2">
      <c r="A62" s="490" t="s">
        <v>468</v>
      </c>
      <c r="B62" s="487">
        <v>13937</v>
      </c>
      <c r="C62" s="487">
        <v>2499</v>
      </c>
      <c r="D62" s="487">
        <v>1194</v>
      </c>
      <c r="E62" s="488">
        <f t="shared" si="11"/>
        <v>108.99350903261124</v>
      </c>
      <c r="F62" s="488">
        <f t="shared" si="11"/>
        <v>90.314419949403685</v>
      </c>
      <c r="G62" s="488">
        <f t="shared" si="11"/>
        <v>117.75147928994083</v>
      </c>
      <c r="H62" s="489" t="str">
        <f t="shared" si="14"/>
        <v/>
      </c>
      <c r="I62" s="488" t="str">
        <f t="shared" si="12"/>
        <v/>
      </c>
      <c r="J62" s="488" t="str">
        <f t="shared" si="10"/>
        <v/>
      </c>
      <c r="K62" s="488" t="str">
        <f t="shared" si="10"/>
        <v/>
      </c>
      <c r="L62" s="488" t="e">
        <f t="shared" si="13"/>
        <v>#N/A</v>
      </c>
    </row>
    <row r="63" spans="1:14" ht="15" customHeight="1" x14ac:dyDescent="0.2">
      <c r="A63" s="490" t="s">
        <v>469</v>
      </c>
      <c r="B63" s="487">
        <v>13923</v>
      </c>
      <c r="C63" s="487">
        <v>2515</v>
      </c>
      <c r="D63" s="487">
        <v>1172</v>
      </c>
      <c r="E63" s="488">
        <f t="shared" si="11"/>
        <v>108.88402283569249</v>
      </c>
      <c r="F63" s="488">
        <f t="shared" si="11"/>
        <v>90.892663534513915</v>
      </c>
      <c r="G63" s="488">
        <f t="shared" si="11"/>
        <v>115.5818540433925</v>
      </c>
      <c r="H63" s="489" t="str">
        <f t="shared" si="14"/>
        <v/>
      </c>
      <c r="I63" s="488" t="str">
        <f t="shared" si="12"/>
        <v/>
      </c>
      <c r="J63" s="488" t="str">
        <f t="shared" si="10"/>
        <v/>
      </c>
      <c r="K63" s="488" t="str">
        <f t="shared" si="10"/>
        <v/>
      </c>
      <c r="L63" s="488" t="e">
        <f t="shared" si="13"/>
        <v>#N/A</v>
      </c>
    </row>
    <row r="64" spans="1:14" ht="15" customHeight="1" x14ac:dyDescent="0.2">
      <c r="A64" s="490" t="s">
        <v>470</v>
      </c>
      <c r="B64" s="487">
        <v>13948</v>
      </c>
      <c r="C64" s="487">
        <v>2502</v>
      </c>
      <c r="D64" s="487">
        <v>1184</v>
      </c>
      <c r="E64" s="488">
        <f t="shared" si="11"/>
        <v>109.07953390161884</v>
      </c>
      <c r="F64" s="488">
        <f t="shared" si="11"/>
        <v>90.422840621611854</v>
      </c>
      <c r="G64" s="488">
        <f t="shared" si="11"/>
        <v>116.76528599605523</v>
      </c>
      <c r="H64" s="489" t="str">
        <f t="shared" si="14"/>
        <v/>
      </c>
      <c r="I64" s="488" t="str">
        <f t="shared" si="12"/>
        <v/>
      </c>
      <c r="J64" s="488" t="str">
        <f t="shared" si="10"/>
        <v/>
      </c>
      <c r="K64" s="488" t="str">
        <f t="shared" si="10"/>
        <v/>
      </c>
      <c r="L64" s="488" t="e">
        <f t="shared" si="13"/>
        <v>#N/A</v>
      </c>
    </row>
    <row r="65" spans="1:12" ht="15" customHeight="1" x14ac:dyDescent="0.2">
      <c r="A65" s="490">
        <v>42979</v>
      </c>
      <c r="B65" s="487">
        <v>14240</v>
      </c>
      <c r="C65" s="487">
        <v>2483</v>
      </c>
      <c r="D65" s="487">
        <v>1241</v>
      </c>
      <c r="E65" s="488">
        <f t="shared" si="11"/>
        <v>111.36310315163837</v>
      </c>
      <c r="F65" s="488">
        <f t="shared" si="11"/>
        <v>89.736176364293456</v>
      </c>
      <c r="G65" s="488">
        <f t="shared" si="11"/>
        <v>122.38658777120315</v>
      </c>
      <c r="H65" s="489">
        <f t="shared" si="14"/>
        <v>42979</v>
      </c>
      <c r="I65" s="488">
        <f t="shared" si="12"/>
        <v>111.36310315163837</v>
      </c>
      <c r="J65" s="488">
        <f t="shared" si="10"/>
        <v>89.736176364293456</v>
      </c>
      <c r="K65" s="488">
        <f t="shared" si="10"/>
        <v>122.38658777120315</v>
      </c>
      <c r="L65" s="488" t="e">
        <f t="shared" si="13"/>
        <v>#N/A</v>
      </c>
    </row>
    <row r="66" spans="1:12" ht="15" customHeight="1" x14ac:dyDescent="0.2">
      <c r="A66" s="490" t="s">
        <v>471</v>
      </c>
      <c r="B66" s="487">
        <v>14040</v>
      </c>
      <c r="C66" s="487">
        <v>2430</v>
      </c>
      <c r="D66" s="487">
        <v>1227</v>
      </c>
      <c r="E66" s="488">
        <f t="shared" si="11"/>
        <v>109.79901462422774</v>
      </c>
      <c r="F66" s="488">
        <f t="shared" si="11"/>
        <v>87.82074448861583</v>
      </c>
      <c r="G66" s="488">
        <f t="shared" si="11"/>
        <v>121.00591715976333</v>
      </c>
      <c r="H66" s="489" t="str">
        <f t="shared" si="14"/>
        <v/>
      </c>
      <c r="I66" s="488" t="str">
        <f t="shared" si="12"/>
        <v/>
      </c>
      <c r="J66" s="488" t="str">
        <f t="shared" si="10"/>
        <v/>
      </c>
      <c r="K66" s="488" t="str">
        <f t="shared" si="10"/>
        <v/>
      </c>
      <c r="L66" s="488" t="e">
        <f t="shared" si="13"/>
        <v>#N/A</v>
      </c>
    </row>
    <row r="67" spans="1:12" ht="15" customHeight="1" x14ac:dyDescent="0.2">
      <c r="A67" s="490" t="s">
        <v>472</v>
      </c>
      <c r="B67" s="487">
        <v>14081</v>
      </c>
      <c r="C67" s="487">
        <v>2408</v>
      </c>
      <c r="D67" s="487">
        <v>1196</v>
      </c>
      <c r="E67" s="488">
        <f t="shared" si="11"/>
        <v>110.11965277234692</v>
      </c>
      <c r="F67" s="488">
        <f t="shared" si="11"/>
        <v>87.025659559089263</v>
      </c>
      <c r="G67" s="488">
        <f t="shared" si="11"/>
        <v>117.94871794871796</v>
      </c>
      <c r="H67" s="489" t="str">
        <f t="shared" si="14"/>
        <v/>
      </c>
      <c r="I67" s="488" t="str">
        <f t="shared" si="12"/>
        <v/>
      </c>
      <c r="J67" s="488" t="str">
        <f t="shared" si="12"/>
        <v/>
      </c>
      <c r="K67" s="488" t="str">
        <f t="shared" si="12"/>
        <v/>
      </c>
      <c r="L67" s="488" t="e">
        <f t="shared" si="13"/>
        <v>#N/A</v>
      </c>
    </row>
    <row r="68" spans="1:12" ht="15" customHeight="1" x14ac:dyDescent="0.2">
      <c r="A68" s="490" t="s">
        <v>473</v>
      </c>
      <c r="B68" s="487">
        <v>14265</v>
      </c>
      <c r="C68" s="487">
        <v>2484</v>
      </c>
      <c r="D68" s="487">
        <v>1256</v>
      </c>
      <c r="E68" s="488">
        <f t="shared" si="11"/>
        <v>111.55861421756472</v>
      </c>
      <c r="F68" s="488">
        <f t="shared" si="11"/>
        <v>89.772316588362841</v>
      </c>
      <c r="G68" s="488">
        <f t="shared" si="11"/>
        <v>123.86587771203156</v>
      </c>
      <c r="H68" s="489" t="str">
        <f t="shared" si="14"/>
        <v/>
      </c>
      <c r="I68" s="488" t="str">
        <f t="shared" si="12"/>
        <v/>
      </c>
      <c r="J68" s="488" t="str">
        <f t="shared" si="12"/>
        <v/>
      </c>
      <c r="K68" s="488" t="str">
        <f t="shared" si="12"/>
        <v/>
      </c>
      <c r="L68" s="488" t="e">
        <f t="shared" si="13"/>
        <v>#N/A</v>
      </c>
    </row>
    <row r="69" spans="1:12" ht="15" customHeight="1" x14ac:dyDescent="0.2">
      <c r="A69" s="490">
        <v>43344</v>
      </c>
      <c r="B69" s="487">
        <v>14579</v>
      </c>
      <c r="C69" s="487">
        <v>2432</v>
      </c>
      <c r="D69" s="487">
        <v>1311</v>
      </c>
      <c r="E69" s="488">
        <f t="shared" si="11"/>
        <v>114.01423320559945</v>
      </c>
      <c r="F69" s="488">
        <f t="shared" si="11"/>
        <v>87.8930249367546</v>
      </c>
      <c r="G69" s="488">
        <f t="shared" si="11"/>
        <v>129.28994082840237</v>
      </c>
      <c r="H69" s="489">
        <f t="shared" si="14"/>
        <v>43344</v>
      </c>
      <c r="I69" s="488">
        <f t="shared" si="12"/>
        <v>114.01423320559945</v>
      </c>
      <c r="J69" s="488">
        <f t="shared" si="12"/>
        <v>87.8930249367546</v>
      </c>
      <c r="K69" s="488">
        <f t="shared" si="12"/>
        <v>129.28994082840237</v>
      </c>
      <c r="L69" s="488" t="e">
        <f t="shared" si="13"/>
        <v>#N/A</v>
      </c>
    </row>
    <row r="70" spans="1:12" ht="15" customHeight="1" x14ac:dyDescent="0.2">
      <c r="A70" s="490" t="s">
        <v>474</v>
      </c>
      <c r="B70" s="487">
        <v>14370</v>
      </c>
      <c r="C70" s="487">
        <v>2442</v>
      </c>
      <c r="D70" s="487">
        <v>1266</v>
      </c>
      <c r="E70" s="488">
        <f t="shared" si="11"/>
        <v>112.3797606944553</v>
      </c>
      <c r="F70" s="488">
        <f t="shared" si="11"/>
        <v>88.254427177448505</v>
      </c>
      <c r="G70" s="488">
        <f t="shared" si="11"/>
        <v>124.85207100591715</v>
      </c>
      <c r="H70" s="489" t="str">
        <f t="shared" si="14"/>
        <v/>
      </c>
      <c r="I70" s="488" t="str">
        <f t="shared" si="12"/>
        <v/>
      </c>
      <c r="J70" s="488" t="str">
        <f t="shared" si="12"/>
        <v/>
      </c>
      <c r="K70" s="488" t="str">
        <f t="shared" si="12"/>
        <v/>
      </c>
      <c r="L70" s="488" t="e">
        <f t="shared" si="13"/>
        <v>#N/A</v>
      </c>
    </row>
    <row r="71" spans="1:12" ht="15" customHeight="1" x14ac:dyDescent="0.2">
      <c r="A71" s="490" t="s">
        <v>475</v>
      </c>
      <c r="B71" s="487">
        <v>14320</v>
      </c>
      <c r="C71" s="487">
        <v>2411</v>
      </c>
      <c r="D71" s="487">
        <v>1282</v>
      </c>
      <c r="E71" s="491">
        <f t="shared" ref="E71:G75" si="15">IF($A$51=37802,IF(COUNTBLANK(B$51:B$70)&gt;0,#N/A,IF(ISBLANK(B71)=FALSE,B71/B$51*100,#N/A)),IF(COUNTBLANK(B$51:B$75)&gt;0,#N/A,B71/B$51*100))</f>
        <v>111.98873856260265</v>
      </c>
      <c r="F71" s="491">
        <f t="shared" si="15"/>
        <v>87.134080231297446</v>
      </c>
      <c r="G71" s="491">
        <f t="shared" si="15"/>
        <v>126.42998027613413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14409</v>
      </c>
      <c r="C72" s="487">
        <v>2438</v>
      </c>
      <c r="D72" s="487">
        <v>1323</v>
      </c>
      <c r="E72" s="491">
        <f t="shared" si="15"/>
        <v>112.68475795730038</v>
      </c>
      <c r="F72" s="491">
        <f t="shared" si="15"/>
        <v>88.109866281170952</v>
      </c>
      <c r="G72" s="491">
        <f t="shared" si="15"/>
        <v>130.47337278106508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14694</v>
      </c>
      <c r="C73" s="487">
        <v>2334</v>
      </c>
      <c r="D73" s="487">
        <v>1365</v>
      </c>
      <c r="E73" s="491">
        <f t="shared" si="15"/>
        <v>114.91358410886056</v>
      </c>
      <c r="F73" s="491">
        <f t="shared" si="15"/>
        <v>84.351282977954469</v>
      </c>
      <c r="G73" s="491">
        <f t="shared" si="15"/>
        <v>134.61538461538461</v>
      </c>
      <c r="H73" s="492">
        <f>IF(A$51=37802,IF(ISERROR(L73)=TRUE,IF(ISBLANK(A73)=FALSE,IF(MONTH(A73)=MONTH(MAX(A$51:A$75)),A73,""),""),""),IF(ISERROR(L73)=TRUE,IF(MONTH(A73)=MONTH(MAX(A$51:A$75)),A73,""),""))</f>
        <v>43709</v>
      </c>
      <c r="I73" s="488">
        <f t="shared" si="12"/>
        <v>114.91358410886056</v>
      </c>
      <c r="J73" s="488">
        <f t="shared" si="12"/>
        <v>84.351282977954469</v>
      </c>
      <c r="K73" s="488">
        <f t="shared" si="12"/>
        <v>134.61538461538461</v>
      </c>
      <c r="L73" s="488" t="e">
        <f t="shared" si="13"/>
        <v>#N/A</v>
      </c>
    </row>
    <row r="74" spans="1:12" ht="15" customHeight="1" x14ac:dyDescent="0.2">
      <c r="A74" s="490" t="s">
        <v>477</v>
      </c>
      <c r="B74" s="487">
        <v>14409</v>
      </c>
      <c r="C74" s="487">
        <v>2314</v>
      </c>
      <c r="D74" s="487">
        <v>1334</v>
      </c>
      <c r="E74" s="491">
        <f t="shared" si="15"/>
        <v>112.68475795730038</v>
      </c>
      <c r="F74" s="491">
        <f t="shared" si="15"/>
        <v>83.628478496566686</v>
      </c>
      <c r="G74" s="491">
        <f t="shared" si="15"/>
        <v>131.55818540433927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14382</v>
      </c>
      <c r="C75" s="493">
        <v>2276</v>
      </c>
      <c r="D75" s="493">
        <v>1285</v>
      </c>
      <c r="E75" s="491">
        <f t="shared" si="15"/>
        <v>112.47360600609994</v>
      </c>
      <c r="F75" s="491">
        <f t="shared" si="15"/>
        <v>82.25514998192989</v>
      </c>
      <c r="G75" s="491">
        <f t="shared" si="15"/>
        <v>126.7258382642998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114.91358410886056</v>
      </c>
      <c r="J77" s="488">
        <f>IF(J75&lt;&gt;"",J75,IF(J74&lt;&gt;"",J74,IF(J73&lt;&gt;"",J73,IF(J72&lt;&gt;"",J72,IF(J71&lt;&gt;"",J71,IF(J70&lt;&gt;"",J70,""))))))</f>
        <v>84.351282977954469</v>
      </c>
      <c r="K77" s="488">
        <f>IF(K75&lt;&gt;"",K75,IF(K74&lt;&gt;"",K74,IF(K73&lt;&gt;"",K73,IF(K72&lt;&gt;"",K72,IF(K71&lt;&gt;"",K71,IF(K70&lt;&gt;"",K70,""))))))</f>
        <v>134.61538461538461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+14,9%</v>
      </c>
      <c r="J79" s="488" t="str">
        <f>"GeB - ausschließlich: "&amp;IF(J77&gt;100,"+","")&amp;TEXT(J77-100,"0,0")&amp;"%"</f>
        <v>GeB - ausschließlich: -15,6%</v>
      </c>
      <c r="K79" s="488" t="str">
        <f>"GeB - im Nebenjob: "&amp;IF(K77&gt;100,"+","")&amp;TEXT(K77-100,"0,0")&amp;"%"</f>
        <v>GeB - im Nebenjob: +34,6%</v>
      </c>
    </row>
    <row r="81" spans="9:9" ht="15" customHeight="1" x14ac:dyDescent="0.2">
      <c r="I81" s="488" t="str">
        <f>IF(ISERROR(HLOOKUP(1,I$78:K$79,2,FALSE)),"",HLOOKUP(1,I$78:K$79,2,FALSE))</f>
        <v>GeB - im Nebenjob: +34,6%</v>
      </c>
    </row>
    <row r="82" spans="9:9" ht="15" customHeight="1" x14ac:dyDescent="0.2">
      <c r="I82" s="488" t="str">
        <f>IF(ISERROR(HLOOKUP(2,I$78:K$79,2,FALSE)),"",HLOOKUP(2,I$78:K$79,2,FALSE))</f>
        <v>SvB: +14,9%</v>
      </c>
    </row>
    <row r="83" spans="9:9" ht="15" customHeight="1" x14ac:dyDescent="0.2">
      <c r="I83" s="488" t="str">
        <f>IF(ISERROR(HLOOKUP(3,I$78:K$79,2,FALSE)),"",HLOOKUP(3,I$78:K$79,2,FALSE))</f>
        <v>GeB - ausschließlich: -15,6%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14382</v>
      </c>
      <c r="E12" s="114">
        <v>14409</v>
      </c>
      <c r="F12" s="114">
        <v>14694</v>
      </c>
      <c r="G12" s="114">
        <v>14409</v>
      </c>
      <c r="H12" s="114">
        <v>14320</v>
      </c>
      <c r="I12" s="115">
        <v>62</v>
      </c>
      <c r="J12" s="116">
        <v>0.43296089385474862</v>
      </c>
      <c r="N12" s="117"/>
    </row>
    <row r="13" spans="1:15" s="110" customFormat="1" ht="13.5" customHeight="1" x14ac:dyDescent="0.2">
      <c r="A13" s="118" t="s">
        <v>105</v>
      </c>
      <c r="B13" s="119" t="s">
        <v>106</v>
      </c>
      <c r="C13" s="113">
        <v>47.921012376581835</v>
      </c>
      <c r="D13" s="114">
        <v>6892</v>
      </c>
      <c r="E13" s="114">
        <v>6918</v>
      </c>
      <c r="F13" s="114">
        <v>7116</v>
      </c>
      <c r="G13" s="114">
        <v>6967</v>
      </c>
      <c r="H13" s="114">
        <v>6913</v>
      </c>
      <c r="I13" s="115">
        <v>-21</v>
      </c>
      <c r="J13" s="116">
        <v>-0.30377549544336757</v>
      </c>
    </row>
    <row r="14" spans="1:15" s="110" customFormat="1" ht="13.5" customHeight="1" x14ac:dyDescent="0.2">
      <c r="A14" s="120"/>
      <c r="B14" s="119" t="s">
        <v>107</v>
      </c>
      <c r="C14" s="113">
        <v>52.078987623418165</v>
      </c>
      <c r="D14" s="114">
        <v>7490</v>
      </c>
      <c r="E14" s="114">
        <v>7491</v>
      </c>
      <c r="F14" s="114">
        <v>7578</v>
      </c>
      <c r="G14" s="114">
        <v>7442</v>
      </c>
      <c r="H14" s="114">
        <v>7407</v>
      </c>
      <c r="I14" s="115">
        <v>83</v>
      </c>
      <c r="J14" s="116">
        <v>1.1205616308896988</v>
      </c>
    </row>
    <row r="15" spans="1:15" s="110" customFormat="1" ht="13.5" customHeight="1" x14ac:dyDescent="0.2">
      <c r="A15" s="118" t="s">
        <v>105</v>
      </c>
      <c r="B15" s="121" t="s">
        <v>108</v>
      </c>
      <c r="C15" s="113">
        <v>9.6718119872062296</v>
      </c>
      <c r="D15" s="114">
        <v>1391</v>
      </c>
      <c r="E15" s="114">
        <v>1430</v>
      </c>
      <c r="F15" s="114">
        <v>1520</v>
      </c>
      <c r="G15" s="114">
        <v>1281</v>
      </c>
      <c r="H15" s="114">
        <v>1342</v>
      </c>
      <c r="I15" s="115">
        <v>49</v>
      </c>
      <c r="J15" s="116">
        <v>3.6512667660208642</v>
      </c>
    </row>
    <row r="16" spans="1:15" s="110" customFormat="1" ht="13.5" customHeight="1" x14ac:dyDescent="0.2">
      <c r="A16" s="118"/>
      <c r="B16" s="121" t="s">
        <v>109</v>
      </c>
      <c r="C16" s="113">
        <v>64.712835488805453</v>
      </c>
      <c r="D16" s="114">
        <v>9307</v>
      </c>
      <c r="E16" s="114">
        <v>9324</v>
      </c>
      <c r="F16" s="114">
        <v>9509</v>
      </c>
      <c r="G16" s="114">
        <v>9538</v>
      </c>
      <c r="H16" s="114">
        <v>9477</v>
      </c>
      <c r="I16" s="115">
        <v>-170</v>
      </c>
      <c r="J16" s="116">
        <v>-1.7938166086314233</v>
      </c>
    </row>
    <row r="17" spans="1:10" s="110" customFormat="1" ht="13.5" customHeight="1" x14ac:dyDescent="0.2">
      <c r="A17" s="118"/>
      <c r="B17" s="121" t="s">
        <v>110</v>
      </c>
      <c r="C17" s="113">
        <v>24.071756362119316</v>
      </c>
      <c r="D17" s="114">
        <v>3462</v>
      </c>
      <c r="E17" s="114">
        <v>3431</v>
      </c>
      <c r="F17" s="114">
        <v>3434</v>
      </c>
      <c r="G17" s="114">
        <v>3367</v>
      </c>
      <c r="H17" s="114">
        <v>3285</v>
      </c>
      <c r="I17" s="115">
        <v>177</v>
      </c>
      <c r="J17" s="116">
        <v>5.3881278538812785</v>
      </c>
    </row>
    <row r="18" spans="1:10" s="110" customFormat="1" ht="13.5" customHeight="1" x14ac:dyDescent="0.2">
      <c r="A18" s="120"/>
      <c r="B18" s="121" t="s">
        <v>111</v>
      </c>
      <c r="C18" s="113">
        <v>1.5435961618690028</v>
      </c>
      <c r="D18" s="114">
        <v>222</v>
      </c>
      <c r="E18" s="114">
        <v>224</v>
      </c>
      <c r="F18" s="114">
        <v>231</v>
      </c>
      <c r="G18" s="114">
        <v>223</v>
      </c>
      <c r="H18" s="114">
        <v>216</v>
      </c>
      <c r="I18" s="115">
        <v>6</v>
      </c>
      <c r="J18" s="116">
        <v>2.7777777777777777</v>
      </c>
    </row>
    <row r="19" spans="1:10" s="110" customFormat="1" ht="13.5" customHeight="1" x14ac:dyDescent="0.2">
      <c r="A19" s="120"/>
      <c r="B19" s="121" t="s">
        <v>112</v>
      </c>
      <c r="C19" s="113">
        <v>0.36851620080656378</v>
      </c>
      <c r="D19" s="114">
        <v>53</v>
      </c>
      <c r="E19" s="114">
        <v>52</v>
      </c>
      <c r="F19" s="114">
        <v>60</v>
      </c>
      <c r="G19" s="114">
        <v>53</v>
      </c>
      <c r="H19" s="114">
        <v>59</v>
      </c>
      <c r="I19" s="115">
        <v>-6</v>
      </c>
      <c r="J19" s="116">
        <v>-10.169491525423728</v>
      </c>
    </row>
    <row r="20" spans="1:10" s="110" customFormat="1" ht="13.5" customHeight="1" x14ac:dyDescent="0.2">
      <c r="A20" s="118" t="s">
        <v>113</v>
      </c>
      <c r="B20" s="122" t="s">
        <v>114</v>
      </c>
      <c r="C20" s="113">
        <v>60.08204700319844</v>
      </c>
      <c r="D20" s="114">
        <v>8641</v>
      </c>
      <c r="E20" s="114">
        <v>8686</v>
      </c>
      <c r="F20" s="114">
        <v>8914</v>
      </c>
      <c r="G20" s="114">
        <v>8695</v>
      </c>
      <c r="H20" s="114">
        <v>8727</v>
      </c>
      <c r="I20" s="115">
        <v>-86</v>
      </c>
      <c r="J20" s="116">
        <v>-0.985447461899851</v>
      </c>
    </row>
    <row r="21" spans="1:10" s="110" customFormat="1" ht="13.5" customHeight="1" x14ac:dyDescent="0.2">
      <c r="A21" s="120"/>
      <c r="B21" s="122" t="s">
        <v>115</v>
      </c>
      <c r="C21" s="113">
        <v>39.91795299680156</v>
      </c>
      <c r="D21" s="114">
        <v>5741</v>
      </c>
      <c r="E21" s="114">
        <v>5723</v>
      </c>
      <c r="F21" s="114">
        <v>5780</v>
      </c>
      <c r="G21" s="114">
        <v>5714</v>
      </c>
      <c r="H21" s="114">
        <v>5593</v>
      </c>
      <c r="I21" s="115">
        <v>148</v>
      </c>
      <c r="J21" s="116">
        <v>2.6461648489182905</v>
      </c>
    </row>
    <row r="22" spans="1:10" s="110" customFormat="1" ht="13.5" customHeight="1" x14ac:dyDescent="0.2">
      <c r="A22" s="118" t="s">
        <v>113</v>
      </c>
      <c r="B22" s="122" t="s">
        <v>116</v>
      </c>
      <c r="C22" s="113">
        <v>94.93811709080795</v>
      </c>
      <c r="D22" s="114">
        <v>13654</v>
      </c>
      <c r="E22" s="114">
        <v>13715</v>
      </c>
      <c r="F22" s="114">
        <v>13966</v>
      </c>
      <c r="G22" s="114">
        <v>13696</v>
      </c>
      <c r="H22" s="114">
        <v>13678</v>
      </c>
      <c r="I22" s="115">
        <v>-24</v>
      </c>
      <c r="J22" s="116">
        <v>-0.17546424915923381</v>
      </c>
    </row>
    <row r="23" spans="1:10" s="110" customFormat="1" ht="13.5" customHeight="1" x14ac:dyDescent="0.2">
      <c r="A23" s="123"/>
      <c r="B23" s="124" t="s">
        <v>117</v>
      </c>
      <c r="C23" s="125">
        <v>5.0618829091920459</v>
      </c>
      <c r="D23" s="114">
        <v>728</v>
      </c>
      <c r="E23" s="114">
        <v>694</v>
      </c>
      <c r="F23" s="114">
        <v>728</v>
      </c>
      <c r="G23" s="114">
        <v>713</v>
      </c>
      <c r="H23" s="114">
        <v>642</v>
      </c>
      <c r="I23" s="115">
        <v>86</v>
      </c>
      <c r="J23" s="116">
        <v>13.395638629283489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3561</v>
      </c>
      <c r="E26" s="114">
        <v>3648</v>
      </c>
      <c r="F26" s="114">
        <v>3699</v>
      </c>
      <c r="G26" s="114">
        <v>3761</v>
      </c>
      <c r="H26" s="140">
        <v>3693</v>
      </c>
      <c r="I26" s="115">
        <v>-132</v>
      </c>
      <c r="J26" s="116">
        <v>-3.5743298131600323</v>
      </c>
    </row>
    <row r="27" spans="1:10" s="110" customFormat="1" ht="13.5" customHeight="1" x14ac:dyDescent="0.2">
      <c r="A27" s="118" t="s">
        <v>105</v>
      </c>
      <c r="B27" s="119" t="s">
        <v>106</v>
      </c>
      <c r="C27" s="113">
        <v>39.427127211457453</v>
      </c>
      <c r="D27" s="115">
        <v>1404</v>
      </c>
      <c r="E27" s="114">
        <v>1419</v>
      </c>
      <c r="F27" s="114">
        <v>1405</v>
      </c>
      <c r="G27" s="114">
        <v>1423</v>
      </c>
      <c r="H27" s="140">
        <v>1404</v>
      </c>
      <c r="I27" s="115">
        <v>0</v>
      </c>
      <c r="J27" s="116">
        <v>0</v>
      </c>
    </row>
    <row r="28" spans="1:10" s="110" customFormat="1" ht="13.5" customHeight="1" x14ac:dyDescent="0.2">
      <c r="A28" s="120"/>
      <c r="B28" s="119" t="s">
        <v>107</v>
      </c>
      <c r="C28" s="113">
        <v>60.572872788542547</v>
      </c>
      <c r="D28" s="115">
        <v>2157</v>
      </c>
      <c r="E28" s="114">
        <v>2229</v>
      </c>
      <c r="F28" s="114">
        <v>2294</v>
      </c>
      <c r="G28" s="114">
        <v>2338</v>
      </c>
      <c r="H28" s="140">
        <v>2289</v>
      </c>
      <c r="I28" s="115">
        <v>-132</v>
      </c>
      <c r="J28" s="116">
        <v>-5.7667103538663174</v>
      </c>
    </row>
    <row r="29" spans="1:10" s="110" customFormat="1" ht="13.5" customHeight="1" x14ac:dyDescent="0.2">
      <c r="A29" s="118" t="s">
        <v>105</v>
      </c>
      <c r="B29" s="121" t="s">
        <v>108</v>
      </c>
      <c r="C29" s="113">
        <v>12.608817747823645</v>
      </c>
      <c r="D29" s="115">
        <v>449</v>
      </c>
      <c r="E29" s="114">
        <v>440</v>
      </c>
      <c r="F29" s="114">
        <v>444</v>
      </c>
      <c r="G29" s="114">
        <v>473</v>
      </c>
      <c r="H29" s="140">
        <v>397</v>
      </c>
      <c r="I29" s="115">
        <v>52</v>
      </c>
      <c r="J29" s="116">
        <v>13.09823677581864</v>
      </c>
    </row>
    <row r="30" spans="1:10" s="110" customFormat="1" ht="13.5" customHeight="1" x14ac:dyDescent="0.2">
      <c r="A30" s="118"/>
      <c r="B30" s="121" t="s">
        <v>109</v>
      </c>
      <c r="C30" s="113">
        <v>42.768885144622296</v>
      </c>
      <c r="D30" s="115">
        <v>1523</v>
      </c>
      <c r="E30" s="114">
        <v>1594</v>
      </c>
      <c r="F30" s="114">
        <v>1608</v>
      </c>
      <c r="G30" s="114">
        <v>1626</v>
      </c>
      <c r="H30" s="140">
        <v>1665</v>
      </c>
      <c r="I30" s="115">
        <v>-142</v>
      </c>
      <c r="J30" s="116">
        <v>-8.5285285285285291</v>
      </c>
    </row>
    <row r="31" spans="1:10" s="110" customFormat="1" ht="13.5" customHeight="1" x14ac:dyDescent="0.2">
      <c r="A31" s="118"/>
      <c r="B31" s="121" t="s">
        <v>110</v>
      </c>
      <c r="C31" s="113">
        <v>24.43133951137321</v>
      </c>
      <c r="D31" s="115">
        <v>870</v>
      </c>
      <c r="E31" s="114">
        <v>889</v>
      </c>
      <c r="F31" s="114">
        <v>907</v>
      </c>
      <c r="G31" s="114">
        <v>924</v>
      </c>
      <c r="H31" s="140">
        <v>908</v>
      </c>
      <c r="I31" s="115">
        <v>-38</v>
      </c>
      <c r="J31" s="116">
        <v>-4.1850220264317182</v>
      </c>
    </row>
    <row r="32" spans="1:10" s="110" customFormat="1" ht="13.5" customHeight="1" x14ac:dyDescent="0.2">
      <c r="A32" s="120"/>
      <c r="B32" s="121" t="s">
        <v>111</v>
      </c>
      <c r="C32" s="113">
        <v>20.190957596180848</v>
      </c>
      <c r="D32" s="115">
        <v>719</v>
      </c>
      <c r="E32" s="114">
        <v>725</v>
      </c>
      <c r="F32" s="114">
        <v>740</v>
      </c>
      <c r="G32" s="114">
        <v>738</v>
      </c>
      <c r="H32" s="140">
        <v>723</v>
      </c>
      <c r="I32" s="115">
        <v>-4</v>
      </c>
      <c r="J32" s="116">
        <v>-0.55325034578146615</v>
      </c>
    </row>
    <row r="33" spans="1:10" s="110" customFormat="1" ht="13.5" customHeight="1" x14ac:dyDescent="0.2">
      <c r="A33" s="120"/>
      <c r="B33" s="121" t="s">
        <v>112</v>
      </c>
      <c r="C33" s="113">
        <v>1.9095759618084807</v>
      </c>
      <c r="D33" s="115">
        <v>68</v>
      </c>
      <c r="E33" s="114">
        <v>64</v>
      </c>
      <c r="F33" s="114">
        <v>79</v>
      </c>
      <c r="G33" s="114">
        <v>63</v>
      </c>
      <c r="H33" s="140">
        <v>63</v>
      </c>
      <c r="I33" s="115">
        <v>5</v>
      </c>
      <c r="J33" s="116">
        <v>7.9365079365079367</v>
      </c>
    </row>
    <row r="34" spans="1:10" s="110" customFormat="1" ht="13.5" customHeight="1" x14ac:dyDescent="0.2">
      <c r="A34" s="118" t="s">
        <v>113</v>
      </c>
      <c r="B34" s="122" t="s">
        <v>116</v>
      </c>
      <c r="C34" s="113">
        <v>95.591126088177475</v>
      </c>
      <c r="D34" s="115">
        <v>3404</v>
      </c>
      <c r="E34" s="114">
        <v>3501</v>
      </c>
      <c r="F34" s="114">
        <v>3548</v>
      </c>
      <c r="G34" s="114">
        <v>3595</v>
      </c>
      <c r="H34" s="140">
        <v>3539</v>
      </c>
      <c r="I34" s="115">
        <v>-135</v>
      </c>
      <c r="J34" s="116">
        <v>-3.8146369030799661</v>
      </c>
    </row>
    <row r="35" spans="1:10" s="110" customFormat="1" ht="13.5" customHeight="1" x14ac:dyDescent="0.2">
      <c r="A35" s="118"/>
      <c r="B35" s="119" t="s">
        <v>117</v>
      </c>
      <c r="C35" s="113">
        <v>4.3246279135074417</v>
      </c>
      <c r="D35" s="115">
        <v>154</v>
      </c>
      <c r="E35" s="114">
        <v>146</v>
      </c>
      <c r="F35" s="114">
        <v>148</v>
      </c>
      <c r="G35" s="114">
        <v>164</v>
      </c>
      <c r="H35" s="140">
        <v>152</v>
      </c>
      <c r="I35" s="115">
        <v>2</v>
      </c>
      <c r="J35" s="116">
        <v>1.3157894736842106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2276</v>
      </c>
      <c r="E37" s="114">
        <v>2314</v>
      </c>
      <c r="F37" s="114">
        <v>2334</v>
      </c>
      <c r="G37" s="114">
        <v>2438</v>
      </c>
      <c r="H37" s="140">
        <v>2411</v>
      </c>
      <c r="I37" s="115">
        <v>-135</v>
      </c>
      <c r="J37" s="116">
        <v>-5.5993363749481544</v>
      </c>
    </row>
    <row r="38" spans="1:10" s="110" customFormat="1" ht="13.5" customHeight="1" x14ac:dyDescent="0.2">
      <c r="A38" s="118" t="s">
        <v>105</v>
      </c>
      <c r="B38" s="119" t="s">
        <v>106</v>
      </c>
      <c r="C38" s="113">
        <v>38.840070298769774</v>
      </c>
      <c r="D38" s="115">
        <v>884</v>
      </c>
      <c r="E38" s="114">
        <v>876</v>
      </c>
      <c r="F38" s="114">
        <v>872</v>
      </c>
      <c r="G38" s="114">
        <v>915</v>
      </c>
      <c r="H38" s="140">
        <v>915</v>
      </c>
      <c r="I38" s="115">
        <v>-31</v>
      </c>
      <c r="J38" s="116">
        <v>-3.3879781420765029</v>
      </c>
    </row>
    <row r="39" spans="1:10" s="110" customFormat="1" ht="13.5" customHeight="1" x14ac:dyDescent="0.2">
      <c r="A39" s="120"/>
      <c r="B39" s="119" t="s">
        <v>107</v>
      </c>
      <c r="C39" s="113">
        <v>61.159929701230226</v>
      </c>
      <c r="D39" s="115">
        <v>1392</v>
      </c>
      <c r="E39" s="114">
        <v>1438</v>
      </c>
      <c r="F39" s="114">
        <v>1462</v>
      </c>
      <c r="G39" s="114">
        <v>1523</v>
      </c>
      <c r="H39" s="140">
        <v>1496</v>
      </c>
      <c r="I39" s="115">
        <v>-104</v>
      </c>
      <c r="J39" s="116">
        <v>-6.9518716577540109</v>
      </c>
    </row>
    <row r="40" spans="1:10" s="110" customFormat="1" ht="13.5" customHeight="1" x14ac:dyDescent="0.2">
      <c r="A40" s="118" t="s">
        <v>105</v>
      </c>
      <c r="B40" s="121" t="s">
        <v>108</v>
      </c>
      <c r="C40" s="113">
        <v>15.377855887521969</v>
      </c>
      <c r="D40" s="115">
        <v>350</v>
      </c>
      <c r="E40" s="114">
        <v>332</v>
      </c>
      <c r="F40" s="114">
        <v>330</v>
      </c>
      <c r="G40" s="114">
        <v>385</v>
      </c>
      <c r="H40" s="140">
        <v>320</v>
      </c>
      <c r="I40" s="115">
        <v>30</v>
      </c>
      <c r="J40" s="116">
        <v>9.375</v>
      </c>
    </row>
    <row r="41" spans="1:10" s="110" customFormat="1" ht="13.5" customHeight="1" x14ac:dyDescent="0.2">
      <c r="A41" s="118"/>
      <c r="B41" s="121" t="s">
        <v>109</v>
      </c>
      <c r="C41" s="113">
        <v>28.734622144112478</v>
      </c>
      <c r="D41" s="115">
        <v>654</v>
      </c>
      <c r="E41" s="114">
        <v>693</v>
      </c>
      <c r="F41" s="114">
        <v>675</v>
      </c>
      <c r="G41" s="114">
        <v>711</v>
      </c>
      <c r="H41" s="140">
        <v>770</v>
      </c>
      <c r="I41" s="115">
        <v>-116</v>
      </c>
      <c r="J41" s="116">
        <v>-15.064935064935066</v>
      </c>
    </row>
    <row r="42" spans="1:10" s="110" customFormat="1" ht="13.5" customHeight="1" x14ac:dyDescent="0.2">
      <c r="A42" s="118"/>
      <c r="B42" s="121" t="s">
        <v>110</v>
      </c>
      <c r="C42" s="113">
        <v>25.307557117750438</v>
      </c>
      <c r="D42" s="115">
        <v>576</v>
      </c>
      <c r="E42" s="114">
        <v>586</v>
      </c>
      <c r="F42" s="114">
        <v>607</v>
      </c>
      <c r="G42" s="114">
        <v>624</v>
      </c>
      <c r="H42" s="140">
        <v>618</v>
      </c>
      <c r="I42" s="115">
        <v>-42</v>
      </c>
      <c r="J42" s="116">
        <v>-6.7961165048543686</v>
      </c>
    </row>
    <row r="43" spans="1:10" s="110" customFormat="1" ht="13.5" customHeight="1" x14ac:dyDescent="0.2">
      <c r="A43" s="120"/>
      <c r="B43" s="121" t="s">
        <v>111</v>
      </c>
      <c r="C43" s="113">
        <v>30.579964850615113</v>
      </c>
      <c r="D43" s="115">
        <v>696</v>
      </c>
      <c r="E43" s="114">
        <v>703</v>
      </c>
      <c r="F43" s="114">
        <v>722</v>
      </c>
      <c r="G43" s="114">
        <v>718</v>
      </c>
      <c r="H43" s="140">
        <v>703</v>
      </c>
      <c r="I43" s="115">
        <v>-7</v>
      </c>
      <c r="J43" s="116">
        <v>-0.99573257467994314</v>
      </c>
    </row>
    <row r="44" spans="1:10" s="110" customFormat="1" ht="13.5" customHeight="1" x14ac:dyDescent="0.2">
      <c r="A44" s="120"/>
      <c r="B44" s="121" t="s">
        <v>112</v>
      </c>
      <c r="C44" s="113">
        <v>2.8119507908611601</v>
      </c>
      <c r="D44" s="115">
        <v>64</v>
      </c>
      <c r="E44" s="114">
        <v>59</v>
      </c>
      <c r="F44" s="114">
        <v>74</v>
      </c>
      <c r="G44" s="114">
        <v>60</v>
      </c>
      <c r="H44" s="140">
        <v>57</v>
      </c>
      <c r="I44" s="115">
        <v>7</v>
      </c>
      <c r="J44" s="116">
        <v>12.280701754385966</v>
      </c>
    </row>
    <row r="45" spans="1:10" s="110" customFormat="1" ht="13.5" customHeight="1" x14ac:dyDescent="0.2">
      <c r="A45" s="118" t="s">
        <v>113</v>
      </c>
      <c r="B45" s="122" t="s">
        <v>116</v>
      </c>
      <c r="C45" s="113">
        <v>95.342706502636204</v>
      </c>
      <c r="D45" s="115">
        <v>2170</v>
      </c>
      <c r="E45" s="114">
        <v>2216</v>
      </c>
      <c r="F45" s="114">
        <v>2231</v>
      </c>
      <c r="G45" s="114">
        <v>2324</v>
      </c>
      <c r="H45" s="140">
        <v>2299</v>
      </c>
      <c r="I45" s="115">
        <v>-129</v>
      </c>
      <c r="J45" s="116">
        <v>-5.6111352762070466</v>
      </c>
    </row>
    <row r="46" spans="1:10" s="110" customFormat="1" ht="13.5" customHeight="1" x14ac:dyDescent="0.2">
      <c r="A46" s="118"/>
      <c r="B46" s="119" t="s">
        <v>117</v>
      </c>
      <c r="C46" s="113">
        <v>4.5254833040421794</v>
      </c>
      <c r="D46" s="115">
        <v>103</v>
      </c>
      <c r="E46" s="114">
        <v>97</v>
      </c>
      <c r="F46" s="114">
        <v>100</v>
      </c>
      <c r="G46" s="114">
        <v>112</v>
      </c>
      <c r="H46" s="140">
        <v>110</v>
      </c>
      <c r="I46" s="115">
        <v>-7</v>
      </c>
      <c r="J46" s="116">
        <v>-6.3636363636363633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1285</v>
      </c>
      <c r="E48" s="114">
        <v>1334</v>
      </c>
      <c r="F48" s="114">
        <v>1365</v>
      </c>
      <c r="G48" s="114">
        <v>1323</v>
      </c>
      <c r="H48" s="140">
        <v>1282</v>
      </c>
      <c r="I48" s="115">
        <v>3</v>
      </c>
      <c r="J48" s="116">
        <v>0.23400936037441497</v>
      </c>
    </row>
    <row r="49" spans="1:12" s="110" customFormat="1" ht="13.5" customHeight="1" x14ac:dyDescent="0.2">
      <c r="A49" s="118" t="s">
        <v>105</v>
      </c>
      <c r="B49" s="119" t="s">
        <v>106</v>
      </c>
      <c r="C49" s="113">
        <v>40.466926070038909</v>
      </c>
      <c r="D49" s="115">
        <v>520</v>
      </c>
      <c r="E49" s="114">
        <v>543</v>
      </c>
      <c r="F49" s="114">
        <v>533</v>
      </c>
      <c r="G49" s="114">
        <v>508</v>
      </c>
      <c r="H49" s="140">
        <v>489</v>
      </c>
      <c r="I49" s="115">
        <v>31</v>
      </c>
      <c r="J49" s="116">
        <v>6.3394683026584868</v>
      </c>
    </row>
    <row r="50" spans="1:12" s="110" customFormat="1" ht="13.5" customHeight="1" x14ac:dyDescent="0.2">
      <c r="A50" s="120"/>
      <c r="B50" s="119" t="s">
        <v>107</v>
      </c>
      <c r="C50" s="113">
        <v>59.533073929961091</v>
      </c>
      <c r="D50" s="115">
        <v>765</v>
      </c>
      <c r="E50" s="114">
        <v>791</v>
      </c>
      <c r="F50" s="114">
        <v>832</v>
      </c>
      <c r="G50" s="114">
        <v>815</v>
      </c>
      <c r="H50" s="140">
        <v>793</v>
      </c>
      <c r="I50" s="115">
        <v>-28</v>
      </c>
      <c r="J50" s="116">
        <v>-3.5308953341740228</v>
      </c>
    </row>
    <row r="51" spans="1:12" s="110" customFormat="1" ht="13.5" customHeight="1" x14ac:dyDescent="0.2">
      <c r="A51" s="118" t="s">
        <v>105</v>
      </c>
      <c r="B51" s="121" t="s">
        <v>108</v>
      </c>
      <c r="C51" s="113">
        <v>7.7042801556420235</v>
      </c>
      <c r="D51" s="115">
        <v>99</v>
      </c>
      <c r="E51" s="114">
        <v>108</v>
      </c>
      <c r="F51" s="114">
        <v>114</v>
      </c>
      <c r="G51" s="114">
        <v>88</v>
      </c>
      <c r="H51" s="140">
        <v>77</v>
      </c>
      <c r="I51" s="115">
        <v>22</v>
      </c>
      <c r="J51" s="116">
        <v>28.571428571428573</v>
      </c>
    </row>
    <row r="52" spans="1:12" s="110" customFormat="1" ht="13.5" customHeight="1" x14ac:dyDescent="0.2">
      <c r="A52" s="118"/>
      <c r="B52" s="121" t="s">
        <v>109</v>
      </c>
      <c r="C52" s="113">
        <v>67.626459143968873</v>
      </c>
      <c r="D52" s="115">
        <v>869</v>
      </c>
      <c r="E52" s="114">
        <v>901</v>
      </c>
      <c r="F52" s="114">
        <v>933</v>
      </c>
      <c r="G52" s="114">
        <v>915</v>
      </c>
      <c r="H52" s="140">
        <v>895</v>
      </c>
      <c r="I52" s="115">
        <v>-26</v>
      </c>
      <c r="J52" s="116">
        <v>-2.9050279329608939</v>
      </c>
    </row>
    <row r="53" spans="1:12" s="110" customFormat="1" ht="13.5" customHeight="1" x14ac:dyDescent="0.2">
      <c r="A53" s="118"/>
      <c r="B53" s="121" t="s">
        <v>110</v>
      </c>
      <c r="C53" s="113">
        <v>22.879377431906615</v>
      </c>
      <c r="D53" s="115">
        <v>294</v>
      </c>
      <c r="E53" s="114">
        <v>303</v>
      </c>
      <c r="F53" s="114">
        <v>300</v>
      </c>
      <c r="G53" s="114">
        <v>300</v>
      </c>
      <c r="H53" s="140">
        <v>290</v>
      </c>
      <c r="I53" s="115">
        <v>4</v>
      </c>
      <c r="J53" s="116">
        <v>1.3793103448275863</v>
      </c>
    </row>
    <row r="54" spans="1:12" s="110" customFormat="1" ht="13.5" customHeight="1" x14ac:dyDescent="0.2">
      <c r="A54" s="120"/>
      <c r="B54" s="121" t="s">
        <v>111</v>
      </c>
      <c r="C54" s="113">
        <v>1.7898832684824904</v>
      </c>
      <c r="D54" s="115">
        <v>23</v>
      </c>
      <c r="E54" s="114">
        <v>22</v>
      </c>
      <c r="F54" s="114">
        <v>18</v>
      </c>
      <c r="G54" s="114">
        <v>20</v>
      </c>
      <c r="H54" s="140">
        <v>20</v>
      </c>
      <c r="I54" s="115">
        <v>3</v>
      </c>
      <c r="J54" s="116">
        <v>15</v>
      </c>
    </row>
    <row r="55" spans="1:12" s="110" customFormat="1" ht="13.5" customHeight="1" x14ac:dyDescent="0.2">
      <c r="A55" s="120"/>
      <c r="B55" s="121" t="s">
        <v>112</v>
      </c>
      <c r="C55" s="113">
        <v>0.31128404669260701</v>
      </c>
      <c r="D55" s="115">
        <v>4</v>
      </c>
      <c r="E55" s="114">
        <v>5</v>
      </c>
      <c r="F55" s="114">
        <v>5</v>
      </c>
      <c r="G55" s="114">
        <v>3</v>
      </c>
      <c r="H55" s="140">
        <v>6</v>
      </c>
      <c r="I55" s="115">
        <v>-2</v>
      </c>
      <c r="J55" s="116">
        <v>-33.333333333333336</v>
      </c>
    </row>
    <row r="56" spans="1:12" s="110" customFormat="1" ht="13.5" customHeight="1" x14ac:dyDescent="0.2">
      <c r="A56" s="118" t="s">
        <v>113</v>
      </c>
      <c r="B56" s="122" t="s">
        <v>116</v>
      </c>
      <c r="C56" s="113">
        <v>96.031128404669261</v>
      </c>
      <c r="D56" s="115">
        <v>1234</v>
      </c>
      <c r="E56" s="114">
        <v>1285</v>
      </c>
      <c r="F56" s="114">
        <v>1317</v>
      </c>
      <c r="G56" s="114">
        <v>1271</v>
      </c>
      <c r="H56" s="140">
        <v>1240</v>
      </c>
      <c r="I56" s="115">
        <v>-6</v>
      </c>
      <c r="J56" s="116">
        <v>-0.4838709677419355</v>
      </c>
    </row>
    <row r="57" spans="1:12" s="110" customFormat="1" ht="13.5" customHeight="1" x14ac:dyDescent="0.2">
      <c r="A57" s="142"/>
      <c r="B57" s="124" t="s">
        <v>117</v>
      </c>
      <c r="C57" s="125">
        <v>3.9688715953307394</v>
      </c>
      <c r="D57" s="143">
        <v>51</v>
      </c>
      <c r="E57" s="144">
        <v>49</v>
      </c>
      <c r="F57" s="144">
        <v>48</v>
      </c>
      <c r="G57" s="144">
        <v>52</v>
      </c>
      <c r="H57" s="145">
        <v>42</v>
      </c>
      <c r="I57" s="143">
        <v>9</v>
      </c>
      <c r="J57" s="146">
        <v>21.428571428571427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14382</v>
      </c>
      <c r="E12" s="236">
        <v>14409</v>
      </c>
      <c r="F12" s="114">
        <v>14694</v>
      </c>
      <c r="G12" s="114">
        <v>14409</v>
      </c>
      <c r="H12" s="140">
        <v>14320</v>
      </c>
      <c r="I12" s="115">
        <v>62</v>
      </c>
      <c r="J12" s="116">
        <v>0.43296089385474862</v>
      </c>
    </row>
    <row r="13" spans="1:15" s="110" customFormat="1" ht="12" customHeight="1" x14ac:dyDescent="0.2">
      <c r="A13" s="118" t="s">
        <v>105</v>
      </c>
      <c r="B13" s="119" t="s">
        <v>106</v>
      </c>
      <c r="C13" s="113">
        <v>47.921012376581835</v>
      </c>
      <c r="D13" s="115">
        <v>6892</v>
      </c>
      <c r="E13" s="114">
        <v>6918</v>
      </c>
      <c r="F13" s="114">
        <v>7116</v>
      </c>
      <c r="G13" s="114">
        <v>6967</v>
      </c>
      <c r="H13" s="140">
        <v>6913</v>
      </c>
      <c r="I13" s="115">
        <v>-21</v>
      </c>
      <c r="J13" s="116">
        <v>-0.30377549544336757</v>
      </c>
    </row>
    <row r="14" spans="1:15" s="110" customFormat="1" ht="12" customHeight="1" x14ac:dyDescent="0.2">
      <c r="A14" s="118"/>
      <c r="B14" s="119" t="s">
        <v>107</v>
      </c>
      <c r="C14" s="113">
        <v>52.078987623418165</v>
      </c>
      <c r="D14" s="115">
        <v>7490</v>
      </c>
      <c r="E14" s="114">
        <v>7491</v>
      </c>
      <c r="F14" s="114">
        <v>7578</v>
      </c>
      <c r="G14" s="114">
        <v>7442</v>
      </c>
      <c r="H14" s="140">
        <v>7407</v>
      </c>
      <c r="I14" s="115">
        <v>83</v>
      </c>
      <c r="J14" s="116">
        <v>1.1205616308896988</v>
      </c>
    </row>
    <row r="15" spans="1:15" s="110" customFormat="1" ht="12" customHeight="1" x14ac:dyDescent="0.2">
      <c r="A15" s="118" t="s">
        <v>105</v>
      </c>
      <c r="B15" s="121" t="s">
        <v>108</v>
      </c>
      <c r="C15" s="113">
        <v>9.6718119872062296</v>
      </c>
      <c r="D15" s="115">
        <v>1391</v>
      </c>
      <c r="E15" s="114">
        <v>1430</v>
      </c>
      <c r="F15" s="114">
        <v>1520</v>
      </c>
      <c r="G15" s="114">
        <v>1281</v>
      </c>
      <c r="H15" s="140">
        <v>1342</v>
      </c>
      <c r="I15" s="115">
        <v>49</v>
      </c>
      <c r="J15" s="116">
        <v>3.6512667660208642</v>
      </c>
    </row>
    <row r="16" spans="1:15" s="110" customFormat="1" ht="12" customHeight="1" x14ac:dyDescent="0.2">
      <c r="A16" s="118"/>
      <c r="B16" s="121" t="s">
        <v>109</v>
      </c>
      <c r="C16" s="113">
        <v>64.712835488805453</v>
      </c>
      <c r="D16" s="115">
        <v>9307</v>
      </c>
      <c r="E16" s="114">
        <v>9324</v>
      </c>
      <c r="F16" s="114">
        <v>9509</v>
      </c>
      <c r="G16" s="114">
        <v>9538</v>
      </c>
      <c r="H16" s="140">
        <v>9477</v>
      </c>
      <c r="I16" s="115">
        <v>-170</v>
      </c>
      <c r="J16" s="116">
        <v>-1.7938166086314233</v>
      </c>
    </row>
    <row r="17" spans="1:10" s="110" customFormat="1" ht="12" customHeight="1" x14ac:dyDescent="0.2">
      <c r="A17" s="118"/>
      <c r="B17" s="121" t="s">
        <v>110</v>
      </c>
      <c r="C17" s="113">
        <v>24.071756362119316</v>
      </c>
      <c r="D17" s="115">
        <v>3462</v>
      </c>
      <c r="E17" s="114">
        <v>3431</v>
      </c>
      <c r="F17" s="114">
        <v>3434</v>
      </c>
      <c r="G17" s="114">
        <v>3367</v>
      </c>
      <c r="H17" s="140">
        <v>3285</v>
      </c>
      <c r="I17" s="115">
        <v>177</v>
      </c>
      <c r="J17" s="116">
        <v>5.3881278538812785</v>
      </c>
    </row>
    <row r="18" spans="1:10" s="110" customFormat="1" ht="12" customHeight="1" x14ac:dyDescent="0.2">
      <c r="A18" s="120"/>
      <c r="B18" s="121" t="s">
        <v>111</v>
      </c>
      <c r="C18" s="113">
        <v>1.5435961618690028</v>
      </c>
      <c r="D18" s="115">
        <v>222</v>
      </c>
      <c r="E18" s="114">
        <v>224</v>
      </c>
      <c r="F18" s="114">
        <v>231</v>
      </c>
      <c r="G18" s="114">
        <v>223</v>
      </c>
      <c r="H18" s="140">
        <v>216</v>
      </c>
      <c r="I18" s="115">
        <v>6</v>
      </c>
      <c r="J18" s="116">
        <v>2.7777777777777777</v>
      </c>
    </row>
    <row r="19" spans="1:10" s="110" customFormat="1" ht="12" customHeight="1" x14ac:dyDescent="0.2">
      <c r="A19" s="120"/>
      <c r="B19" s="121" t="s">
        <v>112</v>
      </c>
      <c r="C19" s="113">
        <v>0.36851620080656378</v>
      </c>
      <c r="D19" s="115">
        <v>53</v>
      </c>
      <c r="E19" s="114">
        <v>52</v>
      </c>
      <c r="F19" s="114">
        <v>60</v>
      </c>
      <c r="G19" s="114">
        <v>53</v>
      </c>
      <c r="H19" s="140">
        <v>59</v>
      </c>
      <c r="I19" s="115">
        <v>-6</v>
      </c>
      <c r="J19" s="116">
        <v>-10.169491525423728</v>
      </c>
    </row>
    <row r="20" spans="1:10" s="110" customFormat="1" ht="12" customHeight="1" x14ac:dyDescent="0.2">
      <c r="A20" s="118" t="s">
        <v>113</v>
      </c>
      <c r="B20" s="119" t="s">
        <v>181</v>
      </c>
      <c r="C20" s="113">
        <v>60.08204700319844</v>
      </c>
      <c r="D20" s="115">
        <v>8641</v>
      </c>
      <c r="E20" s="114">
        <v>8686</v>
      </c>
      <c r="F20" s="114">
        <v>8914</v>
      </c>
      <c r="G20" s="114">
        <v>8695</v>
      </c>
      <c r="H20" s="140">
        <v>8727</v>
      </c>
      <c r="I20" s="115">
        <v>-86</v>
      </c>
      <c r="J20" s="116">
        <v>-0.985447461899851</v>
      </c>
    </row>
    <row r="21" spans="1:10" s="110" customFormat="1" ht="12" customHeight="1" x14ac:dyDescent="0.2">
      <c r="A21" s="118"/>
      <c r="B21" s="119" t="s">
        <v>182</v>
      </c>
      <c r="C21" s="113">
        <v>39.91795299680156</v>
      </c>
      <c r="D21" s="115">
        <v>5741</v>
      </c>
      <c r="E21" s="114">
        <v>5723</v>
      </c>
      <c r="F21" s="114">
        <v>5780</v>
      </c>
      <c r="G21" s="114">
        <v>5714</v>
      </c>
      <c r="H21" s="140">
        <v>5593</v>
      </c>
      <c r="I21" s="115">
        <v>148</v>
      </c>
      <c r="J21" s="116">
        <v>2.6461648489182905</v>
      </c>
    </row>
    <row r="22" spans="1:10" s="110" customFormat="1" ht="12" customHeight="1" x14ac:dyDescent="0.2">
      <c r="A22" s="118" t="s">
        <v>113</v>
      </c>
      <c r="B22" s="119" t="s">
        <v>116</v>
      </c>
      <c r="C22" s="113">
        <v>94.93811709080795</v>
      </c>
      <c r="D22" s="115">
        <v>13654</v>
      </c>
      <c r="E22" s="114">
        <v>13715</v>
      </c>
      <c r="F22" s="114">
        <v>13966</v>
      </c>
      <c r="G22" s="114">
        <v>13696</v>
      </c>
      <c r="H22" s="140">
        <v>13678</v>
      </c>
      <c r="I22" s="115">
        <v>-24</v>
      </c>
      <c r="J22" s="116">
        <v>-0.17546424915923381</v>
      </c>
    </row>
    <row r="23" spans="1:10" s="110" customFormat="1" ht="12" customHeight="1" x14ac:dyDescent="0.2">
      <c r="A23" s="118"/>
      <c r="B23" s="119" t="s">
        <v>117</v>
      </c>
      <c r="C23" s="113">
        <v>5.0618829091920459</v>
      </c>
      <c r="D23" s="115">
        <v>728</v>
      </c>
      <c r="E23" s="114">
        <v>694</v>
      </c>
      <c r="F23" s="114">
        <v>728</v>
      </c>
      <c r="G23" s="114">
        <v>713</v>
      </c>
      <c r="H23" s="140">
        <v>642</v>
      </c>
      <c r="I23" s="115">
        <v>86</v>
      </c>
      <c r="J23" s="116">
        <v>13.395638629283489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16339</v>
      </c>
      <c r="E64" s="236">
        <v>16380</v>
      </c>
      <c r="F64" s="236">
        <v>16603</v>
      </c>
      <c r="G64" s="236">
        <v>16270</v>
      </c>
      <c r="H64" s="140">
        <v>16155</v>
      </c>
      <c r="I64" s="115">
        <v>184</v>
      </c>
      <c r="J64" s="116">
        <v>1.1389662643144538</v>
      </c>
    </row>
    <row r="65" spans="1:12" s="110" customFormat="1" ht="12" customHeight="1" x14ac:dyDescent="0.2">
      <c r="A65" s="118" t="s">
        <v>105</v>
      </c>
      <c r="B65" s="119" t="s">
        <v>106</v>
      </c>
      <c r="C65" s="113">
        <v>52.175775751269967</v>
      </c>
      <c r="D65" s="235">
        <v>8525</v>
      </c>
      <c r="E65" s="236">
        <v>8572</v>
      </c>
      <c r="F65" s="236">
        <v>8722</v>
      </c>
      <c r="G65" s="236">
        <v>8543</v>
      </c>
      <c r="H65" s="140">
        <v>8487</v>
      </c>
      <c r="I65" s="115">
        <v>38</v>
      </c>
      <c r="J65" s="116">
        <v>0.44774360787086132</v>
      </c>
    </row>
    <row r="66" spans="1:12" s="110" customFormat="1" ht="12" customHeight="1" x14ac:dyDescent="0.2">
      <c r="A66" s="118"/>
      <c r="B66" s="119" t="s">
        <v>107</v>
      </c>
      <c r="C66" s="113">
        <v>47.824224248730033</v>
      </c>
      <c r="D66" s="235">
        <v>7814</v>
      </c>
      <c r="E66" s="236">
        <v>7808</v>
      </c>
      <c r="F66" s="236">
        <v>7881</v>
      </c>
      <c r="G66" s="236">
        <v>7727</v>
      </c>
      <c r="H66" s="140">
        <v>7668</v>
      </c>
      <c r="I66" s="115">
        <v>146</v>
      </c>
      <c r="J66" s="116">
        <v>1.9040166927490871</v>
      </c>
    </row>
    <row r="67" spans="1:12" s="110" customFormat="1" ht="12" customHeight="1" x14ac:dyDescent="0.2">
      <c r="A67" s="118" t="s">
        <v>105</v>
      </c>
      <c r="B67" s="121" t="s">
        <v>108</v>
      </c>
      <c r="C67" s="113">
        <v>10.086296590978639</v>
      </c>
      <c r="D67" s="235">
        <v>1648</v>
      </c>
      <c r="E67" s="236">
        <v>1723</v>
      </c>
      <c r="F67" s="236">
        <v>1813</v>
      </c>
      <c r="G67" s="236">
        <v>1572</v>
      </c>
      <c r="H67" s="140">
        <v>1648</v>
      </c>
      <c r="I67" s="115">
        <v>0</v>
      </c>
      <c r="J67" s="116">
        <v>0</v>
      </c>
    </row>
    <row r="68" spans="1:12" s="110" customFormat="1" ht="12" customHeight="1" x14ac:dyDescent="0.2">
      <c r="A68" s="118"/>
      <c r="B68" s="121" t="s">
        <v>109</v>
      </c>
      <c r="C68" s="113">
        <v>64.746924536385336</v>
      </c>
      <c r="D68" s="235">
        <v>10579</v>
      </c>
      <c r="E68" s="236">
        <v>10570</v>
      </c>
      <c r="F68" s="236">
        <v>10726</v>
      </c>
      <c r="G68" s="236">
        <v>10698</v>
      </c>
      <c r="H68" s="140">
        <v>10613</v>
      </c>
      <c r="I68" s="115">
        <v>-34</v>
      </c>
      <c r="J68" s="116">
        <v>-0.32036182040893246</v>
      </c>
    </row>
    <row r="69" spans="1:12" s="110" customFormat="1" ht="12" customHeight="1" x14ac:dyDescent="0.2">
      <c r="A69" s="118"/>
      <c r="B69" s="121" t="s">
        <v>110</v>
      </c>
      <c r="C69" s="113">
        <v>23.551012913887018</v>
      </c>
      <c r="D69" s="235">
        <v>3848</v>
      </c>
      <c r="E69" s="236">
        <v>3820</v>
      </c>
      <c r="F69" s="236">
        <v>3797</v>
      </c>
      <c r="G69" s="236">
        <v>3731</v>
      </c>
      <c r="H69" s="140">
        <v>3640</v>
      </c>
      <c r="I69" s="115">
        <v>208</v>
      </c>
      <c r="J69" s="116">
        <v>5.7142857142857144</v>
      </c>
    </row>
    <row r="70" spans="1:12" s="110" customFormat="1" ht="12" customHeight="1" x14ac:dyDescent="0.2">
      <c r="A70" s="120"/>
      <c r="B70" s="121" t="s">
        <v>111</v>
      </c>
      <c r="C70" s="113">
        <v>1.6157659587490054</v>
      </c>
      <c r="D70" s="235">
        <v>264</v>
      </c>
      <c r="E70" s="236">
        <v>267</v>
      </c>
      <c r="F70" s="236">
        <v>267</v>
      </c>
      <c r="G70" s="236">
        <v>269</v>
      </c>
      <c r="H70" s="140">
        <v>254</v>
      </c>
      <c r="I70" s="115">
        <v>10</v>
      </c>
      <c r="J70" s="116">
        <v>3.9370078740157481</v>
      </c>
    </row>
    <row r="71" spans="1:12" s="110" customFormat="1" ht="12" customHeight="1" x14ac:dyDescent="0.2">
      <c r="A71" s="120"/>
      <c r="B71" s="121" t="s">
        <v>112</v>
      </c>
      <c r="C71" s="113">
        <v>0.37333986168064143</v>
      </c>
      <c r="D71" s="235">
        <v>61</v>
      </c>
      <c r="E71" s="236">
        <v>65</v>
      </c>
      <c r="F71" s="236">
        <v>73</v>
      </c>
      <c r="G71" s="236">
        <v>77</v>
      </c>
      <c r="H71" s="140">
        <v>76</v>
      </c>
      <c r="I71" s="115">
        <v>-15</v>
      </c>
      <c r="J71" s="116">
        <v>-19.736842105263158</v>
      </c>
    </row>
    <row r="72" spans="1:12" s="110" customFormat="1" ht="12" customHeight="1" x14ac:dyDescent="0.2">
      <c r="A72" s="118" t="s">
        <v>113</v>
      </c>
      <c r="B72" s="119" t="s">
        <v>181</v>
      </c>
      <c r="C72" s="113">
        <v>64.067568394638599</v>
      </c>
      <c r="D72" s="235">
        <v>10468</v>
      </c>
      <c r="E72" s="236">
        <v>10529</v>
      </c>
      <c r="F72" s="236">
        <v>10723</v>
      </c>
      <c r="G72" s="236">
        <v>10456</v>
      </c>
      <c r="H72" s="140">
        <v>10479</v>
      </c>
      <c r="I72" s="115">
        <v>-11</v>
      </c>
      <c r="J72" s="116">
        <v>-0.1049718484588224</v>
      </c>
    </row>
    <row r="73" spans="1:12" s="110" customFormat="1" ht="12" customHeight="1" x14ac:dyDescent="0.2">
      <c r="A73" s="118"/>
      <c r="B73" s="119" t="s">
        <v>182</v>
      </c>
      <c r="C73" s="113">
        <v>35.932431605361408</v>
      </c>
      <c r="D73" s="115">
        <v>5871</v>
      </c>
      <c r="E73" s="114">
        <v>5851</v>
      </c>
      <c r="F73" s="114">
        <v>5880</v>
      </c>
      <c r="G73" s="114">
        <v>5814</v>
      </c>
      <c r="H73" s="140">
        <v>5676</v>
      </c>
      <c r="I73" s="115">
        <v>195</v>
      </c>
      <c r="J73" s="116">
        <v>3.4355179704016914</v>
      </c>
    </row>
    <row r="74" spans="1:12" s="110" customFormat="1" ht="12" customHeight="1" x14ac:dyDescent="0.2">
      <c r="A74" s="118" t="s">
        <v>113</v>
      </c>
      <c r="B74" s="119" t="s">
        <v>116</v>
      </c>
      <c r="C74" s="113">
        <v>94.185690678744109</v>
      </c>
      <c r="D74" s="115">
        <v>15389</v>
      </c>
      <c r="E74" s="114">
        <v>15470</v>
      </c>
      <c r="F74" s="114">
        <v>15673</v>
      </c>
      <c r="G74" s="114">
        <v>15373</v>
      </c>
      <c r="H74" s="140">
        <v>15337</v>
      </c>
      <c r="I74" s="115">
        <v>52</v>
      </c>
      <c r="J74" s="116">
        <v>0.33904935776227424</v>
      </c>
    </row>
    <row r="75" spans="1:12" s="110" customFormat="1" ht="12" customHeight="1" x14ac:dyDescent="0.2">
      <c r="A75" s="142"/>
      <c r="B75" s="124" t="s">
        <v>117</v>
      </c>
      <c r="C75" s="125">
        <v>5.8020686700532469</v>
      </c>
      <c r="D75" s="143">
        <v>948</v>
      </c>
      <c r="E75" s="144">
        <v>908</v>
      </c>
      <c r="F75" s="144">
        <v>928</v>
      </c>
      <c r="G75" s="144">
        <v>895</v>
      </c>
      <c r="H75" s="145">
        <v>816</v>
      </c>
      <c r="I75" s="143">
        <v>132</v>
      </c>
      <c r="J75" s="146">
        <v>16.176470588235293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14382</v>
      </c>
      <c r="G11" s="114">
        <v>14409</v>
      </c>
      <c r="H11" s="114">
        <v>14694</v>
      </c>
      <c r="I11" s="114">
        <v>14409</v>
      </c>
      <c r="J11" s="140">
        <v>14320</v>
      </c>
      <c r="K11" s="114">
        <v>62</v>
      </c>
      <c r="L11" s="116">
        <v>0.43296089385474862</v>
      </c>
    </row>
    <row r="12" spans="1:17" s="110" customFormat="1" ht="24.95" customHeight="1" x14ac:dyDescent="0.2">
      <c r="A12" s="604" t="s">
        <v>185</v>
      </c>
      <c r="B12" s="605"/>
      <c r="C12" s="605"/>
      <c r="D12" s="606"/>
      <c r="E12" s="113">
        <v>47.921012376581835</v>
      </c>
      <c r="F12" s="115">
        <v>6892</v>
      </c>
      <c r="G12" s="114">
        <v>6918</v>
      </c>
      <c r="H12" s="114">
        <v>7116</v>
      </c>
      <c r="I12" s="114">
        <v>6967</v>
      </c>
      <c r="J12" s="140">
        <v>6913</v>
      </c>
      <c r="K12" s="114">
        <v>-21</v>
      </c>
      <c r="L12" s="116">
        <v>-0.30377549544336757</v>
      </c>
    </row>
    <row r="13" spans="1:17" s="110" customFormat="1" ht="15" customHeight="1" x14ac:dyDescent="0.2">
      <c r="A13" s="120"/>
      <c r="B13" s="612" t="s">
        <v>107</v>
      </c>
      <c r="C13" s="612"/>
      <c r="E13" s="113">
        <v>52.078987623418165</v>
      </c>
      <c r="F13" s="115">
        <v>7490</v>
      </c>
      <c r="G13" s="114">
        <v>7491</v>
      </c>
      <c r="H13" s="114">
        <v>7578</v>
      </c>
      <c r="I13" s="114">
        <v>7442</v>
      </c>
      <c r="J13" s="140">
        <v>7407</v>
      </c>
      <c r="K13" s="114">
        <v>83</v>
      </c>
      <c r="L13" s="116">
        <v>1.1205616308896988</v>
      </c>
    </row>
    <row r="14" spans="1:17" s="110" customFormat="1" ht="24.95" customHeight="1" x14ac:dyDescent="0.2">
      <c r="A14" s="604" t="s">
        <v>186</v>
      </c>
      <c r="B14" s="605"/>
      <c r="C14" s="605"/>
      <c r="D14" s="606"/>
      <c r="E14" s="113">
        <v>9.6718119872062296</v>
      </c>
      <c r="F14" s="115">
        <v>1391</v>
      </c>
      <c r="G14" s="114">
        <v>1430</v>
      </c>
      <c r="H14" s="114">
        <v>1520</v>
      </c>
      <c r="I14" s="114">
        <v>1281</v>
      </c>
      <c r="J14" s="140">
        <v>1342</v>
      </c>
      <c r="K14" s="114">
        <v>49</v>
      </c>
      <c r="L14" s="116">
        <v>3.6512667660208642</v>
      </c>
    </row>
    <row r="15" spans="1:17" s="110" customFormat="1" ht="15" customHeight="1" x14ac:dyDescent="0.2">
      <c r="A15" s="120"/>
      <c r="B15" s="119"/>
      <c r="C15" s="258" t="s">
        <v>106</v>
      </c>
      <c r="E15" s="113">
        <v>59.094176851186198</v>
      </c>
      <c r="F15" s="115">
        <v>822</v>
      </c>
      <c r="G15" s="114">
        <v>834</v>
      </c>
      <c r="H15" s="114">
        <v>898</v>
      </c>
      <c r="I15" s="114">
        <v>757</v>
      </c>
      <c r="J15" s="140">
        <v>796</v>
      </c>
      <c r="K15" s="114">
        <v>26</v>
      </c>
      <c r="L15" s="116">
        <v>3.2663316582914574</v>
      </c>
    </row>
    <row r="16" spans="1:17" s="110" customFormat="1" ht="15" customHeight="1" x14ac:dyDescent="0.2">
      <c r="A16" s="120"/>
      <c r="B16" s="119"/>
      <c r="C16" s="258" t="s">
        <v>107</v>
      </c>
      <c r="E16" s="113">
        <v>40.905823148813802</v>
      </c>
      <c r="F16" s="115">
        <v>569</v>
      </c>
      <c r="G16" s="114">
        <v>596</v>
      </c>
      <c r="H16" s="114">
        <v>622</v>
      </c>
      <c r="I16" s="114">
        <v>524</v>
      </c>
      <c r="J16" s="140">
        <v>546</v>
      </c>
      <c r="K16" s="114">
        <v>23</v>
      </c>
      <c r="L16" s="116">
        <v>4.2124542124542126</v>
      </c>
    </row>
    <row r="17" spans="1:12" s="110" customFormat="1" ht="15" customHeight="1" x14ac:dyDescent="0.2">
      <c r="A17" s="120"/>
      <c r="B17" s="121" t="s">
        <v>109</v>
      </c>
      <c r="C17" s="258"/>
      <c r="E17" s="113">
        <v>64.712835488805453</v>
      </c>
      <c r="F17" s="115">
        <v>9307</v>
      </c>
      <c r="G17" s="114">
        <v>9324</v>
      </c>
      <c r="H17" s="114">
        <v>9509</v>
      </c>
      <c r="I17" s="114">
        <v>9538</v>
      </c>
      <c r="J17" s="140">
        <v>9477</v>
      </c>
      <c r="K17" s="114">
        <v>-170</v>
      </c>
      <c r="L17" s="116">
        <v>-1.7938166086314233</v>
      </c>
    </row>
    <row r="18" spans="1:12" s="110" customFormat="1" ht="15" customHeight="1" x14ac:dyDescent="0.2">
      <c r="A18" s="120"/>
      <c r="B18" s="119"/>
      <c r="C18" s="258" t="s">
        <v>106</v>
      </c>
      <c r="E18" s="113">
        <v>47.351455893413558</v>
      </c>
      <c r="F18" s="115">
        <v>4407</v>
      </c>
      <c r="G18" s="114">
        <v>4427</v>
      </c>
      <c r="H18" s="114">
        <v>4543</v>
      </c>
      <c r="I18" s="114">
        <v>4566</v>
      </c>
      <c r="J18" s="140">
        <v>4522</v>
      </c>
      <c r="K18" s="114">
        <v>-115</v>
      </c>
      <c r="L18" s="116">
        <v>-2.5431225121627596</v>
      </c>
    </row>
    <row r="19" spans="1:12" s="110" customFormat="1" ht="15" customHeight="1" x14ac:dyDescent="0.2">
      <c r="A19" s="120"/>
      <c r="B19" s="119"/>
      <c r="C19" s="258" t="s">
        <v>107</v>
      </c>
      <c r="E19" s="113">
        <v>52.648544106586442</v>
      </c>
      <c r="F19" s="115">
        <v>4900</v>
      </c>
      <c r="G19" s="114">
        <v>4897</v>
      </c>
      <c r="H19" s="114">
        <v>4966</v>
      </c>
      <c r="I19" s="114">
        <v>4972</v>
      </c>
      <c r="J19" s="140">
        <v>4955</v>
      </c>
      <c r="K19" s="114">
        <v>-55</v>
      </c>
      <c r="L19" s="116">
        <v>-1.1099899091826437</v>
      </c>
    </row>
    <row r="20" spans="1:12" s="110" customFormat="1" ht="15" customHeight="1" x14ac:dyDescent="0.2">
      <c r="A20" s="120"/>
      <c r="B20" s="121" t="s">
        <v>110</v>
      </c>
      <c r="C20" s="258"/>
      <c r="E20" s="113">
        <v>24.071756362119316</v>
      </c>
      <c r="F20" s="115">
        <v>3462</v>
      </c>
      <c r="G20" s="114">
        <v>3431</v>
      </c>
      <c r="H20" s="114">
        <v>3434</v>
      </c>
      <c r="I20" s="114">
        <v>3367</v>
      </c>
      <c r="J20" s="140">
        <v>3285</v>
      </c>
      <c r="K20" s="114">
        <v>177</v>
      </c>
      <c r="L20" s="116">
        <v>5.3881278538812785</v>
      </c>
    </row>
    <row r="21" spans="1:12" s="110" customFormat="1" ht="15" customHeight="1" x14ac:dyDescent="0.2">
      <c r="A21" s="120"/>
      <c r="B21" s="119"/>
      <c r="C21" s="258" t="s">
        <v>106</v>
      </c>
      <c r="E21" s="113">
        <v>44.598497978047369</v>
      </c>
      <c r="F21" s="115">
        <v>1544</v>
      </c>
      <c r="G21" s="114">
        <v>1534</v>
      </c>
      <c r="H21" s="114">
        <v>1546</v>
      </c>
      <c r="I21" s="114">
        <v>1517</v>
      </c>
      <c r="J21" s="140">
        <v>1477</v>
      </c>
      <c r="K21" s="114">
        <v>67</v>
      </c>
      <c r="L21" s="116">
        <v>4.5362220717670958</v>
      </c>
    </row>
    <row r="22" spans="1:12" s="110" customFormat="1" ht="15" customHeight="1" x14ac:dyDescent="0.2">
      <c r="A22" s="120"/>
      <c r="B22" s="119"/>
      <c r="C22" s="258" t="s">
        <v>107</v>
      </c>
      <c r="E22" s="113">
        <v>55.401502021952631</v>
      </c>
      <c r="F22" s="115">
        <v>1918</v>
      </c>
      <c r="G22" s="114">
        <v>1897</v>
      </c>
      <c r="H22" s="114">
        <v>1888</v>
      </c>
      <c r="I22" s="114">
        <v>1850</v>
      </c>
      <c r="J22" s="140">
        <v>1808</v>
      </c>
      <c r="K22" s="114">
        <v>110</v>
      </c>
      <c r="L22" s="116">
        <v>6.0840707964601766</v>
      </c>
    </row>
    <row r="23" spans="1:12" s="110" customFormat="1" ht="15" customHeight="1" x14ac:dyDescent="0.2">
      <c r="A23" s="120"/>
      <c r="B23" s="121" t="s">
        <v>111</v>
      </c>
      <c r="C23" s="258"/>
      <c r="E23" s="113">
        <v>1.5435961618690028</v>
      </c>
      <c r="F23" s="115">
        <v>222</v>
      </c>
      <c r="G23" s="114">
        <v>224</v>
      </c>
      <c r="H23" s="114">
        <v>231</v>
      </c>
      <c r="I23" s="114">
        <v>223</v>
      </c>
      <c r="J23" s="140">
        <v>216</v>
      </c>
      <c r="K23" s="114">
        <v>6</v>
      </c>
      <c r="L23" s="116">
        <v>2.7777777777777777</v>
      </c>
    </row>
    <row r="24" spans="1:12" s="110" customFormat="1" ht="15" customHeight="1" x14ac:dyDescent="0.2">
      <c r="A24" s="120"/>
      <c r="B24" s="119"/>
      <c r="C24" s="258" t="s">
        <v>106</v>
      </c>
      <c r="E24" s="113">
        <v>53.603603603603602</v>
      </c>
      <c r="F24" s="115">
        <v>119</v>
      </c>
      <c r="G24" s="114">
        <v>123</v>
      </c>
      <c r="H24" s="114">
        <v>129</v>
      </c>
      <c r="I24" s="114">
        <v>127</v>
      </c>
      <c r="J24" s="140">
        <v>118</v>
      </c>
      <c r="K24" s="114">
        <v>1</v>
      </c>
      <c r="L24" s="116">
        <v>0.84745762711864403</v>
      </c>
    </row>
    <row r="25" spans="1:12" s="110" customFormat="1" ht="15" customHeight="1" x14ac:dyDescent="0.2">
      <c r="A25" s="120"/>
      <c r="B25" s="119"/>
      <c r="C25" s="258" t="s">
        <v>107</v>
      </c>
      <c r="E25" s="113">
        <v>46.396396396396398</v>
      </c>
      <c r="F25" s="115">
        <v>103</v>
      </c>
      <c r="G25" s="114">
        <v>101</v>
      </c>
      <c r="H25" s="114">
        <v>102</v>
      </c>
      <c r="I25" s="114">
        <v>96</v>
      </c>
      <c r="J25" s="140">
        <v>98</v>
      </c>
      <c r="K25" s="114">
        <v>5</v>
      </c>
      <c r="L25" s="116">
        <v>5.1020408163265305</v>
      </c>
    </row>
    <row r="26" spans="1:12" s="110" customFormat="1" ht="15" customHeight="1" x14ac:dyDescent="0.2">
      <c r="A26" s="120"/>
      <c r="C26" s="121" t="s">
        <v>187</v>
      </c>
      <c r="D26" s="110" t="s">
        <v>188</v>
      </c>
      <c r="E26" s="113">
        <v>0.36851620080656378</v>
      </c>
      <c r="F26" s="115">
        <v>53</v>
      </c>
      <c r="G26" s="114">
        <v>52</v>
      </c>
      <c r="H26" s="114">
        <v>60</v>
      </c>
      <c r="I26" s="114">
        <v>53</v>
      </c>
      <c r="J26" s="140">
        <v>59</v>
      </c>
      <c r="K26" s="114">
        <v>-6</v>
      </c>
      <c r="L26" s="116">
        <v>-10.169491525423728</v>
      </c>
    </row>
    <row r="27" spans="1:12" s="110" customFormat="1" ht="15" customHeight="1" x14ac:dyDescent="0.2">
      <c r="A27" s="120"/>
      <c r="B27" s="119"/>
      <c r="D27" s="259" t="s">
        <v>106</v>
      </c>
      <c r="E27" s="113">
        <v>37.735849056603776</v>
      </c>
      <c r="F27" s="115">
        <v>20</v>
      </c>
      <c r="G27" s="114">
        <v>22</v>
      </c>
      <c r="H27" s="114">
        <v>27</v>
      </c>
      <c r="I27" s="114">
        <v>25</v>
      </c>
      <c r="J27" s="140">
        <v>26</v>
      </c>
      <c r="K27" s="114">
        <v>-6</v>
      </c>
      <c r="L27" s="116">
        <v>-23.076923076923077</v>
      </c>
    </row>
    <row r="28" spans="1:12" s="110" customFormat="1" ht="15" customHeight="1" x14ac:dyDescent="0.2">
      <c r="A28" s="120"/>
      <c r="B28" s="119"/>
      <c r="D28" s="259" t="s">
        <v>107</v>
      </c>
      <c r="E28" s="113">
        <v>62.264150943396224</v>
      </c>
      <c r="F28" s="115">
        <v>33</v>
      </c>
      <c r="G28" s="114">
        <v>30</v>
      </c>
      <c r="H28" s="114">
        <v>33</v>
      </c>
      <c r="I28" s="114">
        <v>28</v>
      </c>
      <c r="J28" s="140">
        <v>33</v>
      </c>
      <c r="K28" s="114">
        <v>0</v>
      </c>
      <c r="L28" s="116">
        <v>0</v>
      </c>
    </row>
    <row r="29" spans="1:12" s="110" customFormat="1" ht="24.95" customHeight="1" x14ac:dyDescent="0.2">
      <c r="A29" s="604" t="s">
        <v>189</v>
      </c>
      <c r="B29" s="605"/>
      <c r="C29" s="605"/>
      <c r="D29" s="606"/>
      <c r="E29" s="113">
        <v>94.93811709080795</v>
      </c>
      <c r="F29" s="115">
        <v>13654</v>
      </c>
      <c r="G29" s="114">
        <v>13715</v>
      </c>
      <c r="H29" s="114">
        <v>13966</v>
      </c>
      <c r="I29" s="114">
        <v>13696</v>
      </c>
      <c r="J29" s="140">
        <v>13678</v>
      </c>
      <c r="K29" s="114">
        <v>-24</v>
      </c>
      <c r="L29" s="116">
        <v>-0.17546424915923381</v>
      </c>
    </row>
    <row r="30" spans="1:12" s="110" customFormat="1" ht="15" customHeight="1" x14ac:dyDescent="0.2">
      <c r="A30" s="120"/>
      <c r="B30" s="119"/>
      <c r="C30" s="258" t="s">
        <v>106</v>
      </c>
      <c r="E30" s="113">
        <v>47.238904350373517</v>
      </c>
      <c r="F30" s="115">
        <v>6450</v>
      </c>
      <c r="G30" s="114">
        <v>6493</v>
      </c>
      <c r="H30" s="114">
        <v>6670</v>
      </c>
      <c r="I30" s="114">
        <v>6510</v>
      </c>
      <c r="J30" s="140">
        <v>6527</v>
      </c>
      <c r="K30" s="114">
        <v>-77</v>
      </c>
      <c r="L30" s="116">
        <v>-1.1797150298759</v>
      </c>
    </row>
    <row r="31" spans="1:12" s="110" customFormat="1" ht="15" customHeight="1" x14ac:dyDescent="0.2">
      <c r="A31" s="120"/>
      <c r="B31" s="119"/>
      <c r="C31" s="258" t="s">
        <v>107</v>
      </c>
      <c r="E31" s="113">
        <v>52.761095649626483</v>
      </c>
      <c r="F31" s="115">
        <v>7204</v>
      </c>
      <c r="G31" s="114">
        <v>7222</v>
      </c>
      <c r="H31" s="114">
        <v>7296</v>
      </c>
      <c r="I31" s="114">
        <v>7186</v>
      </c>
      <c r="J31" s="140">
        <v>7151</v>
      </c>
      <c r="K31" s="114">
        <v>53</v>
      </c>
      <c r="L31" s="116">
        <v>0.74115508320514611</v>
      </c>
    </row>
    <row r="32" spans="1:12" s="110" customFormat="1" ht="15" customHeight="1" x14ac:dyDescent="0.2">
      <c r="A32" s="120"/>
      <c r="B32" s="119" t="s">
        <v>117</v>
      </c>
      <c r="C32" s="258"/>
      <c r="E32" s="113">
        <v>5.0618829091920459</v>
      </c>
      <c r="F32" s="115">
        <v>728</v>
      </c>
      <c r="G32" s="114">
        <v>694</v>
      </c>
      <c r="H32" s="114">
        <v>728</v>
      </c>
      <c r="I32" s="114">
        <v>713</v>
      </c>
      <c r="J32" s="140">
        <v>642</v>
      </c>
      <c r="K32" s="114">
        <v>86</v>
      </c>
      <c r="L32" s="116">
        <v>13.395638629283489</v>
      </c>
    </row>
    <row r="33" spans="1:12" s="110" customFormat="1" ht="15" customHeight="1" x14ac:dyDescent="0.2">
      <c r="A33" s="120"/>
      <c r="B33" s="119"/>
      <c r="C33" s="258" t="s">
        <v>106</v>
      </c>
      <c r="E33" s="113">
        <v>60.714285714285715</v>
      </c>
      <c r="F33" s="115">
        <v>442</v>
      </c>
      <c r="G33" s="114">
        <v>425</v>
      </c>
      <c r="H33" s="114">
        <v>446</v>
      </c>
      <c r="I33" s="114">
        <v>457</v>
      </c>
      <c r="J33" s="140">
        <v>386</v>
      </c>
      <c r="K33" s="114">
        <v>56</v>
      </c>
      <c r="L33" s="116">
        <v>14.507772020725389</v>
      </c>
    </row>
    <row r="34" spans="1:12" s="110" customFormat="1" ht="15" customHeight="1" x14ac:dyDescent="0.2">
      <c r="A34" s="120"/>
      <c r="B34" s="119"/>
      <c r="C34" s="258" t="s">
        <v>107</v>
      </c>
      <c r="E34" s="113">
        <v>39.285714285714285</v>
      </c>
      <c r="F34" s="115">
        <v>286</v>
      </c>
      <c r="G34" s="114">
        <v>269</v>
      </c>
      <c r="H34" s="114">
        <v>282</v>
      </c>
      <c r="I34" s="114">
        <v>256</v>
      </c>
      <c r="J34" s="140">
        <v>256</v>
      </c>
      <c r="K34" s="114">
        <v>30</v>
      </c>
      <c r="L34" s="116">
        <v>11.71875</v>
      </c>
    </row>
    <row r="35" spans="1:12" s="110" customFormat="1" ht="24.95" customHeight="1" x14ac:dyDescent="0.2">
      <c r="A35" s="604" t="s">
        <v>190</v>
      </c>
      <c r="B35" s="605"/>
      <c r="C35" s="605"/>
      <c r="D35" s="606"/>
      <c r="E35" s="113">
        <v>60.08204700319844</v>
      </c>
      <c r="F35" s="115">
        <v>8641</v>
      </c>
      <c r="G35" s="114">
        <v>8686</v>
      </c>
      <c r="H35" s="114">
        <v>8914</v>
      </c>
      <c r="I35" s="114">
        <v>8695</v>
      </c>
      <c r="J35" s="140">
        <v>8727</v>
      </c>
      <c r="K35" s="114">
        <v>-86</v>
      </c>
      <c r="L35" s="116">
        <v>-0.985447461899851</v>
      </c>
    </row>
    <row r="36" spans="1:12" s="110" customFormat="1" ht="15" customHeight="1" x14ac:dyDescent="0.2">
      <c r="A36" s="120"/>
      <c r="B36" s="119"/>
      <c r="C36" s="258" t="s">
        <v>106</v>
      </c>
      <c r="E36" s="113">
        <v>67.283879180650388</v>
      </c>
      <c r="F36" s="115">
        <v>5814</v>
      </c>
      <c r="G36" s="114">
        <v>5843</v>
      </c>
      <c r="H36" s="114">
        <v>6016</v>
      </c>
      <c r="I36" s="114">
        <v>5883</v>
      </c>
      <c r="J36" s="140">
        <v>5871</v>
      </c>
      <c r="K36" s="114">
        <v>-57</v>
      </c>
      <c r="L36" s="116">
        <v>-0.970873786407767</v>
      </c>
    </row>
    <row r="37" spans="1:12" s="110" customFormat="1" ht="15" customHeight="1" x14ac:dyDescent="0.2">
      <c r="A37" s="120"/>
      <c r="B37" s="119"/>
      <c r="C37" s="258" t="s">
        <v>107</v>
      </c>
      <c r="E37" s="113">
        <v>32.716120819349612</v>
      </c>
      <c r="F37" s="115">
        <v>2827</v>
      </c>
      <c r="G37" s="114">
        <v>2843</v>
      </c>
      <c r="H37" s="114">
        <v>2898</v>
      </c>
      <c r="I37" s="114">
        <v>2812</v>
      </c>
      <c r="J37" s="140">
        <v>2856</v>
      </c>
      <c r="K37" s="114">
        <v>-29</v>
      </c>
      <c r="L37" s="116">
        <v>-1.0154061624649859</v>
      </c>
    </row>
    <row r="38" spans="1:12" s="110" customFormat="1" ht="15" customHeight="1" x14ac:dyDescent="0.2">
      <c r="A38" s="120"/>
      <c r="B38" s="119" t="s">
        <v>182</v>
      </c>
      <c r="C38" s="258"/>
      <c r="E38" s="113">
        <v>39.91795299680156</v>
      </c>
      <c r="F38" s="115">
        <v>5741</v>
      </c>
      <c r="G38" s="114">
        <v>5723</v>
      </c>
      <c r="H38" s="114">
        <v>5780</v>
      </c>
      <c r="I38" s="114">
        <v>5714</v>
      </c>
      <c r="J38" s="140">
        <v>5593</v>
      </c>
      <c r="K38" s="114">
        <v>148</v>
      </c>
      <c r="L38" s="116">
        <v>2.6461648489182905</v>
      </c>
    </row>
    <row r="39" spans="1:12" s="110" customFormat="1" ht="15" customHeight="1" x14ac:dyDescent="0.2">
      <c r="A39" s="120"/>
      <c r="B39" s="119"/>
      <c r="C39" s="258" t="s">
        <v>106</v>
      </c>
      <c r="E39" s="113">
        <v>18.777216512802649</v>
      </c>
      <c r="F39" s="115">
        <v>1078</v>
      </c>
      <c r="G39" s="114">
        <v>1075</v>
      </c>
      <c r="H39" s="114">
        <v>1100</v>
      </c>
      <c r="I39" s="114">
        <v>1084</v>
      </c>
      <c r="J39" s="140">
        <v>1042</v>
      </c>
      <c r="K39" s="114">
        <v>36</v>
      </c>
      <c r="L39" s="116">
        <v>3.45489443378119</v>
      </c>
    </row>
    <row r="40" spans="1:12" s="110" customFormat="1" ht="15" customHeight="1" x14ac:dyDescent="0.2">
      <c r="A40" s="120"/>
      <c r="B40" s="119"/>
      <c r="C40" s="258" t="s">
        <v>107</v>
      </c>
      <c r="E40" s="113">
        <v>81.222783487197347</v>
      </c>
      <c r="F40" s="115">
        <v>4663</v>
      </c>
      <c r="G40" s="114">
        <v>4648</v>
      </c>
      <c r="H40" s="114">
        <v>4680</v>
      </c>
      <c r="I40" s="114">
        <v>4630</v>
      </c>
      <c r="J40" s="140">
        <v>4551</v>
      </c>
      <c r="K40" s="114">
        <v>112</v>
      </c>
      <c r="L40" s="116">
        <v>2.4609975829488024</v>
      </c>
    </row>
    <row r="41" spans="1:12" s="110" customFormat="1" ht="24.75" customHeight="1" x14ac:dyDescent="0.2">
      <c r="A41" s="604" t="s">
        <v>518</v>
      </c>
      <c r="B41" s="605"/>
      <c r="C41" s="605"/>
      <c r="D41" s="606"/>
      <c r="E41" s="113">
        <v>5.1592268112918926</v>
      </c>
      <c r="F41" s="115">
        <v>742</v>
      </c>
      <c r="G41" s="114">
        <v>826</v>
      </c>
      <c r="H41" s="114">
        <v>835</v>
      </c>
      <c r="I41" s="114">
        <v>638</v>
      </c>
      <c r="J41" s="140">
        <v>712</v>
      </c>
      <c r="K41" s="114">
        <v>30</v>
      </c>
      <c r="L41" s="116">
        <v>4.213483146067416</v>
      </c>
    </row>
    <row r="42" spans="1:12" s="110" customFormat="1" ht="15" customHeight="1" x14ac:dyDescent="0.2">
      <c r="A42" s="120"/>
      <c r="B42" s="119"/>
      <c r="C42" s="258" t="s">
        <v>106</v>
      </c>
      <c r="E42" s="113">
        <v>59.973045822102428</v>
      </c>
      <c r="F42" s="115">
        <v>445</v>
      </c>
      <c r="G42" s="114">
        <v>507</v>
      </c>
      <c r="H42" s="114">
        <v>516</v>
      </c>
      <c r="I42" s="114">
        <v>377</v>
      </c>
      <c r="J42" s="140">
        <v>416</v>
      </c>
      <c r="K42" s="114">
        <v>29</v>
      </c>
      <c r="L42" s="116">
        <v>6.9711538461538458</v>
      </c>
    </row>
    <row r="43" spans="1:12" s="110" customFormat="1" ht="15" customHeight="1" x14ac:dyDescent="0.2">
      <c r="A43" s="123"/>
      <c r="B43" s="124"/>
      <c r="C43" s="260" t="s">
        <v>107</v>
      </c>
      <c r="D43" s="261"/>
      <c r="E43" s="125">
        <v>40.026954177897572</v>
      </c>
      <c r="F43" s="143">
        <v>297</v>
      </c>
      <c r="G43" s="144">
        <v>319</v>
      </c>
      <c r="H43" s="144">
        <v>319</v>
      </c>
      <c r="I43" s="144">
        <v>261</v>
      </c>
      <c r="J43" s="145">
        <v>296</v>
      </c>
      <c r="K43" s="144">
        <v>1</v>
      </c>
      <c r="L43" s="146">
        <v>0.33783783783783783</v>
      </c>
    </row>
    <row r="44" spans="1:12" s="110" customFormat="1" ht="45.75" customHeight="1" x14ac:dyDescent="0.2">
      <c r="A44" s="604" t="s">
        <v>191</v>
      </c>
      <c r="B44" s="605"/>
      <c r="C44" s="605"/>
      <c r="D44" s="606"/>
      <c r="E44" s="113">
        <v>4.1718815185648725E-2</v>
      </c>
      <c r="F44" s="115">
        <v>6</v>
      </c>
      <c r="G44" s="114">
        <v>6</v>
      </c>
      <c r="H44" s="114">
        <v>6</v>
      </c>
      <c r="I44" s="114">
        <v>4</v>
      </c>
      <c r="J44" s="140">
        <v>5</v>
      </c>
      <c r="K44" s="114">
        <v>1</v>
      </c>
      <c r="L44" s="116">
        <v>20</v>
      </c>
    </row>
    <row r="45" spans="1:12" s="110" customFormat="1" ht="15" customHeight="1" x14ac:dyDescent="0.2">
      <c r="A45" s="120"/>
      <c r="B45" s="119"/>
      <c r="C45" s="258" t="s">
        <v>106</v>
      </c>
      <c r="E45" s="113" t="s">
        <v>513</v>
      </c>
      <c r="F45" s="115" t="s">
        <v>513</v>
      </c>
      <c r="G45" s="114">
        <v>3</v>
      </c>
      <c r="H45" s="114">
        <v>3</v>
      </c>
      <c r="I45" s="114" t="s">
        <v>513</v>
      </c>
      <c r="J45" s="140" t="s">
        <v>513</v>
      </c>
      <c r="K45" s="114" t="s">
        <v>513</v>
      </c>
      <c r="L45" s="116" t="s">
        <v>513</v>
      </c>
    </row>
    <row r="46" spans="1:12" s="110" customFormat="1" ht="15" customHeight="1" x14ac:dyDescent="0.2">
      <c r="A46" s="123"/>
      <c r="B46" s="124"/>
      <c r="C46" s="260" t="s">
        <v>107</v>
      </c>
      <c r="D46" s="261"/>
      <c r="E46" s="125" t="s">
        <v>513</v>
      </c>
      <c r="F46" s="143" t="s">
        <v>513</v>
      </c>
      <c r="G46" s="144">
        <v>3</v>
      </c>
      <c r="H46" s="144">
        <v>3</v>
      </c>
      <c r="I46" s="144" t="s">
        <v>513</v>
      </c>
      <c r="J46" s="145" t="s">
        <v>513</v>
      </c>
      <c r="K46" s="144" t="s">
        <v>513</v>
      </c>
      <c r="L46" s="146" t="s">
        <v>513</v>
      </c>
    </row>
    <row r="47" spans="1:12" s="110" customFormat="1" ht="39" customHeight="1" x14ac:dyDescent="0.2">
      <c r="A47" s="604" t="s">
        <v>519</v>
      </c>
      <c r="B47" s="607"/>
      <c r="C47" s="607"/>
      <c r="D47" s="608"/>
      <c r="E47" s="113">
        <v>0.36156306494228896</v>
      </c>
      <c r="F47" s="115">
        <v>52</v>
      </c>
      <c r="G47" s="114">
        <v>56</v>
      </c>
      <c r="H47" s="114">
        <v>47</v>
      </c>
      <c r="I47" s="114">
        <v>42</v>
      </c>
      <c r="J47" s="140">
        <v>42</v>
      </c>
      <c r="K47" s="114">
        <v>10</v>
      </c>
      <c r="L47" s="116">
        <v>23.80952380952381</v>
      </c>
    </row>
    <row r="48" spans="1:12" s="110" customFormat="1" ht="15" customHeight="1" x14ac:dyDescent="0.2">
      <c r="A48" s="120"/>
      <c r="B48" s="119"/>
      <c r="C48" s="258" t="s">
        <v>106</v>
      </c>
      <c r="E48" s="113">
        <v>30.76923076923077</v>
      </c>
      <c r="F48" s="115">
        <v>16</v>
      </c>
      <c r="G48" s="114">
        <v>18</v>
      </c>
      <c r="H48" s="114">
        <v>16</v>
      </c>
      <c r="I48" s="114">
        <v>20</v>
      </c>
      <c r="J48" s="140">
        <v>20</v>
      </c>
      <c r="K48" s="114">
        <v>-4</v>
      </c>
      <c r="L48" s="116">
        <v>-20</v>
      </c>
    </row>
    <row r="49" spans="1:12" s="110" customFormat="1" ht="15" customHeight="1" x14ac:dyDescent="0.2">
      <c r="A49" s="123"/>
      <c r="B49" s="124"/>
      <c r="C49" s="260" t="s">
        <v>107</v>
      </c>
      <c r="D49" s="261"/>
      <c r="E49" s="125">
        <v>69.230769230769226</v>
      </c>
      <c r="F49" s="143">
        <v>36</v>
      </c>
      <c r="G49" s="144">
        <v>38</v>
      </c>
      <c r="H49" s="144">
        <v>31</v>
      </c>
      <c r="I49" s="144">
        <v>22</v>
      </c>
      <c r="J49" s="145">
        <v>22</v>
      </c>
      <c r="K49" s="144">
        <v>14</v>
      </c>
      <c r="L49" s="146">
        <v>63.636363636363633</v>
      </c>
    </row>
    <row r="50" spans="1:12" s="110" customFormat="1" ht="24.95" customHeight="1" x14ac:dyDescent="0.2">
      <c r="A50" s="609" t="s">
        <v>192</v>
      </c>
      <c r="B50" s="610"/>
      <c r="C50" s="610"/>
      <c r="D50" s="611"/>
      <c r="E50" s="262">
        <v>9.1781393408427192</v>
      </c>
      <c r="F50" s="263">
        <v>1320</v>
      </c>
      <c r="G50" s="264">
        <v>1379</v>
      </c>
      <c r="H50" s="264">
        <v>1440</v>
      </c>
      <c r="I50" s="264">
        <v>1283</v>
      </c>
      <c r="J50" s="265">
        <v>1287</v>
      </c>
      <c r="K50" s="263">
        <v>33</v>
      </c>
      <c r="L50" s="266">
        <v>2.5641025641025643</v>
      </c>
    </row>
    <row r="51" spans="1:12" s="110" customFormat="1" ht="15" customHeight="1" x14ac:dyDescent="0.2">
      <c r="A51" s="120"/>
      <c r="B51" s="119"/>
      <c r="C51" s="258" t="s">
        <v>106</v>
      </c>
      <c r="E51" s="113">
        <v>54.242424242424242</v>
      </c>
      <c r="F51" s="115">
        <v>716</v>
      </c>
      <c r="G51" s="114">
        <v>738</v>
      </c>
      <c r="H51" s="114">
        <v>779</v>
      </c>
      <c r="I51" s="114">
        <v>693</v>
      </c>
      <c r="J51" s="140">
        <v>693</v>
      </c>
      <c r="K51" s="114">
        <v>23</v>
      </c>
      <c r="L51" s="116">
        <v>3.318903318903319</v>
      </c>
    </row>
    <row r="52" spans="1:12" s="110" customFormat="1" ht="15" customHeight="1" x14ac:dyDescent="0.2">
      <c r="A52" s="120"/>
      <c r="B52" s="119"/>
      <c r="C52" s="258" t="s">
        <v>107</v>
      </c>
      <c r="E52" s="113">
        <v>45.757575757575758</v>
      </c>
      <c r="F52" s="115">
        <v>604</v>
      </c>
      <c r="G52" s="114">
        <v>641</v>
      </c>
      <c r="H52" s="114">
        <v>661</v>
      </c>
      <c r="I52" s="114">
        <v>590</v>
      </c>
      <c r="J52" s="140">
        <v>594</v>
      </c>
      <c r="K52" s="114">
        <v>10</v>
      </c>
      <c r="L52" s="116">
        <v>1.6835016835016836</v>
      </c>
    </row>
    <row r="53" spans="1:12" s="110" customFormat="1" ht="15" customHeight="1" x14ac:dyDescent="0.2">
      <c r="A53" s="120"/>
      <c r="B53" s="119"/>
      <c r="C53" s="258" t="s">
        <v>187</v>
      </c>
      <c r="D53" s="110" t="s">
        <v>193</v>
      </c>
      <c r="E53" s="113">
        <v>34.621212121212125</v>
      </c>
      <c r="F53" s="115">
        <v>457</v>
      </c>
      <c r="G53" s="114">
        <v>532</v>
      </c>
      <c r="H53" s="114">
        <v>557</v>
      </c>
      <c r="I53" s="114">
        <v>405</v>
      </c>
      <c r="J53" s="140">
        <v>437</v>
      </c>
      <c r="K53" s="114">
        <v>20</v>
      </c>
      <c r="L53" s="116">
        <v>4.5766590389016022</v>
      </c>
    </row>
    <row r="54" spans="1:12" s="110" customFormat="1" ht="15" customHeight="1" x14ac:dyDescent="0.2">
      <c r="A54" s="120"/>
      <c r="B54" s="119"/>
      <c r="D54" s="267" t="s">
        <v>194</v>
      </c>
      <c r="E54" s="113">
        <v>65.645514223194752</v>
      </c>
      <c r="F54" s="115">
        <v>300</v>
      </c>
      <c r="G54" s="114">
        <v>339</v>
      </c>
      <c r="H54" s="114">
        <v>359</v>
      </c>
      <c r="I54" s="114">
        <v>259</v>
      </c>
      <c r="J54" s="140">
        <v>274</v>
      </c>
      <c r="K54" s="114">
        <v>26</v>
      </c>
      <c r="L54" s="116">
        <v>9.4890510948905114</v>
      </c>
    </row>
    <row r="55" spans="1:12" s="110" customFormat="1" ht="15" customHeight="1" x14ac:dyDescent="0.2">
      <c r="A55" s="120"/>
      <c r="B55" s="119"/>
      <c r="D55" s="267" t="s">
        <v>195</v>
      </c>
      <c r="E55" s="113">
        <v>34.354485776805255</v>
      </c>
      <c r="F55" s="115">
        <v>157</v>
      </c>
      <c r="G55" s="114">
        <v>193</v>
      </c>
      <c r="H55" s="114">
        <v>198</v>
      </c>
      <c r="I55" s="114">
        <v>146</v>
      </c>
      <c r="J55" s="140">
        <v>163</v>
      </c>
      <c r="K55" s="114">
        <v>-6</v>
      </c>
      <c r="L55" s="116">
        <v>-3.6809815950920246</v>
      </c>
    </row>
    <row r="56" spans="1:12" s="110" customFormat="1" ht="15" customHeight="1" x14ac:dyDescent="0.2">
      <c r="A56" s="120"/>
      <c r="B56" s="119" t="s">
        <v>196</v>
      </c>
      <c r="C56" s="258"/>
      <c r="E56" s="113">
        <v>71.791127798637191</v>
      </c>
      <c r="F56" s="115">
        <v>10325</v>
      </c>
      <c r="G56" s="114">
        <v>10315</v>
      </c>
      <c r="H56" s="114">
        <v>10492</v>
      </c>
      <c r="I56" s="114">
        <v>10402</v>
      </c>
      <c r="J56" s="140">
        <v>10346</v>
      </c>
      <c r="K56" s="114">
        <v>-21</v>
      </c>
      <c r="L56" s="116">
        <v>-0.20297699594046009</v>
      </c>
    </row>
    <row r="57" spans="1:12" s="110" customFormat="1" ht="15" customHeight="1" x14ac:dyDescent="0.2">
      <c r="A57" s="120"/>
      <c r="B57" s="119"/>
      <c r="C57" s="258" t="s">
        <v>106</v>
      </c>
      <c r="E57" s="113">
        <v>47.205811138014525</v>
      </c>
      <c r="F57" s="115">
        <v>4874</v>
      </c>
      <c r="G57" s="114">
        <v>4876</v>
      </c>
      <c r="H57" s="114">
        <v>5004</v>
      </c>
      <c r="I57" s="114">
        <v>4957</v>
      </c>
      <c r="J57" s="140">
        <v>4932</v>
      </c>
      <c r="K57" s="114">
        <v>-58</v>
      </c>
      <c r="L57" s="116">
        <v>-1.1759935117599352</v>
      </c>
    </row>
    <row r="58" spans="1:12" s="110" customFormat="1" ht="15" customHeight="1" x14ac:dyDescent="0.2">
      <c r="A58" s="120"/>
      <c r="B58" s="119"/>
      <c r="C58" s="258" t="s">
        <v>107</v>
      </c>
      <c r="E58" s="113">
        <v>52.794188861985475</v>
      </c>
      <c r="F58" s="115">
        <v>5451</v>
      </c>
      <c r="G58" s="114">
        <v>5439</v>
      </c>
      <c r="H58" s="114">
        <v>5488</v>
      </c>
      <c r="I58" s="114">
        <v>5445</v>
      </c>
      <c r="J58" s="140">
        <v>5414</v>
      </c>
      <c r="K58" s="114">
        <v>37</v>
      </c>
      <c r="L58" s="116">
        <v>0.68341337273734759</v>
      </c>
    </row>
    <row r="59" spans="1:12" s="110" customFormat="1" ht="15" customHeight="1" x14ac:dyDescent="0.2">
      <c r="A59" s="120"/>
      <c r="B59" s="119"/>
      <c r="C59" s="258" t="s">
        <v>105</v>
      </c>
      <c r="D59" s="110" t="s">
        <v>197</v>
      </c>
      <c r="E59" s="113">
        <v>94.382566585956411</v>
      </c>
      <c r="F59" s="115">
        <v>9745</v>
      </c>
      <c r="G59" s="114">
        <v>9730</v>
      </c>
      <c r="H59" s="114">
        <v>9901</v>
      </c>
      <c r="I59" s="114">
        <v>9816</v>
      </c>
      <c r="J59" s="140">
        <v>9767</v>
      </c>
      <c r="K59" s="114">
        <v>-22</v>
      </c>
      <c r="L59" s="116">
        <v>-0.22524828504146616</v>
      </c>
    </row>
    <row r="60" spans="1:12" s="110" customFormat="1" ht="15" customHeight="1" x14ac:dyDescent="0.2">
      <c r="A60" s="120"/>
      <c r="B60" s="119"/>
      <c r="C60" s="258"/>
      <c r="D60" s="267" t="s">
        <v>198</v>
      </c>
      <c r="E60" s="113">
        <v>46.187788609543354</v>
      </c>
      <c r="F60" s="115">
        <v>4501</v>
      </c>
      <c r="G60" s="114">
        <v>4500</v>
      </c>
      <c r="H60" s="114">
        <v>4622</v>
      </c>
      <c r="I60" s="114">
        <v>4576</v>
      </c>
      <c r="J60" s="140">
        <v>4557</v>
      </c>
      <c r="K60" s="114">
        <v>-56</v>
      </c>
      <c r="L60" s="116">
        <v>-1.228878648233487</v>
      </c>
    </row>
    <row r="61" spans="1:12" s="110" customFormat="1" ht="15" customHeight="1" x14ac:dyDescent="0.2">
      <c r="A61" s="120"/>
      <c r="B61" s="119"/>
      <c r="C61" s="258"/>
      <c r="D61" s="267" t="s">
        <v>199</v>
      </c>
      <c r="E61" s="113">
        <v>53.812211390456646</v>
      </c>
      <c r="F61" s="115">
        <v>5244</v>
      </c>
      <c r="G61" s="114">
        <v>5230</v>
      </c>
      <c r="H61" s="114">
        <v>5279</v>
      </c>
      <c r="I61" s="114">
        <v>5240</v>
      </c>
      <c r="J61" s="140">
        <v>5210</v>
      </c>
      <c r="K61" s="114">
        <v>34</v>
      </c>
      <c r="L61" s="116">
        <v>0.65259117082533591</v>
      </c>
    </row>
    <row r="62" spans="1:12" s="110" customFormat="1" ht="15" customHeight="1" x14ac:dyDescent="0.2">
      <c r="A62" s="120"/>
      <c r="B62" s="119"/>
      <c r="C62" s="258"/>
      <c r="D62" s="258" t="s">
        <v>200</v>
      </c>
      <c r="E62" s="113">
        <v>5.6174334140435835</v>
      </c>
      <c r="F62" s="115">
        <v>580</v>
      </c>
      <c r="G62" s="114">
        <v>585</v>
      </c>
      <c r="H62" s="114">
        <v>591</v>
      </c>
      <c r="I62" s="114">
        <v>586</v>
      </c>
      <c r="J62" s="140">
        <v>579</v>
      </c>
      <c r="K62" s="114">
        <v>1</v>
      </c>
      <c r="L62" s="116">
        <v>0.17271157167530224</v>
      </c>
    </row>
    <row r="63" spans="1:12" s="110" customFormat="1" ht="15" customHeight="1" x14ac:dyDescent="0.2">
      <c r="A63" s="120"/>
      <c r="B63" s="119"/>
      <c r="C63" s="258"/>
      <c r="D63" s="267" t="s">
        <v>198</v>
      </c>
      <c r="E63" s="113">
        <v>64.310344827586206</v>
      </c>
      <c r="F63" s="115">
        <v>373</v>
      </c>
      <c r="G63" s="114">
        <v>376</v>
      </c>
      <c r="H63" s="114">
        <v>382</v>
      </c>
      <c r="I63" s="114">
        <v>381</v>
      </c>
      <c r="J63" s="140">
        <v>375</v>
      </c>
      <c r="K63" s="114">
        <v>-2</v>
      </c>
      <c r="L63" s="116">
        <v>-0.53333333333333333</v>
      </c>
    </row>
    <row r="64" spans="1:12" s="110" customFormat="1" ht="15" customHeight="1" x14ac:dyDescent="0.2">
      <c r="A64" s="120"/>
      <c r="B64" s="119"/>
      <c r="C64" s="258"/>
      <c r="D64" s="267" t="s">
        <v>199</v>
      </c>
      <c r="E64" s="113">
        <v>35.689655172413794</v>
      </c>
      <c r="F64" s="115">
        <v>207</v>
      </c>
      <c r="G64" s="114">
        <v>209</v>
      </c>
      <c r="H64" s="114">
        <v>209</v>
      </c>
      <c r="I64" s="114">
        <v>205</v>
      </c>
      <c r="J64" s="140">
        <v>204</v>
      </c>
      <c r="K64" s="114">
        <v>3</v>
      </c>
      <c r="L64" s="116">
        <v>1.4705882352941178</v>
      </c>
    </row>
    <row r="65" spans="1:12" s="110" customFormat="1" ht="15" customHeight="1" x14ac:dyDescent="0.2">
      <c r="A65" s="120"/>
      <c r="B65" s="119" t="s">
        <v>201</v>
      </c>
      <c r="C65" s="258"/>
      <c r="E65" s="113">
        <v>9.0599360311500483</v>
      </c>
      <c r="F65" s="115">
        <v>1303</v>
      </c>
      <c r="G65" s="114">
        <v>1276</v>
      </c>
      <c r="H65" s="114">
        <v>1267</v>
      </c>
      <c r="I65" s="114">
        <v>1258</v>
      </c>
      <c r="J65" s="140">
        <v>1237</v>
      </c>
      <c r="K65" s="114">
        <v>66</v>
      </c>
      <c r="L65" s="116">
        <v>5.3354890864995959</v>
      </c>
    </row>
    <row r="66" spans="1:12" s="110" customFormat="1" ht="15" customHeight="1" x14ac:dyDescent="0.2">
      <c r="A66" s="120"/>
      <c r="B66" s="119"/>
      <c r="C66" s="258" t="s">
        <v>106</v>
      </c>
      <c r="E66" s="113">
        <v>41.135840368380663</v>
      </c>
      <c r="F66" s="115">
        <v>536</v>
      </c>
      <c r="G66" s="114">
        <v>539</v>
      </c>
      <c r="H66" s="114">
        <v>524</v>
      </c>
      <c r="I66" s="114">
        <v>521</v>
      </c>
      <c r="J66" s="140">
        <v>518</v>
      </c>
      <c r="K66" s="114">
        <v>18</v>
      </c>
      <c r="L66" s="116">
        <v>3.4749034749034751</v>
      </c>
    </row>
    <row r="67" spans="1:12" s="110" customFormat="1" ht="15" customHeight="1" x14ac:dyDescent="0.2">
      <c r="A67" s="120"/>
      <c r="B67" s="119"/>
      <c r="C67" s="258" t="s">
        <v>107</v>
      </c>
      <c r="E67" s="113">
        <v>58.864159631619337</v>
      </c>
      <c r="F67" s="115">
        <v>767</v>
      </c>
      <c r="G67" s="114">
        <v>737</v>
      </c>
      <c r="H67" s="114">
        <v>743</v>
      </c>
      <c r="I67" s="114">
        <v>737</v>
      </c>
      <c r="J67" s="140">
        <v>719</v>
      </c>
      <c r="K67" s="114">
        <v>48</v>
      </c>
      <c r="L67" s="116">
        <v>6.6759388038942973</v>
      </c>
    </row>
    <row r="68" spans="1:12" s="110" customFormat="1" ht="15" customHeight="1" x14ac:dyDescent="0.2">
      <c r="A68" s="120"/>
      <c r="B68" s="119"/>
      <c r="C68" s="258" t="s">
        <v>105</v>
      </c>
      <c r="D68" s="110" t="s">
        <v>202</v>
      </c>
      <c r="E68" s="113">
        <v>16.423637759017652</v>
      </c>
      <c r="F68" s="115">
        <v>214</v>
      </c>
      <c r="G68" s="114">
        <v>200</v>
      </c>
      <c r="H68" s="114">
        <v>194</v>
      </c>
      <c r="I68" s="114">
        <v>190</v>
      </c>
      <c r="J68" s="140">
        <v>182</v>
      </c>
      <c r="K68" s="114">
        <v>32</v>
      </c>
      <c r="L68" s="116">
        <v>17.582417582417584</v>
      </c>
    </row>
    <row r="69" spans="1:12" s="110" customFormat="1" ht="15" customHeight="1" x14ac:dyDescent="0.2">
      <c r="A69" s="120"/>
      <c r="B69" s="119"/>
      <c r="C69" s="258"/>
      <c r="D69" s="267" t="s">
        <v>198</v>
      </c>
      <c r="E69" s="113">
        <v>38.785046728971963</v>
      </c>
      <c r="F69" s="115">
        <v>83</v>
      </c>
      <c r="G69" s="114">
        <v>85</v>
      </c>
      <c r="H69" s="114">
        <v>84</v>
      </c>
      <c r="I69" s="114">
        <v>83</v>
      </c>
      <c r="J69" s="140">
        <v>83</v>
      </c>
      <c r="K69" s="114">
        <v>0</v>
      </c>
      <c r="L69" s="116">
        <v>0</v>
      </c>
    </row>
    <row r="70" spans="1:12" s="110" customFormat="1" ht="15" customHeight="1" x14ac:dyDescent="0.2">
      <c r="A70" s="120"/>
      <c r="B70" s="119"/>
      <c r="C70" s="258"/>
      <c r="D70" s="267" t="s">
        <v>199</v>
      </c>
      <c r="E70" s="113">
        <v>61.214953271028037</v>
      </c>
      <c r="F70" s="115">
        <v>131</v>
      </c>
      <c r="G70" s="114">
        <v>115</v>
      </c>
      <c r="H70" s="114">
        <v>110</v>
      </c>
      <c r="I70" s="114">
        <v>107</v>
      </c>
      <c r="J70" s="140">
        <v>99</v>
      </c>
      <c r="K70" s="114">
        <v>32</v>
      </c>
      <c r="L70" s="116">
        <v>32.323232323232325</v>
      </c>
    </row>
    <row r="71" spans="1:12" s="110" customFormat="1" ht="15" customHeight="1" x14ac:dyDescent="0.2">
      <c r="A71" s="120"/>
      <c r="B71" s="119"/>
      <c r="C71" s="258"/>
      <c r="D71" s="110" t="s">
        <v>203</v>
      </c>
      <c r="E71" s="113">
        <v>75.287797390636996</v>
      </c>
      <c r="F71" s="115">
        <v>981</v>
      </c>
      <c r="G71" s="114">
        <v>972</v>
      </c>
      <c r="H71" s="114">
        <v>975</v>
      </c>
      <c r="I71" s="114">
        <v>976</v>
      </c>
      <c r="J71" s="140">
        <v>961</v>
      </c>
      <c r="K71" s="114">
        <v>20</v>
      </c>
      <c r="L71" s="116">
        <v>2.0811654526534857</v>
      </c>
    </row>
    <row r="72" spans="1:12" s="110" customFormat="1" ht="15" customHeight="1" x14ac:dyDescent="0.2">
      <c r="A72" s="120"/>
      <c r="B72" s="119"/>
      <c r="C72" s="258"/>
      <c r="D72" s="267" t="s">
        <v>198</v>
      </c>
      <c r="E72" s="113">
        <v>40.265035677879716</v>
      </c>
      <c r="F72" s="115">
        <v>395</v>
      </c>
      <c r="G72" s="114">
        <v>398</v>
      </c>
      <c r="H72" s="114">
        <v>387</v>
      </c>
      <c r="I72" s="114">
        <v>392</v>
      </c>
      <c r="J72" s="140">
        <v>385</v>
      </c>
      <c r="K72" s="114">
        <v>10</v>
      </c>
      <c r="L72" s="116">
        <v>2.5974025974025974</v>
      </c>
    </row>
    <row r="73" spans="1:12" s="110" customFormat="1" ht="15" customHeight="1" x14ac:dyDescent="0.2">
      <c r="A73" s="120"/>
      <c r="B73" s="119"/>
      <c r="C73" s="258"/>
      <c r="D73" s="267" t="s">
        <v>199</v>
      </c>
      <c r="E73" s="113">
        <v>59.734964322120284</v>
      </c>
      <c r="F73" s="115">
        <v>586</v>
      </c>
      <c r="G73" s="114">
        <v>574</v>
      </c>
      <c r="H73" s="114">
        <v>588</v>
      </c>
      <c r="I73" s="114">
        <v>584</v>
      </c>
      <c r="J73" s="140">
        <v>576</v>
      </c>
      <c r="K73" s="114">
        <v>10</v>
      </c>
      <c r="L73" s="116">
        <v>1.7361111111111112</v>
      </c>
    </row>
    <row r="74" spans="1:12" s="110" customFormat="1" ht="15" customHeight="1" x14ac:dyDescent="0.2">
      <c r="A74" s="120"/>
      <c r="B74" s="119"/>
      <c r="C74" s="258"/>
      <c r="D74" s="110" t="s">
        <v>204</v>
      </c>
      <c r="E74" s="113">
        <v>8.2885648503453577</v>
      </c>
      <c r="F74" s="115">
        <v>108</v>
      </c>
      <c r="G74" s="114">
        <v>104</v>
      </c>
      <c r="H74" s="114">
        <v>98</v>
      </c>
      <c r="I74" s="114">
        <v>92</v>
      </c>
      <c r="J74" s="140">
        <v>94</v>
      </c>
      <c r="K74" s="114">
        <v>14</v>
      </c>
      <c r="L74" s="116">
        <v>14.893617021276595</v>
      </c>
    </row>
    <row r="75" spans="1:12" s="110" customFormat="1" ht="15" customHeight="1" x14ac:dyDescent="0.2">
      <c r="A75" s="120"/>
      <c r="B75" s="119"/>
      <c r="C75" s="258"/>
      <c r="D75" s="267" t="s">
        <v>198</v>
      </c>
      <c r="E75" s="113">
        <v>53.703703703703702</v>
      </c>
      <c r="F75" s="115">
        <v>58</v>
      </c>
      <c r="G75" s="114">
        <v>56</v>
      </c>
      <c r="H75" s="114">
        <v>53</v>
      </c>
      <c r="I75" s="114">
        <v>46</v>
      </c>
      <c r="J75" s="140">
        <v>50</v>
      </c>
      <c r="K75" s="114">
        <v>8</v>
      </c>
      <c r="L75" s="116">
        <v>16</v>
      </c>
    </row>
    <row r="76" spans="1:12" s="110" customFormat="1" ht="15" customHeight="1" x14ac:dyDescent="0.2">
      <c r="A76" s="120"/>
      <c r="B76" s="119"/>
      <c r="C76" s="258"/>
      <c r="D76" s="267" t="s">
        <v>199</v>
      </c>
      <c r="E76" s="113">
        <v>46.296296296296298</v>
      </c>
      <c r="F76" s="115">
        <v>50</v>
      </c>
      <c r="G76" s="114">
        <v>48</v>
      </c>
      <c r="H76" s="114">
        <v>45</v>
      </c>
      <c r="I76" s="114">
        <v>46</v>
      </c>
      <c r="J76" s="140">
        <v>44</v>
      </c>
      <c r="K76" s="114">
        <v>6</v>
      </c>
      <c r="L76" s="116">
        <v>13.636363636363637</v>
      </c>
    </row>
    <row r="77" spans="1:12" s="110" customFormat="1" ht="15" customHeight="1" x14ac:dyDescent="0.2">
      <c r="A77" s="534"/>
      <c r="B77" s="119" t="s">
        <v>205</v>
      </c>
      <c r="C77" s="268"/>
      <c r="D77" s="182"/>
      <c r="E77" s="113">
        <v>9.9707968293700464</v>
      </c>
      <c r="F77" s="115">
        <v>1434</v>
      </c>
      <c r="G77" s="114">
        <v>1439</v>
      </c>
      <c r="H77" s="114">
        <v>1495</v>
      </c>
      <c r="I77" s="114">
        <v>1466</v>
      </c>
      <c r="J77" s="140">
        <v>1450</v>
      </c>
      <c r="K77" s="114">
        <v>-16</v>
      </c>
      <c r="L77" s="116">
        <v>-1.103448275862069</v>
      </c>
    </row>
    <row r="78" spans="1:12" s="110" customFormat="1" ht="15" customHeight="1" x14ac:dyDescent="0.2">
      <c r="A78" s="120"/>
      <c r="B78" s="119"/>
      <c r="C78" s="268" t="s">
        <v>106</v>
      </c>
      <c r="D78" s="182"/>
      <c r="E78" s="113">
        <v>53.417015341701536</v>
      </c>
      <c r="F78" s="115">
        <v>766</v>
      </c>
      <c r="G78" s="114">
        <v>765</v>
      </c>
      <c r="H78" s="114">
        <v>809</v>
      </c>
      <c r="I78" s="114">
        <v>796</v>
      </c>
      <c r="J78" s="140">
        <v>770</v>
      </c>
      <c r="K78" s="114">
        <v>-4</v>
      </c>
      <c r="L78" s="116">
        <v>-0.51948051948051943</v>
      </c>
    </row>
    <row r="79" spans="1:12" s="110" customFormat="1" ht="15" customHeight="1" x14ac:dyDescent="0.2">
      <c r="A79" s="123"/>
      <c r="B79" s="124"/>
      <c r="C79" s="260" t="s">
        <v>107</v>
      </c>
      <c r="D79" s="261"/>
      <c r="E79" s="125">
        <v>46.582984658298464</v>
      </c>
      <c r="F79" s="143">
        <v>668</v>
      </c>
      <c r="G79" s="144">
        <v>674</v>
      </c>
      <c r="H79" s="144">
        <v>686</v>
      </c>
      <c r="I79" s="144">
        <v>670</v>
      </c>
      <c r="J79" s="145">
        <v>680</v>
      </c>
      <c r="K79" s="144">
        <v>-12</v>
      </c>
      <c r="L79" s="146">
        <v>-1.7647058823529411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14382</v>
      </c>
      <c r="E11" s="114">
        <v>14409</v>
      </c>
      <c r="F11" s="114">
        <v>14694</v>
      </c>
      <c r="G11" s="114">
        <v>14409</v>
      </c>
      <c r="H11" s="140">
        <v>14320</v>
      </c>
      <c r="I11" s="115">
        <v>62</v>
      </c>
      <c r="J11" s="116">
        <v>0.43296089385474862</v>
      </c>
    </row>
    <row r="12" spans="1:15" s="110" customFormat="1" ht="24.95" customHeight="1" x14ac:dyDescent="0.2">
      <c r="A12" s="193" t="s">
        <v>132</v>
      </c>
      <c r="B12" s="194" t="s">
        <v>133</v>
      </c>
      <c r="C12" s="113">
        <v>3.9354748991795301</v>
      </c>
      <c r="D12" s="115">
        <v>566</v>
      </c>
      <c r="E12" s="114">
        <v>539</v>
      </c>
      <c r="F12" s="114">
        <v>608</v>
      </c>
      <c r="G12" s="114">
        <v>583</v>
      </c>
      <c r="H12" s="140">
        <v>569</v>
      </c>
      <c r="I12" s="115">
        <v>-3</v>
      </c>
      <c r="J12" s="116">
        <v>-0.52724077328646746</v>
      </c>
    </row>
    <row r="13" spans="1:15" s="110" customFormat="1" ht="24.95" customHeight="1" x14ac:dyDescent="0.2">
      <c r="A13" s="193" t="s">
        <v>134</v>
      </c>
      <c r="B13" s="199" t="s">
        <v>214</v>
      </c>
      <c r="C13" s="113">
        <v>1.3071895424836601</v>
      </c>
      <c r="D13" s="115">
        <v>188</v>
      </c>
      <c r="E13" s="114">
        <v>187</v>
      </c>
      <c r="F13" s="114">
        <v>187</v>
      </c>
      <c r="G13" s="114">
        <v>186</v>
      </c>
      <c r="H13" s="140">
        <v>186</v>
      </c>
      <c r="I13" s="115">
        <v>2</v>
      </c>
      <c r="J13" s="116">
        <v>1.075268817204301</v>
      </c>
    </row>
    <row r="14" spans="1:15" s="287" customFormat="1" ht="24" customHeight="1" x14ac:dyDescent="0.2">
      <c r="A14" s="193" t="s">
        <v>215</v>
      </c>
      <c r="B14" s="199" t="s">
        <v>137</v>
      </c>
      <c r="C14" s="113">
        <v>21.15839243498818</v>
      </c>
      <c r="D14" s="115">
        <v>3043</v>
      </c>
      <c r="E14" s="114">
        <v>3089</v>
      </c>
      <c r="F14" s="114">
        <v>3138</v>
      </c>
      <c r="G14" s="114">
        <v>3063</v>
      </c>
      <c r="H14" s="140">
        <v>3091</v>
      </c>
      <c r="I14" s="115">
        <v>-48</v>
      </c>
      <c r="J14" s="116">
        <v>-1.552895503073439</v>
      </c>
      <c r="K14" s="110"/>
      <c r="L14" s="110"/>
      <c r="M14" s="110"/>
      <c r="N14" s="110"/>
      <c r="O14" s="110"/>
    </row>
    <row r="15" spans="1:15" s="110" customFormat="1" ht="24.75" customHeight="1" x14ac:dyDescent="0.2">
      <c r="A15" s="193" t="s">
        <v>216</v>
      </c>
      <c r="B15" s="199" t="s">
        <v>217</v>
      </c>
      <c r="C15" s="113">
        <v>8.2394659991656241</v>
      </c>
      <c r="D15" s="115">
        <v>1185</v>
      </c>
      <c r="E15" s="114">
        <v>1204</v>
      </c>
      <c r="F15" s="114">
        <v>1204</v>
      </c>
      <c r="G15" s="114">
        <v>1163</v>
      </c>
      <c r="H15" s="140">
        <v>1170</v>
      </c>
      <c r="I15" s="115">
        <v>15</v>
      </c>
      <c r="J15" s="116">
        <v>1.2820512820512822</v>
      </c>
    </row>
    <row r="16" spans="1:15" s="287" customFormat="1" ht="24.95" customHeight="1" x14ac:dyDescent="0.2">
      <c r="A16" s="193" t="s">
        <v>218</v>
      </c>
      <c r="B16" s="199" t="s">
        <v>141</v>
      </c>
      <c r="C16" s="113">
        <v>9.4214990960923384</v>
      </c>
      <c r="D16" s="115">
        <v>1355</v>
      </c>
      <c r="E16" s="114">
        <v>1386</v>
      </c>
      <c r="F16" s="114">
        <v>1431</v>
      </c>
      <c r="G16" s="114">
        <v>1395</v>
      </c>
      <c r="H16" s="140">
        <v>1414</v>
      </c>
      <c r="I16" s="115">
        <v>-59</v>
      </c>
      <c r="J16" s="116">
        <v>-4.172560113154173</v>
      </c>
      <c r="K16" s="110"/>
      <c r="L16" s="110"/>
      <c r="M16" s="110"/>
      <c r="N16" s="110"/>
      <c r="O16" s="110"/>
    </row>
    <row r="17" spans="1:15" s="110" customFormat="1" ht="24.95" customHeight="1" x14ac:dyDescent="0.2">
      <c r="A17" s="193" t="s">
        <v>219</v>
      </c>
      <c r="B17" s="199" t="s">
        <v>220</v>
      </c>
      <c r="C17" s="113">
        <v>3.4974273397302182</v>
      </c>
      <c r="D17" s="115">
        <v>503</v>
      </c>
      <c r="E17" s="114">
        <v>499</v>
      </c>
      <c r="F17" s="114">
        <v>503</v>
      </c>
      <c r="G17" s="114">
        <v>505</v>
      </c>
      <c r="H17" s="140">
        <v>507</v>
      </c>
      <c r="I17" s="115">
        <v>-4</v>
      </c>
      <c r="J17" s="116">
        <v>-0.78895463510848129</v>
      </c>
    </row>
    <row r="18" spans="1:15" s="287" customFormat="1" ht="24.95" customHeight="1" x14ac:dyDescent="0.2">
      <c r="A18" s="201" t="s">
        <v>144</v>
      </c>
      <c r="B18" s="202" t="s">
        <v>145</v>
      </c>
      <c r="C18" s="113">
        <v>6.9322764566819632</v>
      </c>
      <c r="D18" s="115">
        <v>997</v>
      </c>
      <c r="E18" s="114">
        <v>1026</v>
      </c>
      <c r="F18" s="114">
        <v>1057</v>
      </c>
      <c r="G18" s="114">
        <v>1025</v>
      </c>
      <c r="H18" s="140">
        <v>1002</v>
      </c>
      <c r="I18" s="115">
        <v>-5</v>
      </c>
      <c r="J18" s="116">
        <v>-0.49900199600798401</v>
      </c>
      <c r="K18" s="110"/>
      <c r="L18" s="110"/>
      <c r="M18" s="110"/>
      <c r="N18" s="110"/>
      <c r="O18" s="110"/>
    </row>
    <row r="19" spans="1:15" s="110" customFormat="1" ht="24.95" customHeight="1" x14ac:dyDescent="0.2">
      <c r="A19" s="193" t="s">
        <v>146</v>
      </c>
      <c r="B19" s="199" t="s">
        <v>147</v>
      </c>
      <c r="C19" s="113">
        <v>14.476428869420108</v>
      </c>
      <c r="D19" s="115">
        <v>2082</v>
      </c>
      <c r="E19" s="114">
        <v>2069</v>
      </c>
      <c r="F19" s="114">
        <v>2091</v>
      </c>
      <c r="G19" s="114">
        <v>2046</v>
      </c>
      <c r="H19" s="140">
        <v>2049</v>
      </c>
      <c r="I19" s="115">
        <v>33</v>
      </c>
      <c r="J19" s="116">
        <v>1.6105417276720351</v>
      </c>
    </row>
    <row r="20" spans="1:15" s="287" customFormat="1" ht="24.95" customHeight="1" x14ac:dyDescent="0.2">
      <c r="A20" s="193" t="s">
        <v>148</v>
      </c>
      <c r="B20" s="199" t="s">
        <v>149</v>
      </c>
      <c r="C20" s="113">
        <v>3.4487553886802949</v>
      </c>
      <c r="D20" s="115">
        <v>496</v>
      </c>
      <c r="E20" s="114">
        <v>501</v>
      </c>
      <c r="F20" s="114">
        <v>527</v>
      </c>
      <c r="G20" s="114">
        <v>520</v>
      </c>
      <c r="H20" s="140">
        <v>502</v>
      </c>
      <c r="I20" s="115">
        <v>-6</v>
      </c>
      <c r="J20" s="116">
        <v>-1.1952191235059761</v>
      </c>
      <c r="K20" s="110"/>
      <c r="L20" s="110"/>
      <c r="M20" s="110"/>
      <c r="N20" s="110"/>
      <c r="O20" s="110"/>
    </row>
    <row r="21" spans="1:15" s="110" customFormat="1" ht="24.95" customHeight="1" x14ac:dyDescent="0.2">
      <c r="A21" s="201" t="s">
        <v>150</v>
      </c>
      <c r="B21" s="202" t="s">
        <v>151</v>
      </c>
      <c r="C21" s="113">
        <v>3.3305520789876235</v>
      </c>
      <c r="D21" s="115">
        <v>479</v>
      </c>
      <c r="E21" s="114">
        <v>498</v>
      </c>
      <c r="F21" s="114">
        <v>526</v>
      </c>
      <c r="G21" s="114">
        <v>522</v>
      </c>
      <c r="H21" s="140">
        <v>447</v>
      </c>
      <c r="I21" s="115">
        <v>32</v>
      </c>
      <c r="J21" s="116">
        <v>7.1588366890380311</v>
      </c>
    </row>
    <row r="22" spans="1:15" s="110" customFormat="1" ht="24.95" customHeight="1" x14ac:dyDescent="0.2">
      <c r="A22" s="201" t="s">
        <v>152</v>
      </c>
      <c r="B22" s="199" t="s">
        <v>153</v>
      </c>
      <c r="C22" s="113">
        <v>0.43109442358503686</v>
      </c>
      <c r="D22" s="115">
        <v>62</v>
      </c>
      <c r="E22" s="114">
        <v>57</v>
      </c>
      <c r="F22" s="114" t="s">
        <v>513</v>
      </c>
      <c r="G22" s="114" t="s">
        <v>513</v>
      </c>
      <c r="H22" s="140" t="s">
        <v>513</v>
      </c>
      <c r="I22" s="115" t="s">
        <v>513</v>
      </c>
      <c r="J22" s="116" t="s">
        <v>513</v>
      </c>
    </row>
    <row r="23" spans="1:15" s="110" customFormat="1" ht="24.95" customHeight="1" x14ac:dyDescent="0.2">
      <c r="A23" s="193" t="s">
        <v>154</v>
      </c>
      <c r="B23" s="199" t="s">
        <v>155</v>
      </c>
      <c r="C23" s="113">
        <v>1.5575024335975525</v>
      </c>
      <c r="D23" s="115">
        <v>224</v>
      </c>
      <c r="E23" s="114">
        <v>226</v>
      </c>
      <c r="F23" s="114">
        <v>232</v>
      </c>
      <c r="G23" s="114">
        <v>226</v>
      </c>
      <c r="H23" s="140">
        <v>233</v>
      </c>
      <c r="I23" s="115">
        <v>-9</v>
      </c>
      <c r="J23" s="116">
        <v>-3.8626609442060085</v>
      </c>
    </row>
    <row r="24" spans="1:15" s="110" customFormat="1" ht="24.95" customHeight="1" x14ac:dyDescent="0.2">
      <c r="A24" s="193" t="s">
        <v>156</v>
      </c>
      <c r="B24" s="199" t="s">
        <v>221</v>
      </c>
      <c r="C24" s="113">
        <v>5.6876651369767766</v>
      </c>
      <c r="D24" s="115">
        <v>818</v>
      </c>
      <c r="E24" s="114">
        <v>826</v>
      </c>
      <c r="F24" s="114">
        <v>828</v>
      </c>
      <c r="G24" s="114">
        <v>839</v>
      </c>
      <c r="H24" s="140">
        <v>850</v>
      </c>
      <c r="I24" s="115">
        <v>-32</v>
      </c>
      <c r="J24" s="116">
        <v>-3.7647058823529411</v>
      </c>
    </row>
    <row r="25" spans="1:15" s="110" customFormat="1" ht="24.95" customHeight="1" x14ac:dyDescent="0.2">
      <c r="A25" s="193" t="s">
        <v>222</v>
      </c>
      <c r="B25" s="204" t="s">
        <v>159</v>
      </c>
      <c r="C25" s="113">
        <v>2.4892226394103742</v>
      </c>
      <c r="D25" s="115">
        <v>358</v>
      </c>
      <c r="E25" s="114">
        <v>344</v>
      </c>
      <c r="F25" s="114">
        <v>365</v>
      </c>
      <c r="G25" s="114">
        <v>353</v>
      </c>
      <c r="H25" s="140">
        <v>339</v>
      </c>
      <c r="I25" s="115">
        <v>19</v>
      </c>
      <c r="J25" s="116">
        <v>5.6047197640117998</v>
      </c>
    </row>
    <row r="26" spans="1:15" s="110" customFormat="1" ht="24.95" customHeight="1" x14ac:dyDescent="0.2">
      <c r="A26" s="201">
        <v>782.78300000000002</v>
      </c>
      <c r="B26" s="203" t="s">
        <v>160</v>
      </c>
      <c r="C26" s="113">
        <v>0</v>
      </c>
      <c r="D26" s="115">
        <v>0</v>
      </c>
      <c r="E26" s="114">
        <v>0</v>
      </c>
      <c r="F26" s="114" t="s">
        <v>513</v>
      </c>
      <c r="G26" s="114" t="s">
        <v>513</v>
      </c>
      <c r="H26" s="140" t="s">
        <v>513</v>
      </c>
      <c r="I26" s="115" t="s">
        <v>513</v>
      </c>
      <c r="J26" s="116" t="s">
        <v>513</v>
      </c>
    </row>
    <row r="27" spans="1:15" s="110" customFormat="1" ht="24.95" customHeight="1" x14ac:dyDescent="0.2">
      <c r="A27" s="193" t="s">
        <v>161</v>
      </c>
      <c r="B27" s="199" t="s">
        <v>223</v>
      </c>
      <c r="C27" s="113">
        <v>7.738840216937839</v>
      </c>
      <c r="D27" s="115">
        <v>1113</v>
      </c>
      <c r="E27" s="114">
        <v>1110</v>
      </c>
      <c r="F27" s="114">
        <v>1116</v>
      </c>
      <c r="G27" s="114">
        <v>1096</v>
      </c>
      <c r="H27" s="140">
        <v>1090</v>
      </c>
      <c r="I27" s="115">
        <v>23</v>
      </c>
      <c r="J27" s="116">
        <v>2.1100917431192658</v>
      </c>
    </row>
    <row r="28" spans="1:15" s="110" customFormat="1" ht="24.95" customHeight="1" x14ac:dyDescent="0.2">
      <c r="A28" s="193" t="s">
        <v>163</v>
      </c>
      <c r="B28" s="199" t="s">
        <v>164</v>
      </c>
      <c r="C28" s="113">
        <v>5.3469614796273115</v>
      </c>
      <c r="D28" s="115">
        <v>769</v>
      </c>
      <c r="E28" s="114">
        <v>765</v>
      </c>
      <c r="F28" s="114">
        <v>773</v>
      </c>
      <c r="G28" s="114">
        <v>735</v>
      </c>
      <c r="H28" s="140">
        <v>744</v>
      </c>
      <c r="I28" s="115">
        <v>25</v>
      </c>
      <c r="J28" s="116">
        <v>3.360215053763441</v>
      </c>
    </row>
    <row r="29" spans="1:15" s="110" customFormat="1" ht="24.95" customHeight="1" x14ac:dyDescent="0.2">
      <c r="A29" s="193">
        <v>86</v>
      </c>
      <c r="B29" s="199" t="s">
        <v>165</v>
      </c>
      <c r="C29" s="113">
        <v>5.701571408705326</v>
      </c>
      <c r="D29" s="115">
        <v>820</v>
      </c>
      <c r="E29" s="114">
        <v>826</v>
      </c>
      <c r="F29" s="114">
        <v>828</v>
      </c>
      <c r="G29" s="114">
        <v>892</v>
      </c>
      <c r="H29" s="140">
        <v>900</v>
      </c>
      <c r="I29" s="115">
        <v>-80</v>
      </c>
      <c r="J29" s="116">
        <v>-8.8888888888888893</v>
      </c>
    </row>
    <row r="30" spans="1:15" s="110" customFormat="1" ht="24.95" customHeight="1" x14ac:dyDescent="0.2">
      <c r="A30" s="193">
        <v>87.88</v>
      </c>
      <c r="B30" s="204" t="s">
        <v>166</v>
      </c>
      <c r="C30" s="113">
        <v>14.43471005423446</v>
      </c>
      <c r="D30" s="115">
        <v>2076</v>
      </c>
      <c r="E30" s="114">
        <v>2056</v>
      </c>
      <c r="F30" s="114">
        <v>2057</v>
      </c>
      <c r="G30" s="114">
        <v>1947</v>
      </c>
      <c r="H30" s="140">
        <v>1941</v>
      </c>
      <c r="I30" s="115">
        <v>135</v>
      </c>
      <c r="J30" s="116">
        <v>6.9551777434312214</v>
      </c>
    </row>
    <row r="31" spans="1:15" s="110" customFormat="1" ht="24.95" customHeight="1" x14ac:dyDescent="0.2">
      <c r="A31" s="193" t="s">
        <v>167</v>
      </c>
      <c r="B31" s="199" t="s">
        <v>168</v>
      </c>
      <c r="C31" s="113">
        <v>2.0233625365039631</v>
      </c>
      <c r="D31" s="115">
        <v>291</v>
      </c>
      <c r="E31" s="114">
        <v>290</v>
      </c>
      <c r="F31" s="114">
        <v>304</v>
      </c>
      <c r="G31" s="114">
        <v>298</v>
      </c>
      <c r="H31" s="140">
        <v>297</v>
      </c>
      <c r="I31" s="115">
        <v>-6</v>
      </c>
      <c r="J31" s="116">
        <v>-2.0202020202020203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3.9354748991795301</v>
      </c>
      <c r="D34" s="115">
        <v>566</v>
      </c>
      <c r="E34" s="114">
        <v>539</v>
      </c>
      <c r="F34" s="114">
        <v>608</v>
      </c>
      <c r="G34" s="114">
        <v>583</v>
      </c>
      <c r="H34" s="140">
        <v>569</v>
      </c>
      <c r="I34" s="115">
        <v>-3</v>
      </c>
      <c r="J34" s="116">
        <v>-0.52724077328646746</v>
      </c>
    </row>
    <row r="35" spans="1:10" s="110" customFormat="1" ht="24.95" customHeight="1" x14ac:dyDescent="0.2">
      <c r="A35" s="292" t="s">
        <v>171</v>
      </c>
      <c r="B35" s="293" t="s">
        <v>172</v>
      </c>
      <c r="C35" s="113">
        <v>29.397858434153804</v>
      </c>
      <c r="D35" s="115">
        <v>4228</v>
      </c>
      <c r="E35" s="114">
        <v>4302</v>
      </c>
      <c r="F35" s="114">
        <v>4382</v>
      </c>
      <c r="G35" s="114">
        <v>4274</v>
      </c>
      <c r="H35" s="140">
        <v>4279</v>
      </c>
      <c r="I35" s="115">
        <v>-51</v>
      </c>
      <c r="J35" s="116">
        <v>-1.191867258705305</v>
      </c>
    </row>
    <row r="36" spans="1:10" s="110" customFormat="1" ht="24.95" customHeight="1" x14ac:dyDescent="0.2">
      <c r="A36" s="294" t="s">
        <v>173</v>
      </c>
      <c r="B36" s="295" t="s">
        <v>174</v>
      </c>
      <c r="C36" s="125">
        <v>66.666666666666671</v>
      </c>
      <c r="D36" s="143">
        <v>9588</v>
      </c>
      <c r="E36" s="144">
        <v>9568</v>
      </c>
      <c r="F36" s="144">
        <v>9704</v>
      </c>
      <c r="G36" s="144">
        <v>9552</v>
      </c>
      <c r="H36" s="145">
        <v>9472</v>
      </c>
      <c r="I36" s="143">
        <v>116</v>
      </c>
      <c r="J36" s="146">
        <v>1.2246621621621621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2020-09-25T07:05:18Z</dcterms:created>
  <dcterms:modified xsi:type="dcterms:W3CDTF">2020-09-28T08:06:35Z</dcterms:modified>
</cp:coreProperties>
</file>