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I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K57" i="15"/>
  <c r="L57" i="15" s="1"/>
  <c r="C38" i="24"/>
  <c r="C37" i="24"/>
  <c r="C35" i="24"/>
  <c r="C34" i="24"/>
  <c r="G34" i="24" s="1"/>
  <c r="C33" i="24"/>
  <c r="C32" i="24"/>
  <c r="G32" i="24" s="1"/>
  <c r="C31" i="24"/>
  <c r="C30" i="24"/>
  <c r="G30" i="24" s="1"/>
  <c r="C29" i="24"/>
  <c r="C28" i="24"/>
  <c r="C27" i="24"/>
  <c r="C26" i="24"/>
  <c r="G26" i="24" s="1"/>
  <c r="C25" i="24"/>
  <c r="C24" i="24"/>
  <c r="C23" i="24"/>
  <c r="C22" i="24"/>
  <c r="G22" i="24" s="1"/>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9" i="24"/>
  <c r="D9" i="24"/>
  <c r="J9" i="24"/>
  <c r="H9" i="24"/>
  <c r="K9" i="24"/>
  <c r="F21" i="24"/>
  <c r="D21" i="24"/>
  <c r="J21" i="24"/>
  <c r="H21" i="24"/>
  <c r="K21" i="24"/>
  <c r="K24" i="24"/>
  <c r="J24" i="24"/>
  <c r="H24" i="24"/>
  <c r="F24" i="24"/>
  <c r="D24" i="24"/>
  <c r="D38" i="24"/>
  <c r="J38" i="24"/>
  <c r="H38" i="24"/>
  <c r="F38" i="24"/>
  <c r="K38" i="24"/>
  <c r="G15" i="24"/>
  <c r="L15" i="24"/>
  <c r="I15" i="24"/>
  <c r="M15" i="24"/>
  <c r="E15" i="24"/>
  <c r="G31" i="24"/>
  <c r="L31" i="24"/>
  <c r="I31" i="24"/>
  <c r="M31" i="24"/>
  <c r="E31" i="24"/>
  <c r="K8" i="24"/>
  <c r="J8" i="24"/>
  <c r="H8" i="24"/>
  <c r="F8" i="24"/>
  <c r="D8" i="24"/>
  <c r="F15" i="24"/>
  <c r="D15" i="24"/>
  <c r="J15" i="24"/>
  <c r="H15" i="24"/>
  <c r="K15" i="24"/>
  <c r="K18" i="24"/>
  <c r="J18" i="24"/>
  <c r="H18" i="24"/>
  <c r="F18" i="24"/>
  <c r="D18" i="24"/>
  <c r="F31" i="24"/>
  <c r="D31" i="24"/>
  <c r="J31" i="24"/>
  <c r="H31" i="24"/>
  <c r="K31" i="24"/>
  <c r="K34" i="24"/>
  <c r="J34" i="24"/>
  <c r="H34" i="24"/>
  <c r="F34" i="24"/>
  <c r="D34" i="24"/>
  <c r="G25" i="24"/>
  <c r="L25" i="24"/>
  <c r="I25" i="24"/>
  <c r="M25" i="24"/>
  <c r="E25" i="24"/>
  <c r="M28" i="24"/>
  <c r="E28" i="24"/>
  <c r="L28" i="24"/>
  <c r="I28" i="24"/>
  <c r="G28" i="24"/>
  <c r="F25" i="24"/>
  <c r="D25" i="24"/>
  <c r="J25" i="24"/>
  <c r="H25" i="24"/>
  <c r="K25" i="24"/>
  <c r="K28" i="24"/>
  <c r="J28" i="24"/>
  <c r="H28" i="24"/>
  <c r="F28" i="24"/>
  <c r="D28" i="24"/>
  <c r="G19" i="24"/>
  <c r="L19" i="24"/>
  <c r="I19" i="24"/>
  <c r="E19" i="24"/>
  <c r="M19" i="24"/>
  <c r="G35" i="24"/>
  <c r="L35" i="24"/>
  <c r="I35" i="24"/>
  <c r="E35" i="24"/>
  <c r="M35" i="24"/>
  <c r="F19" i="24"/>
  <c r="D19" i="24"/>
  <c r="J19" i="24"/>
  <c r="H19" i="24"/>
  <c r="K19" i="24"/>
  <c r="K22" i="24"/>
  <c r="J22" i="24"/>
  <c r="H22" i="24"/>
  <c r="F22" i="24"/>
  <c r="D22" i="24"/>
  <c r="F35" i="24"/>
  <c r="D35" i="24"/>
  <c r="J35" i="24"/>
  <c r="H35" i="24"/>
  <c r="K35" i="24"/>
  <c r="B45" i="24"/>
  <c r="B39" i="24"/>
  <c r="M16" i="24"/>
  <c r="E16" i="24"/>
  <c r="L16" i="24"/>
  <c r="I16" i="24"/>
  <c r="G16" i="24"/>
  <c r="G29" i="24"/>
  <c r="L29" i="24"/>
  <c r="I29" i="24"/>
  <c r="M29" i="24"/>
  <c r="E29" i="24"/>
  <c r="K16" i="24"/>
  <c r="J16" i="24"/>
  <c r="H16" i="24"/>
  <c r="F16" i="24"/>
  <c r="D16" i="24"/>
  <c r="F29" i="24"/>
  <c r="D29" i="24"/>
  <c r="J29" i="24"/>
  <c r="H29" i="24"/>
  <c r="K29" i="24"/>
  <c r="K32" i="24"/>
  <c r="J32" i="24"/>
  <c r="H32" i="24"/>
  <c r="F32" i="24"/>
  <c r="D32" i="24"/>
  <c r="G23" i="24"/>
  <c r="L23" i="24"/>
  <c r="I23" i="24"/>
  <c r="M23" i="24"/>
  <c r="E23" i="24"/>
  <c r="F23" i="24"/>
  <c r="D23" i="24"/>
  <c r="J23" i="24"/>
  <c r="H23" i="24"/>
  <c r="K23" i="24"/>
  <c r="K26" i="24"/>
  <c r="J26" i="24"/>
  <c r="H26" i="24"/>
  <c r="F26" i="24"/>
  <c r="D26" i="24"/>
  <c r="G7" i="24"/>
  <c r="L7" i="24"/>
  <c r="I7" i="24"/>
  <c r="E7" i="24"/>
  <c r="M7" i="24"/>
  <c r="G9" i="24"/>
  <c r="L9" i="24"/>
  <c r="I9" i="24"/>
  <c r="M9" i="24"/>
  <c r="E9" i="24"/>
  <c r="G17" i="24"/>
  <c r="L17" i="24"/>
  <c r="I17" i="24"/>
  <c r="M17" i="24"/>
  <c r="E17" i="24"/>
  <c r="M20" i="24"/>
  <c r="E20" i="24"/>
  <c r="L20" i="24"/>
  <c r="I20" i="24"/>
  <c r="G20" i="24"/>
  <c r="G33" i="24"/>
  <c r="L33" i="24"/>
  <c r="I33" i="24"/>
  <c r="M33" i="24"/>
  <c r="E33" i="24"/>
  <c r="I37" i="24"/>
  <c r="L37" i="24"/>
  <c r="M37" i="24"/>
  <c r="G37" i="24"/>
  <c r="E37" i="24"/>
  <c r="F17" i="24"/>
  <c r="D17" i="24"/>
  <c r="J17" i="24"/>
  <c r="H17" i="24"/>
  <c r="K17" i="24"/>
  <c r="K20" i="24"/>
  <c r="J20" i="24"/>
  <c r="H20" i="24"/>
  <c r="F20" i="24"/>
  <c r="D20" i="24"/>
  <c r="F33" i="24"/>
  <c r="D33" i="24"/>
  <c r="J33" i="24"/>
  <c r="H33" i="24"/>
  <c r="K33" i="24"/>
  <c r="H37" i="24"/>
  <c r="F37" i="24"/>
  <c r="D37" i="24"/>
  <c r="K37" i="24"/>
  <c r="J37" i="24"/>
  <c r="M8" i="24"/>
  <c r="E8" i="24"/>
  <c r="L8" i="24"/>
  <c r="I8" i="24"/>
  <c r="G8" i="24"/>
  <c r="G27" i="24"/>
  <c r="L27" i="24"/>
  <c r="I27" i="24"/>
  <c r="E27" i="24"/>
  <c r="M27" i="24"/>
  <c r="B14" i="24"/>
  <c r="B6" i="24"/>
  <c r="F27" i="24"/>
  <c r="D27" i="24"/>
  <c r="J27" i="24"/>
  <c r="H27" i="24"/>
  <c r="K27" i="24"/>
  <c r="K30" i="24"/>
  <c r="J30" i="24"/>
  <c r="H30" i="24"/>
  <c r="F30" i="24"/>
  <c r="D30" i="24"/>
  <c r="G21" i="24"/>
  <c r="L21" i="24"/>
  <c r="I21" i="24"/>
  <c r="M21" i="24"/>
  <c r="E21" i="24"/>
  <c r="M24" i="24"/>
  <c r="E24" i="24"/>
  <c r="L24" i="24"/>
  <c r="I24" i="24"/>
  <c r="G24" i="24"/>
  <c r="M38" i="24"/>
  <c r="E38" i="24"/>
  <c r="L38" i="24"/>
  <c r="G38" i="24"/>
  <c r="I38" i="24"/>
  <c r="C14" i="24"/>
  <c r="C6" i="24"/>
  <c r="M22" i="24"/>
  <c r="E22" i="24"/>
  <c r="L22" i="24"/>
  <c r="M30" i="24"/>
  <c r="E30" i="24"/>
  <c r="L30" i="24"/>
  <c r="C45" i="24"/>
  <c r="C39" i="24"/>
  <c r="I22" i="24"/>
  <c r="I30"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18" i="24"/>
  <c r="E18" i="24"/>
  <c r="L18" i="24"/>
  <c r="M26" i="24"/>
  <c r="E26" i="24"/>
  <c r="L26" i="24"/>
  <c r="M34" i="24"/>
  <c r="E34" i="24"/>
  <c r="L34" i="24"/>
  <c r="I18" i="24"/>
  <c r="I26" i="24"/>
  <c r="I34" i="24"/>
  <c r="M40" i="24"/>
  <c r="E40" i="24"/>
  <c r="L40" i="24"/>
  <c r="G40" i="24"/>
  <c r="M44" i="24"/>
  <c r="E44" i="24"/>
  <c r="L44" i="24"/>
  <c r="G44" i="24"/>
  <c r="M32" i="24"/>
  <c r="E32" i="24"/>
  <c r="L32" i="24"/>
  <c r="I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H40" i="24"/>
  <c r="L41" i="24"/>
  <c r="H42" i="24"/>
  <c r="L43" i="24"/>
  <c r="H44" i="24"/>
  <c r="J40" i="24"/>
  <c r="J42" i="24"/>
  <c r="J44" i="24"/>
  <c r="K6" i="24" l="1"/>
  <c r="J6" i="24"/>
  <c r="H6" i="24"/>
  <c r="F6" i="24"/>
  <c r="D6" i="24"/>
  <c r="K14" i="24"/>
  <c r="J14" i="24"/>
  <c r="H14" i="24"/>
  <c r="F14" i="24"/>
  <c r="D14" i="24"/>
  <c r="I77" i="24"/>
  <c r="K78" i="24" s="1"/>
  <c r="J77" i="24"/>
  <c r="I39" i="24"/>
  <c r="L39" i="24"/>
  <c r="M39" i="24"/>
  <c r="G39" i="24"/>
  <c r="E39" i="24"/>
  <c r="M6" i="24"/>
  <c r="E6" i="24"/>
  <c r="L6" i="24"/>
  <c r="I6" i="24"/>
  <c r="G6" i="24"/>
  <c r="K79" i="24"/>
  <c r="I45" i="24"/>
  <c r="L45" i="24"/>
  <c r="M45" i="24"/>
  <c r="G45" i="24"/>
  <c r="E45" i="24"/>
  <c r="M14" i="24"/>
  <c r="E14" i="24"/>
  <c r="L14" i="24"/>
  <c r="I14" i="24"/>
  <c r="G14" i="24"/>
  <c r="H39" i="24"/>
  <c r="F39" i="24"/>
  <c r="D39" i="24"/>
  <c r="K39" i="24"/>
  <c r="J39" i="24"/>
  <c r="H45" i="24"/>
  <c r="F45" i="24"/>
  <c r="D45" i="24"/>
  <c r="K45" i="24"/>
  <c r="J45" i="24"/>
  <c r="J79" i="24" l="1"/>
  <c r="J78" i="24"/>
  <c r="I78" i="24"/>
  <c r="I79" i="24"/>
  <c r="I83" i="24" l="1"/>
  <c r="I82" i="24"/>
  <c r="I81" i="24"/>
</calcChain>
</file>

<file path=xl/sharedStrings.xml><?xml version="1.0" encoding="utf-8"?>
<sst xmlns="http://schemas.openxmlformats.org/spreadsheetml/2006/main" count="1701" uniqueCount="520">
  <si>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</si>
  <si>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</si>
  <si>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</si>
  <si>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</si>
  <si>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</si>
  <si>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</si>
  <si>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</si>
  <si>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</si>
  <si>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</si>
  <si>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</si>
  <si>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</si>
  <si>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</si>
  <si>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</si>
  <si>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Lüneburg (03355)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</si>
  <si>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</si>
  <si>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</si>
  <si>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</si>
  <si>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</si>
  <si>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</si>
  <si>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</si>
  <si>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</si>
  <si>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</si>
  <si>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</si>
  <si>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</si>
  <si>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</si>
  <si>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</si>
  <si>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</si>
  <si>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</si>
  <si>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</si>
  <si>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</si>
  <si>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</si>
  <si>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</si>
  <si>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</si>
  <si>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</si>
  <si>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</si>
  <si>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</si>
  <si>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</si>
  <si>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</si>
  <si>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</si>
  <si>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</si>
  <si>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</si>
  <si>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</si>
  <si>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</si>
  <si>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</si>
  <si>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</si>
  <si>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</si>
  <si>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</si>
  <si>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</si>
  <si>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</si>
  <si>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</si>
  <si>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</si>
  <si>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</si>
  <si>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</si>
  <si>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</si>
  <si>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</si>
  <si>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</si>
  <si>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</si>
  <si>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</si>
  <si>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</si>
  <si>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</si>
  <si>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</si>
  <si>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</si>
  <si>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</si>
  <si>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</si>
  <si>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</si>
  <si>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</si>
  <si>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</si>
  <si>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</si>
  <si>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</si>
  <si>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</si>
  <si>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</si>
  <si>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</si>
  <si>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</si>
  <si>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</si>
  <si>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</si>
  <si>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</si>
  <si>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</si>
  <si>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</si>
  <si>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</si>
  <si>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</si>
  <si>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</si>
  <si>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</si>
  <si>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</si>
  <si>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</si>
  <si>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</si>
  <si>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</si>
  <si>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</si>
  <si>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</si>
  <si>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</si>
  <si>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</si>
  <si>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</si>
  <si>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</si>
  <si>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Lüneburg (03355);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</si>
  <si>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</si>
  <si>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</si>
  <si>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</si>
  <si>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</si>
  <si>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</si>
  <si>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</si>
  <si>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</si>
  <si>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</si>
  <si>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</si>
  <si>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</si>
  <si>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</si>
  <si>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</si>
  <si>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</si>
  <si>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</si>
  <si>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</si>
  <si>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</si>
  <si>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</si>
  <si>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</si>
  <si>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</si>
  <si>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</si>
  <si>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</si>
  <si>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</si>
  <si>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</si>
  <si>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</si>
  <si>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</si>
  <si>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</si>
  <si>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</si>
  <si>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</si>
  <si>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</si>
  <si>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</si>
  <si>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</si>
  <si>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</si>
  <si>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</si>
  <si>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</si>
  <si>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</si>
  <si>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</si>
  <si>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</si>
  <si>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</si>
  <si>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</si>
  <si>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</si>
  <si>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</si>
  <si>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</si>
  <si>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</si>
  <si>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</si>
  <si>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</si>
  <si>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</si>
  <si>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</si>
  <si>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</si>
  <si>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</si>
  <si>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</si>
  <si>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</si>
  <si>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</si>
  <si>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</si>
  <si>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</si>
  <si>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</si>
  <si>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</si>
  <si>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</si>
  <si>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</si>
  <si>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</si>
  <si>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</si>
  <si>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</si>
  <si>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</si>
  <si>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</si>
  <si>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</si>
  <si>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</si>
  <si>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</si>
  <si>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</si>
  <si>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</si>
  <si>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</si>
  <si>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</si>
  <si>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</si>
  <si>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</si>
  <si>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</si>
  <si>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</si>
  <si>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</si>
  <si>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</si>
  <si>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</si>
  <si>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</si>
  <si>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</si>
  <si>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</si>
  <si>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</si>
  <si>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</si>
  <si>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</si>
  <si>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</si>
  <si>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</si>
  <si>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</si>
  <si>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</si>
  <si>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</si>
  <si>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</si>
  <si>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</si>
  <si>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Lüneburg (03355)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</si>
  <si>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</si>
  <si>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</si>
  <si>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</si>
  <si>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</si>
  <si>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</si>
  <si>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</si>
  <si>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</si>
  <si>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</si>
  <si>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</si>
  <si>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</si>
  <si>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</si>
  <si>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</si>
  <si>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</si>
  <si>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</si>
  <si>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</si>
  <si>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</si>
  <si>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</si>
  <si>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</si>
  <si>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</si>
  <si>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</si>
  <si>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</si>
  <si>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</si>
  <si>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</si>
  <si>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</si>
  <si>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</si>
  <si>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</si>
  <si>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</si>
  <si>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</si>
  <si>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</si>
  <si>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</si>
  <si>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</si>
  <si>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</si>
  <si>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</si>
  <si>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</si>
  <si>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</si>
  <si>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</si>
  <si>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</si>
  <si>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</si>
  <si>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</si>
  <si>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</si>
  <si>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</si>
  <si>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</si>
  <si>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</si>
  <si>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</si>
  <si>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</si>
  <si>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</si>
  <si>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</si>
  <si>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</si>
  <si>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</si>
  <si>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</si>
  <si>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</si>
  <si>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</si>
  <si>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</si>
  <si>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</si>
  <si>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</si>
  <si>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</si>
  <si>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</si>
  <si>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</si>
  <si>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</si>
  <si>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</si>
  <si>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</si>
  <si>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</si>
  <si>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</si>
  <si>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</si>
  <si>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</si>
  <si>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</si>
  <si>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</si>
  <si>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</si>
  <si>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</si>
  <si>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</si>
  <si>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</si>
  <si>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</si>
  <si>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</si>
  <si>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</si>
  <si>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</si>
  <si>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</si>
  <si>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</si>
  <si>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</si>
  <si>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</si>
  <si>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</si>
  <si>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</si>
  <si>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</si>
  <si>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</si>
  <si>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</si>
  <si>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</si>
  <si>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</si>
  <si>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</si>
  <si>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</si>
  <si>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</si>
  <si>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</si>
  <si>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</si>
  <si>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</si>
  <si>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</si>
  <si>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</si>
  <si>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</si>
  <si>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</si>
  <si>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</si>
  <si>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</si>
  <si>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</si>
  <si>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</si>
  <si>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</si>
  <si>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</si>
  <si>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</si>
  <si>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</si>
  <si>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</si>
  <si>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</si>
  <si>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</si>
  <si>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</si>
  <si>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</si>
  <si>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</si>
  <si>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</si>
  <si>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</si>
  <si>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</si>
  <si>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</si>
  <si>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</si>
  <si>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</si>
  <si>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</si>
  <si>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</si>
  <si>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</si>
  <si>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</si>
  <si>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</si>
  <si>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</si>
  <si>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</si>
  <si>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</si>
  <si>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</si>
  <si>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</si>
  <si>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</si>
  <si>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</si>
  <si>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</si>
  <si>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</si>
  <si>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</si>
  <si>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</si>
  <si>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</si>
  <si>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</si>
  <si>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</si>
  <si>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</si>
  <si>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</si>
  <si>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</si>
  <si>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</si>
  <si>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</si>
  <si>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</si>
  <si>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</si>
  <si>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</si>
  <si>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</si>
  <si>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</si>
  <si>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</si>
  <si>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</si>
  <si>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</si>
  <si>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</si>
  <si>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</si>
  <si>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</si>
  <si>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</si>
  <si>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</si>
  <si>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</si>
  <si>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</si>
  <si>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</si>
  <si>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</si>
  <si>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</si>
  <si>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</si>
  <si>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</si>
  <si>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</si>
  <si>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</si>
  <si>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</si>
  <si>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</si>
  <si>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</si>
  <si>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</si>
  <si>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</si>
  <si>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</si>
  <si>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</si>
  <si>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</si>
  <si>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</si>
  <si>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</si>
  <si>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</si>
  <si>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</si>
  <si>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</si>
  <si>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</si>
  <si>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</si>
  <si>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</si>
  <si>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</si>
  <si>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</si>
  <si>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</si>
  <si>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</si>
  <si>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</si>
  <si>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</si>
  <si>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</si>
  <si>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</si>
  <si>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</si>
  <si>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</si>
  <si>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</si>
  <si>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Lüneburg (03355);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</si>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</sst>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{7C052A3E-6125-4CA2-B90C-E2A0CB114CA8}</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BF83-433E-9971-3D4D9A39BE9D}"/>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{03B1DE2F-47D5-4D88-8E89-610D454E9143}</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BF83-433E-9971-3D4D9A39BE9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{1D6B6BC0-3A1A-42B4-85E0-D942FAC038FC}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F83-433E-9971-3D4D9A39BE9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{88633489-8ADA-462D-922B-B226E30FF1FF}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83-433E-9971-3D4D9A39BE9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1.3070462441393733</c:v>
                </c:pt>
                <c:pt idx="1">
                  <c:v>1.4040057212208159</c:v>
                </c:pt>
                <c:pt idx="2">
                  <c:v>1.1186464311118853</c:v>
                </c:pt>
                <c:pt idx="3">
                  <c:v>1.0875687030768</c:v>
                </c:pt>
              </c:numCache>
            </c:numRef>
          </c:val>
          <c:extLst>
            <c:ext xmlns:c16="http://schemas.microsoft.com/office/drawing/2014/chart" uri="{C3380CC4-5D6E-409C-BE32-E72D297353CC}">
              <c16:uniqueId val="{00000004-BF83-433E-9971-3D4D9A39BE9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{957E5150-B73F-4DDF-B5F4-2D78F47A647E}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83-433E-9971-3D4D9A39BE9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{E8C36D1C-0AE8-4C3F-A29F-CB98C877F621}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83-433E-9971-3D4D9A39BE9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{3E4AF198-ED41-4BB3-B877-A3554115429F}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83-433E-9971-3D4D9A39BE9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{9D90B607-3367-4443-BAC0-9FAD11CB8989}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83-433E-9971-3D4D9A39BE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83-433E-9971-3D4D9A39BE9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83-433E-9971-3D4D9A39BE9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{74FB0D44-AA82-429B-8DA7-CD8376BCA1BF}</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348E-4ED9-A463-2B7DACEEC2F4}"/>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{466F5A73-49F2-4B66-8999-E489ED41CBAF}</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348E-4ED9-A463-2B7DACEEC2F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{18F2E1AE-3167-4ED8-A183-4F5D9DCB9D44}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48E-4ED9-A463-2B7DACEEC2F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{16E8C60F-4B8B-4F71-8021-3157D7AB5CCF}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48E-4ED9-A463-2B7DACEEC2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-2.0493136425736775</c:v>
                </c:pt>
                <c:pt idx="1">
                  <c:v>-2.8801937126160149</c:v>
                </c:pt>
                <c:pt idx="2">
                  <c:v>-2.7637010795899166</c:v>
                </c:pt>
                <c:pt idx="3">
                  <c:v>-2.8655893304673015</c:v>
                </c:pt>
              </c:numCache>
            </c:numRef>
          </c:val>
          <c:extLst>
            <c:ext xmlns:c16="http://schemas.microsoft.com/office/drawing/2014/chart" uri="{C3380CC4-5D6E-409C-BE32-E72D297353CC}">
              <c16:uniqueId val="{00000004-348E-4ED9-A463-2B7DACEEC2F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{9DD5ED72-9E34-48D4-9D55-145F6E6910D9}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48E-4ED9-A463-2B7DACEEC2F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{57315A32-8BC1-40B2-A60C-C93A89DA9B54}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48E-4ED9-A463-2B7DACEEC2F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{76766886-82E6-4B0F-BC0D-6034040AD371}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48E-4ED9-A463-2B7DACEEC2F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{9A3C838F-8951-4A08-83D9-50C0BC9CA0DD}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48E-4ED9-A463-2B7DACEEC2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8E-4ED9-A463-2B7DACEEC2F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8E-4ED9-A463-2B7DACEEC2F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{B1071073-FCDF-421D-B151-C8D8A04CE5B8}</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B2AE-4BBE-9E20-17DA7103C6B4}"/>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{95F846DE-8201-4727-8D6C-010FF7A1353D}</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B2AE-4BBE-9E20-17DA7103C6B4}"/>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{1187E6F6-4884-4661-A67A-1E5FA9A28126}</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B2AE-4BBE-9E20-17DA7103C6B4}"/>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{11907209-7077-4312-B389-255A07920C7B}</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B2AE-4BBE-9E20-17DA7103C6B4}"/>
                </c:ext>
              </c:extLst>
            </c:dLbl>
            <c:dLbl>
              <c:idx val="4"/>
              <c:tx>
                <c:strRef>
                  <c:f>Daten_Diagramme!$D$18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{65B09288-D0F3-4433-BD51-B6D87ED84052}</c15:txfldGUID>
                      <c15:f>Daten_Diagramme!$D$18</c15:f>
                      <c15:dlblFieldTableCache>
                        <c:ptCount val="1"/>
                        <c:pt idx="0">
                          <c:v>8.3</c:v>
                        </c:pt>
                      </c15:dlblFieldTableCache>
                    </c15:dlblFTEntry>
                  </c15:dlblFieldTable>
                  <c15:showDataLabelsRange val="0"/>
                </c:ext>
                <c:ext xmlns:c16="http://schemas.microsoft.com/office/drawing/2014/chart" uri="{C3380CC4-5D6E-409C-BE32-E72D297353CC}">
                  <c16:uniqueId val="{00000004-B2AE-4BBE-9E20-17DA7103C6B4}"/>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{E3BC6ADE-76DE-4621-8E08-98502B81F656}</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B2AE-4BBE-9E20-17DA7103C6B4}"/>
                </c:ext>
              </c:extLst>
            </c:dLbl>
            <c:dLbl>
              <c:idx val="6"/>
              <c:tx>
                <c:strRef>
                  <c:f>Daten_Diagramme!$D$20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{6AC918C3-CFCE-4B15-AEEB-5F47B21DEF1B}</c15:txfldGUID>
                      <c15:f>Daten_Diagramme!$D$20</c15:f>
                      <c15:dlblFieldTableCache>
                        <c:ptCount val="1"/>
                        <c:pt idx="0">
                          <c:v>-7.7</c:v>
                        </c:pt>
                      </c15:dlblFieldTableCache>
                    </c15:dlblFTEntry>
                  </c15:dlblFieldTable>
                  <c15:showDataLabelsRange val="0"/>
                </c:ext>
                <c:ext xmlns:c16="http://schemas.microsoft.com/office/drawing/2014/chart" uri="{C3380CC4-5D6E-409C-BE32-E72D297353CC}">
                  <c16:uniqueId val="{00000006-B2AE-4BBE-9E20-17DA7103C6B4}"/>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{DFE3EB3B-8328-410D-950B-F07BAD7DC185}</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B2AE-4BBE-9E20-17DA7103C6B4}"/>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{F291D850-1DA7-4394-9603-BDA638170CA9}</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B2AE-4BBE-9E20-17DA7103C6B4}"/>
                </c:ext>
              </c:extLst>
            </c:dLbl>
            <c:dLbl>
              <c:idx val="9"/>
              <c:tx>
                <c:strRef>
                  <c:f>Daten_Diagramme!$D$23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{E24BDF5B-8AD5-4DC9-8079-BA3B948FCAFE}</c15:txfldGUID>
                      <c15:f>Daten_Diagramme!$D$23</c15:f>
                      <c15:dlblFieldTableCache>
                        <c:ptCount val="1"/>
                        <c:pt idx="0">
                          <c:v>5.8</c:v>
                        </c:pt>
                      </c15:dlblFieldTableCache>
                    </c15:dlblFTEntry>
                  </c15:dlblFieldTable>
                  <c15:showDataLabelsRange val="0"/>
                </c:ext>
                <c:ext xmlns:c16="http://schemas.microsoft.com/office/drawing/2014/chart" uri="{C3380CC4-5D6E-409C-BE32-E72D297353CC}">
                  <c16:uniqueId val="{00000009-B2AE-4BBE-9E20-17DA7103C6B4}"/>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{F197A062-33AF-4CCE-98BC-9312F618F59F}</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B2AE-4BBE-9E20-17DA7103C6B4}"/>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{D0D94BE4-1A3C-4604-9A72-E103C4A90113}</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B2AE-4BBE-9E20-17DA7103C6B4}"/>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{C84F407B-1E3B-4CA7-8E3C-0DC42561B4D6}</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B2AE-4BBE-9E20-17DA7103C6B4}"/>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{0C5A35F9-1C09-4914-91EB-253942A2C604}</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B2AE-4BBE-9E20-17DA7103C6B4}"/>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{C1ADD27A-00E7-4029-9DD6-67E71814AB31}</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B2AE-4BBE-9E20-17DA7103C6B4}"/>
                </c:ext>
              </c:extLst>
            </c:dLbl>
            <c:dLbl>
              <c:idx val="15"/>
              <c:tx>
                <c:strRef>
                  <c:f>Daten_Diagramme!$D$29</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{BD21E061-1F2B-471E-A693-E2D4CF265297}</c15:txfldGUID>
                      <c15:f>Daten_Diagramme!$D$29</c15:f>
                      <c15:dlblFieldTableCache>
                        <c:ptCount val="1"/>
                        <c:pt idx="0">
                          <c:v>-12.6</c:v>
                        </c:pt>
                      </c15:dlblFieldTableCache>
                    </c15:dlblFTEntry>
                  </c15:dlblFieldTable>
                  <c15:showDataLabelsRange val="0"/>
                </c:ext>
                <c:ext xmlns:c16="http://schemas.microsoft.com/office/drawing/2014/chart" uri="{C3380CC4-5D6E-409C-BE32-E72D297353CC}">
                  <c16:uniqueId val="{0000000F-B2AE-4BBE-9E20-17DA7103C6B4}"/>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{50DC796C-F960-42F1-BBFD-6E8E0A3373FF}</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B2AE-4BBE-9E20-17DA7103C6B4}"/>
                </c:ext>
              </c:extLst>
            </c:dLbl>
            <c:dLbl>
              <c:idx val="17"/>
              <c:tx>
                <c:strRef>
                  <c:f>Daten_Diagramme!$D$31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{16948069-3853-4E74-B3D8-A45EA742BD92}</c15:txfldGUID>
                      <c15:f>Daten_Diagramme!$D$31</c15:f>
                      <c15:dlblFieldTableCache>
                        <c:ptCount val="1"/>
                        <c:pt idx="0">
                          <c:v>4.2</c:v>
                        </c:pt>
                      </c15:dlblFieldTableCache>
                    </c15:dlblFTEntry>
                  </c15:dlblFieldTable>
                  <c15:showDataLabelsRange val="0"/>
                </c:ext>
                <c:ext xmlns:c16="http://schemas.microsoft.com/office/drawing/2014/chart" uri="{C3380CC4-5D6E-409C-BE32-E72D297353CC}">
                  <c16:uniqueId val="{00000011-B2AE-4BBE-9E20-17DA7103C6B4}"/>
                </c:ext>
              </c:extLst>
            </c:dLbl>
            <c:dLbl>
              <c:idx val="18"/>
              <c:tx>
                <c:strRef>
                  <c:f>Daten_Diagramme!$D$32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{6CFEEF36-8F58-4CF2-AF18-85CA00260D8E}</c15:txfldGUID>
                      <c15:f>Daten_Diagramme!$D$32</c15:f>
                      <c15:dlblFieldTableCache>
                        <c:ptCount val="1"/>
                        <c:pt idx="0">
                          <c:v>3.2</c:v>
                        </c:pt>
                      </c15:dlblFieldTableCache>
                    </c15:dlblFTEntry>
                  </c15:dlblFieldTable>
                  <c15:showDataLabelsRange val="0"/>
                </c:ext>
                <c:ext xmlns:c16="http://schemas.microsoft.com/office/drawing/2014/chart" uri="{C3380CC4-5D6E-409C-BE32-E72D297353CC}">
                  <c16:uniqueId val="{00000012-B2AE-4BBE-9E20-17DA7103C6B4}"/>
                </c:ext>
              </c:extLst>
            </c:dLbl>
            <c:dLbl>
              <c:idx val="19"/>
              <c:tx>
                <c:strRef>
                  <c:f>Daten_Diagramme!$D$33</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{976DB67B-A93E-4ABD-8BAB-75E48ED4B12F}</c15:txfldGUID>
                      <c15:f>Daten_Diagramme!$D$33</c15:f>
                      <c15:dlblFieldTableCache>
                        <c:ptCount val="1"/>
                        <c:pt idx="0">
                          <c:v>7.7</c:v>
                        </c:pt>
                      </c15:dlblFieldTableCache>
                    </c15:dlblFTEntry>
                  </c15:dlblFieldTable>
                  <c15:showDataLabelsRange val="0"/>
                </c:ext>
                <c:ext xmlns:c16="http://schemas.microsoft.com/office/drawing/2014/chart" uri="{C3380CC4-5D6E-409C-BE32-E72D297353CC}">
                  <c16:uniqueId val="{00000013-B2AE-4BBE-9E20-17DA7103C6B4}"/>
                </c:ext>
              </c:extLst>
            </c:dLbl>
            <c:dLbl>
              <c:idx val="20"/>
              <c:tx>
                <c:strRef>
                  <c:f>Daten_Diagramme!$D$34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{D8341B13-543A-4F48-92AD-4EE731CB1FAF}</c15:txfldGUID>
                      <c15:f>Daten_Diagramme!$D$34</c15:f>
                      <c15:dlblFieldTableCache>
                        <c:ptCount val="1"/>
                        <c:pt idx="0">
                          <c:v>2.4</c:v>
                        </c:pt>
                      </c15:dlblFieldTableCache>
                    </c15:dlblFTEntry>
                  </c15:dlblFieldTable>
                  <c15:showDataLabelsRange val="0"/>
                </c:ext>
                <c:ext xmlns:c16="http://schemas.microsoft.com/office/drawing/2014/chart" uri="{C3380CC4-5D6E-409C-BE32-E72D297353CC}">
                  <c16:uniqueId val="{00000014-B2AE-4BBE-9E20-17DA7103C6B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{4FAF459B-C815-4232-8023-6E91DE25FC9E}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2AE-4BBE-9E20-17DA7103C6B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{A6C3FFA0-7603-46F1-952E-07935E3F9762}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2AE-4BBE-9E20-17DA7103C6B4}"/>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{29CF1197-BDE7-4FAA-B43C-9C5D84F953A5}</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B2AE-4BBE-9E20-17DA7103C6B4}"/>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{D6A2BDE8-8392-4D36-96DF-674772DF6F94}</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B2AE-4BBE-9E20-17DA7103C6B4}"/>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{5459E494-B647-4B37-9340-DB04D2AB17A2}</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B2AE-4BBE-9E20-17DA7103C6B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{802F0DEF-3A24-4AB1-8300-AAD76DC73BCC}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2AE-4BBE-9E20-17DA7103C6B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{E1E9E5D5-BF48-421B-B6A2-2E36CBB7E468}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2AE-4BBE-9E20-17DA7103C6B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{05F2F3A1-2C7D-4717-AA35-B4D23D3EFBFD}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2AE-4BBE-9E20-17DA7103C6B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{C39957ED-A93D-4E7D-9648-D28A632FD37D}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2AE-4BBE-9E20-17DA7103C6B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{53FCC28E-0DC8-4B77-9E36-CE5E15F3BBD6}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2AE-4BBE-9E20-17DA7103C6B4}"/>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{2F26C55D-19BF-409A-9C0E-EFB4F4B1F31B}</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B2AE-4BBE-9E20-17DA7103C6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1.3070462441393733</c:v>
                </c:pt>
                <c:pt idx="1">
                  <c:v>2.3983315954118876</c:v>
                </c:pt>
                <c:pt idx="2">
                  <c:v>1.5174506828528074</c:v>
                </c:pt>
                <c:pt idx="3">
                  <c:v>0.19241047568145378</c:v>
                </c:pt>
                <c:pt idx="4">
                  <c:v>8.3281924737816162</c:v>
                </c:pt>
                <c:pt idx="5">
                  <c:v>-3.2006565449322939</c:v>
                </c:pt>
                <c:pt idx="6">
                  <c:v>-7.7481840193704601</c:v>
                </c:pt>
                <c:pt idx="7">
                  <c:v>3.0389094007384267</c:v>
                </c:pt>
                <c:pt idx="8">
                  <c:v>0.88397790055248615</c:v>
                </c:pt>
                <c:pt idx="9">
                  <c:v>5.7512260365581813</c:v>
                </c:pt>
                <c:pt idx="10">
                  <c:v>-0.41186161449752884</c:v>
                </c:pt>
                <c:pt idx="11">
                  <c:v>1.0227272727272727</c:v>
                </c:pt>
                <c:pt idx="12">
                  <c:v>2.1621621621621623</c:v>
                </c:pt>
                <c:pt idx="13">
                  <c:v>1.2707377338510413</c:v>
                </c:pt>
                <c:pt idx="14">
                  <c:v>-2.5978647686832739</c:v>
                </c:pt>
                <c:pt idx="15">
                  <c:v>-12.622549019607844</c:v>
                </c:pt>
                <c:pt idx="16">
                  <c:v>-3.4416417272338604</c:v>
                </c:pt>
                <c:pt idx="17">
                  <c:v>4.1968162083936322</c:v>
                </c:pt>
                <c:pt idx="18">
                  <c:v>3.2363785333879558</c:v>
                </c:pt>
                <c:pt idx="19">
                  <c:v>7.7249425490542691</c:v>
                </c:pt>
                <c:pt idx="20">
                  <c:v>2.3525153818313429</c:v>
                </c:pt>
                <c:pt idx="21">
                  <c:v>0</c:v>
                </c:pt>
                <c:pt idx="23">
                  <c:v>2.3983315954118876</c:v>
                </c:pt>
                <c:pt idx="24">
                  <c:v>0.99741411156261539</c:v>
                </c:pt>
                <c:pt idx="25">
                  <c:v>1.3773858689585892</c:v>
                </c:pt>
              </c:numCache>
            </c:numRef>
          </c:val>
          <c:extLst>
            <c:ext xmlns:c16="http://schemas.microsoft.com/office/drawing/2014/chart" uri="{C3380CC4-5D6E-409C-BE32-E72D297353CC}">
              <c16:uniqueId val="{00000020-B2AE-4BBE-9E20-17DA7103C6B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{F26E59F9-BE7B-47D5-A66A-39951FD93B86}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2AE-4BBE-9E20-17DA7103C6B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{54FB5081-7ED0-441E-8CD0-DE663B1A7388}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2AE-4BBE-9E20-17DA7103C6B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{09CC3598-B916-4D08-95E1-889163EB3350}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2AE-4BBE-9E20-17DA7103C6B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{8ECC4281-025F-43AD-8E34-2C9D3CE23FC4}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2AE-4BBE-9E20-17DA7103C6B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{56145E09-98C5-4B3D-879C-FD34552A91AE}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2AE-4BBE-9E20-17DA7103C6B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{229B8143-0EF8-46BF-B030-49F25E087BD2}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2AE-4BBE-9E20-17DA7103C6B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{C8F73F4D-6C7A-465E-BCA0-02BECED768E0}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2AE-4BBE-9E20-17DA7103C6B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{1F09E5C1-EF82-4B26-A45D-CC23CE57615A}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2AE-4BBE-9E20-17DA7103C6B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{927099AD-258E-406A-AEA8-EF28E6DAA30D}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2AE-4BBE-9E20-17DA7103C6B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{4E6D0221-9504-43E0-9DDE-F463F2603BEC}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2AE-4BBE-9E20-17DA7103C6B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{46B2088D-8CB2-41E0-8AAA-31E24B6734D2}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2AE-4BBE-9E20-17DA7103C6B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{8BBFEC47-66AA-4546-AD83-E52714900CC5}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2AE-4BBE-9E20-17DA7103C6B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{8A9C1CE0-E9FA-449C-A616-8088A90A0258}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2AE-4BBE-9E20-17DA7103C6B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{6595BF4D-8404-4C86-A8EC-B244AF7EF787}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2AE-4BBE-9E20-17DA7103C6B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{93D712B9-CCE8-49D2-9012-73AFCB801100}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2AE-4BBE-9E20-17DA7103C6B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{4BCAFA99-B017-423A-9853-C0E716D00B24}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2AE-4BBE-9E20-17DA7103C6B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{6005B3D0-CC1A-4DC0-BB13-E20F0A695277}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2AE-4BBE-9E20-17DA7103C6B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{0D8AE388-F12E-4EDA-A5CC-EEBC885F1861}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2AE-4BBE-9E20-17DA7103C6B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{1B638C69-9FDF-4FD0-9C5B-D228241F2AA5}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2AE-4BBE-9E20-17DA7103C6B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{8AEFE0BB-FDDE-4644-8B00-F17B756D325E}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2AE-4BBE-9E20-17DA7103C6B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{8E30BA9A-354D-4091-B655-3D41746AFD45}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2AE-4BBE-9E20-17DA7103C6B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{D80F7BEC-514D-4841-8F95-B2B049A60E1D}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2AE-4BBE-9E20-17DA7103C6B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{839692A2-7A36-4382-8599-2EC1D5F55173}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2AE-4BBE-9E20-17DA7103C6B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{2D13B680-D876-4169-B237-E4407F8C98E6}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2AE-4BBE-9E20-17DA7103C6B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{A15B4315-4988-4139-B215-AFDD2A95CBE3}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2AE-4BBE-9E20-17DA7103C6B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{A11C2E57-746D-4BE2-98BB-03DF5E06A464}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2AE-4BBE-9E20-17DA7103C6B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{4B95CF57-B699-4043-BF57-7EAF6EE26BCA}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2AE-4BBE-9E20-17DA7103C6B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{D34AAB1F-DE33-4198-955A-0BAE49C738D2}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2AE-4BBE-9E20-17DA7103C6B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{81707966-DCD4-465C-AFBE-67F039DEA9EF}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2AE-4BBE-9E20-17DA7103C6B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{3C661210-F585-4322-A075-2AA0EA650B9F}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2AE-4BBE-9E20-17DA7103C6B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{8D77913F-0695-46B6-BA3C-A2BDDCE215A5}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2AE-4BBE-9E20-17DA7103C6B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{A10E51A6-B379-4B83-B5E1-3EDA0365822F}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2AE-4BBE-9E20-17DA7103C6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2AE-4BBE-9E20-17DA7103C6B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2AE-4BBE-9E20-17DA7103C6B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{E9A488DB-C598-49C2-853A-9A13A7DC75AE}</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701D-4DB5-A5B2-E7F5D44FD3C2}"/>
                </c:ext>
              </c:extLst>
            </c:dLbl>
            <c:dLbl>
              <c:idx val="1"/>
              <c:tx>
                <c:strRef>
                  <c:f>Daten_Diagramme!$E$15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{BD04F639-2797-48EA-8CD6-519C3E992680}</c15:txfldGUID>
                      <c15:f>Daten_Diagramme!$E$15</c15:f>
                      <c15:dlblFieldTableCache>
                        <c:ptCount val="1"/>
                        <c:pt idx="0">
                          <c:v>4.4</c:v>
                        </c:pt>
                      </c15:dlblFieldTableCache>
                    </c15:dlblFTEntry>
                  </c15:dlblFieldTable>
                  <c15:showDataLabelsRange val="0"/>
                </c:ext>
                <c:ext xmlns:c16="http://schemas.microsoft.com/office/drawing/2014/chart" uri="{C3380CC4-5D6E-409C-BE32-E72D297353CC}">
                  <c16:uniqueId val="{00000001-701D-4DB5-A5B2-E7F5D44FD3C2}"/>
                </c:ext>
              </c:extLst>
            </c:dLbl>
            <c:dLbl>
              <c:idx val="2"/>
              <c:tx>
                <c:strRef>
                  <c:f>Daten_Diagramme!$E$16</c:f>
                  <c:strCache>
                    <c:ptCount val="1"/>
                    <c:pt idx="0">
                      <c:v>19.2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{33E536B2-9999-44F6-9BDE-33F2687F0926}</c15:txfldGUID>
                      <c15:f>Daten_Diagramme!$E$16</c15:f>
                      <c15:dlblFieldTableCache>
                        <c:ptCount val="1"/>
                        <c:pt idx="0">
                          <c:v>19.2</c:v>
                        </c:pt>
                      </c15:dlblFieldTableCache>
                    </c15:dlblFTEntry>
                  </c15:dlblFieldTable>
                  <c15:showDataLabelsRange val="0"/>
                </c:ext>
                <c:ext xmlns:c16="http://schemas.microsoft.com/office/drawing/2014/chart" uri="{C3380CC4-5D6E-409C-BE32-E72D297353CC}">
                  <c16:uniqueId val="{00000002-701D-4DB5-A5B2-E7F5D44FD3C2}"/>
                </c:ext>
              </c:extLst>
            </c:dLbl>
            <c:dLbl>
              <c:idx val="3"/>
              <c:tx>
                <c:strRef>
                  <c:f>Daten_Diagramme!$E$17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{DAC4BB87-A6C2-4932-ADD5-AED420B4A6D9}</c15:txfldGUID>
                      <c15:f>Daten_Diagramme!$E$17</c15:f>
                      <c15:dlblFieldTableCache>
                        <c:ptCount val="1"/>
                      </c15:dlblFieldTableCache>
                    </c15:dlblFTEntry>
                  </c15:dlblFieldTable>
                  <c15:showDataLabelsRange val="0"/>
                </c:ext>
                <c:ext xmlns:c16="http://schemas.microsoft.com/office/drawing/2014/chart" uri="{C3380CC4-5D6E-409C-BE32-E72D297353CC}">
                  <c16:uniqueId val="{00000003-701D-4DB5-A5B2-E7F5D44FD3C2}"/>
                </c:ext>
              </c:extLst>
            </c:dLbl>
            <c:dLbl>
              <c:idx val="4"/>
              <c:tx>
                <c:strRef>
                  <c:f>Daten_Diagramme!$E$18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{4961F340-4D0A-4819-B399-DF1352C539D1}</c15:txfldGUID>
                      <c15:f>Daten_Diagramme!$E$18</c15:f>
                      <c15:dlblFieldTableCache>
                        <c:ptCount val="1"/>
                      </c15:dlblFieldTableCache>
                    </c15:dlblFTEntry>
                  </c15:dlblFieldTable>
                  <c15:showDataLabelsRange val="0"/>
                </c:ext>
                <c:ext xmlns:c16="http://schemas.microsoft.com/office/drawing/2014/chart" uri="{C3380CC4-5D6E-409C-BE32-E72D297353CC}">
                  <c16:uniqueId val="{00000004-701D-4DB5-A5B2-E7F5D44FD3C2}"/>
                </c:ext>
              </c:extLst>
            </c:dLbl>
            <c:dLbl>
              <c:idx val="5"/>
              <c:tx>
                <c:strRef>
                  <c:f>Daten_Diagramme!$E$19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{BF153654-65F5-44EF-9BD0-F1B4FB529EA5}</c15:txfldGUID>
                      <c15:f>Daten_Diagramme!$E$19</c15:f>
                      <c15:dlblFieldTableCache>
                        <c:ptCount val="1"/>
                        <c:pt idx="0">
                          <c:v>-9.3</c:v>
                        </c:pt>
                      </c15:dlblFieldTableCache>
                    </c15:dlblFTEntry>
                  </c15:dlblFieldTable>
                  <c15:showDataLabelsRange val="0"/>
                </c:ext>
                <c:ext xmlns:c16="http://schemas.microsoft.com/office/drawing/2014/chart" uri="{C3380CC4-5D6E-409C-BE32-E72D297353CC}">
                  <c16:uniqueId val="{00000005-701D-4DB5-A5B2-E7F5D44FD3C2}"/>
                </c:ext>
              </c:extLst>
            </c:dLbl>
            <c:dLbl>
              <c:idx val="6"/>
              <c:tx>
                <c:strRef>
                  <c:f>Daten_Diagramme!$E$20</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{664078D3-1C1A-4980-99FA-91171CFFA57F}</c15:txfldGUID>
                      <c15:f>Daten_Diagramme!$E$20</c15:f>
                      <c15:dlblFieldTableCache>
                        <c:ptCount val="1"/>
                        <c:pt idx="0">
                          <c:v>-9.2</c:v>
                        </c:pt>
                      </c15:dlblFieldTableCache>
                    </c15:dlblFTEntry>
                  </c15:dlblFieldTable>
                  <c15:showDataLabelsRange val="0"/>
                </c:ext>
                <c:ext xmlns:c16="http://schemas.microsoft.com/office/drawing/2014/chart" uri="{C3380CC4-5D6E-409C-BE32-E72D297353CC}">
                  <c16:uniqueId val="{00000006-701D-4DB5-A5B2-E7F5D44FD3C2}"/>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{D174C50D-CA83-4768-AAF3-44CF02527468}</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701D-4DB5-A5B2-E7F5D44FD3C2}"/>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{F8352DC9-23B0-4782-A8DF-F25A27EC3FED}</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701D-4DB5-A5B2-E7F5D44FD3C2}"/>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{DD1E5226-15DF-4394-B8EB-6556C6553583}</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701D-4DB5-A5B2-E7F5D44FD3C2}"/>
                </c:ext>
              </c:extLst>
            </c:dLbl>
            <c:dLbl>
              <c:idx val="10"/>
              <c:tx>
                <c:strRef>
                  <c:f>Daten_Diagramme!$E$24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{F6C3E094-09B6-4DB7-9E4D-20202695C68D}</c15:txfldGUID>
                      <c15:f>Daten_Diagramme!$E$24</c15:f>
                      <c15:dlblFieldTableCache>
                        <c:ptCount val="1"/>
                        <c:pt idx="0">
                          <c:v>-7.1</c:v>
                        </c:pt>
                      </c15:dlblFieldTableCache>
                    </c15:dlblFTEntry>
                  </c15:dlblFieldTable>
                  <c15:showDataLabelsRange val="0"/>
                </c:ext>
                <c:ext xmlns:c16="http://schemas.microsoft.com/office/drawing/2014/chart" uri="{C3380CC4-5D6E-409C-BE32-E72D297353CC}">
                  <c16:uniqueId val="{0000000A-701D-4DB5-A5B2-E7F5D44FD3C2}"/>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{1787A8C6-CEE6-46BC-9C86-D18985A70573}</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701D-4DB5-A5B2-E7F5D44FD3C2}"/>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{F43FFDF2-422D-4D06-98A7-34D9704B105C}</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701D-4DB5-A5B2-E7F5D44FD3C2}"/>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{8CE7BD0E-227A-491D-A207-F3B6D533C13E}</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701D-4DB5-A5B2-E7F5D44FD3C2}"/>
                </c:ext>
              </c:extLst>
            </c:dLbl>
            <c:dLbl>
              <c:idx val="14"/>
              <c:tx>
                <c:strRef>
                  <c:f>Daten_Diagramme!$E$28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{10BA8F8C-FC51-4E01-A85C-CFD477FFEDB3}</c15:txfldGUID>
                      <c15:f>Daten_Diagramme!$E$28</c15:f>
                      <c15:dlblFieldTableCache>
                        <c:ptCount val="1"/>
                        <c:pt idx="0">
                          <c:v>-1.6</c:v>
                        </c:pt>
                      </c15:dlblFieldTableCache>
                    </c15:dlblFTEntry>
                  </c15:dlblFieldTable>
                  <c15:showDataLabelsRange val="0"/>
                </c:ext>
                <c:ext xmlns:c16="http://schemas.microsoft.com/office/drawing/2014/chart" uri="{C3380CC4-5D6E-409C-BE32-E72D297353CC}">
                  <c16:uniqueId val="{0000000E-701D-4DB5-A5B2-E7F5D44FD3C2}"/>
                </c:ext>
              </c:extLst>
            </c:dLbl>
            <c:dLbl>
              <c:idx val="15"/>
              <c:tx>
                <c:strRef>
                  <c:f>Daten_Diagramme!$E$29</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{C6F01F02-E171-4E69-8507-AA71B04E6089}</c15:txfldGUID>
                      <c15:f>Daten_Diagramme!$E$29</c15:f>
                      <c15:dlblFieldTableCache>
                        <c:ptCount val="1"/>
                        <c:pt idx="0">
                          <c:v>-24.0</c:v>
                        </c:pt>
                      </c15:dlblFieldTableCache>
                    </c15:dlblFTEntry>
                  </c15:dlblFieldTable>
                  <c15:showDataLabelsRange val="0"/>
                </c:ext>
                <c:ext xmlns:c16="http://schemas.microsoft.com/office/drawing/2014/chart" uri="{C3380CC4-5D6E-409C-BE32-E72D297353CC}">
                  <c16:uniqueId val="{0000000F-701D-4DB5-A5B2-E7F5D44FD3C2}"/>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{FC9D9D8D-20B7-4716-B115-2C363A5EEE7D}</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701D-4DB5-A5B2-E7F5D44FD3C2}"/>
                </c:ext>
              </c:extLst>
            </c:dLbl>
            <c:dLbl>
              <c:idx val="17"/>
              <c:tx>
                <c:strRef>
                  <c:f>Daten_Diagramme!$E$31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{A6C4220A-EB11-4A52-8A89-D25FE25E84F6}</c15:txfldGUID>
                      <c15:f>Daten_Diagramme!$E$31</c15:f>
                      <c15:dlblFieldTableCache>
                        <c:ptCount val="1"/>
                        <c:pt idx="0">
                          <c:v>-5.4</c:v>
                        </c:pt>
                      </c15:dlblFieldTableCache>
                    </c15:dlblFTEntry>
                  </c15:dlblFieldTable>
                  <c15:showDataLabelsRange val="0"/>
                </c:ext>
                <c:ext xmlns:c16="http://schemas.microsoft.com/office/drawing/2014/chart" uri="{C3380CC4-5D6E-409C-BE32-E72D297353CC}">
                  <c16:uniqueId val="{00000011-701D-4DB5-A5B2-E7F5D44FD3C2}"/>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{28C91E86-4998-4131-A2DF-3E4C43F50D1E}</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701D-4DB5-A5B2-E7F5D44FD3C2}"/>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{B08DB62D-EEFF-433E-988D-468CBA68462D}</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701D-4DB5-A5B2-E7F5D44FD3C2}"/>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{4F036BAA-11CC-41A1-821E-2275A7685352}</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701D-4DB5-A5B2-E7F5D44FD3C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{D2129668-62ED-43DC-92E6-4DC9AD843A2A}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01D-4DB5-A5B2-E7F5D44FD3C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{1D0D22E4-7BC8-4D85-A343-6A746BD8BA4E}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01D-4DB5-A5B2-E7F5D44FD3C2}"/>
                </c:ext>
              </c:extLst>
            </c:dLbl>
            <c:dLbl>
              <c:idx val="23"/>
              <c:tx>
                <c:strRef>
                  <c:f>Daten_Diagramme!$E$37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{C4767C4E-BF51-489D-B4B9-29B8A48F98A5}</c15:txfldGUID>
                      <c15:f>Daten_Diagramme!$E$37</c15:f>
                      <c15:dlblFieldTableCache>
                        <c:ptCount val="1"/>
                        <c:pt idx="0">
                          <c:v>4.4</c:v>
                        </c:pt>
                      </c15:dlblFieldTableCache>
                    </c15:dlblFTEntry>
                  </c15:dlblFieldTable>
                  <c15:showDataLabelsRange val="0"/>
                </c:ext>
                <c:ext xmlns:c16="http://schemas.microsoft.com/office/drawing/2014/chart" uri="{C3380CC4-5D6E-409C-BE32-E72D297353CC}">
                  <c16:uniqueId val="{00000017-701D-4DB5-A5B2-E7F5D44FD3C2}"/>
                </c:ext>
              </c:extLst>
            </c:dLbl>
            <c:dLbl>
              <c:idx val="24"/>
              <c:tx>
                <c:strRef>
                  <c:f>Daten_Diagramme!$E$38</c:f>
                  <c:strCache>
                    <c:ptCount val="1"/>
                    <c:pt idx="0">
                      <c:v>44.2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{29EC09EF-D3F9-4631-A4B1-D13B46E19BEE}</c15:txfldGUID>
                      <c15:f>Daten_Diagramme!$E$38</c15:f>
                      <c15:dlblFieldTableCache>
                        <c:ptCount val="1"/>
                        <c:pt idx="0">
                          <c:v>44.2</c:v>
                        </c:pt>
                      </c15:dlblFieldTableCache>
                    </c15:dlblFTEntry>
                  </c15:dlblFieldTable>
                  <c15:showDataLabelsRange val="0"/>
                </c:ext>
                <c:ext xmlns:c16="http://schemas.microsoft.com/office/drawing/2014/chart" uri="{C3380CC4-5D6E-409C-BE32-E72D297353CC}">
                  <c16:uniqueId val="{00000018-701D-4DB5-A5B2-E7F5D44FD3C2}"/>
                </c:ext>
              </c:extLst>
            </c:dLbl>
            <c:dLbl>
              <c:idx val="25"/>
              <c:tx>
                <c:strRef>
                  <c:f>Daten_Diagramme!$E$39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{714F005E-1740-4C5F-87A0-135654523A58}</c15:txfldGUID>
                      <c15:f>Daten_Diagramme!$E$39</c15:f>
                      <c15:dlblFieldTableCache>
                        <c:ptCount val="1"/>
                        <c:pt idx="0">
                          <c:v>-6.6</c:v>
                        </c:pt>
                      </c15:dlblFieldTableCache>
                    </c15:dlblFTEntry>
                  </c15:dlblFieldTable>
                  <c15:showDataLabelsRange val="0"/>
                </c:ext>
                <c:ext xmlns:c16="http://schemas.microsoft.com/office/drawing/2014/chart" uri="{C3380CC4-5D6E-409C-BE32-E72D297353CC}">
                  <c16:uniqueId val="{00000019-701D-4DB5-A5B2-E7F5D44FD3C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{5B995AE1-DEBC-41D0-8F42-A4EC53E7C24D}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01D-4DB5-A5B2-E7F5D44FD3C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{5E07DEA9-CD90-4A31-A96B-6756B3E2BACF}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01D-4DB5-A5B2-E7F5D44FD3C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{9928E1EF-71E7-4C64-B702-0066832A8FF9}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01D-4DB5-A5B2-E7F5D44FD3C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{E8C56440-CCDD-4276-805C-74C14625EE83}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01D-4DB5-A5B2-E7F5D44FD3C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{4E4A1358-1FFD-4C67-9208-485EC3292311}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01D-4DB5-A5B2-E7F5D44FD3C2}"/>
                </c:ext>
              </c:extLst>
            </c:dLbl>
            <c:dLbl>
              <c:idx val="31"/>
              <c:tx>
                <c:strRef>
                  <c:f>Daten_Diagramme!$E$45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{4AD7E493-38F5-47B5-9505-794BBF89D6D0}</c15:txfldGUID>
                      <c15:f>Daten_Diagramme!$E$45</c15:f>
                      <c15:dlblFieldTableCache>
                        <c:ptCount val="1"/>
                        <c:pt idx="0">
                          <c:v>-6.6</c:v>
                        </c:pt>
                      </c15:dlblFieldTableCache>
                    </c15:dlblFTEntry>
                  </c15:dlblFieldTable>
                  <c15:showDataLabelsRange val="0"/>
                </c:ext>
                <c:ext xmlns:c16="http://schemas.microsoft.com/office/drawing/2014/chart" uri="{C3380CC4-5D6E-409C-BE32-E72D297353CC}">
                  <c16:uniqueId val="{0000001F-701D-4DB5-A5B2-E7F5D44FD3C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-2.0493136425736775</c:v>
                </c:pt>
                <c:pt idx="1">
                  <c:v>4.4186046511627906</c:v>
                </c:pt>
                <c:pt idx="2">
                  <c:v>19.23076923076923</c:v>
                </c:pt>
                <c:pt idx="3">
                  <c:v>78.272980501392752</c:v>
                </c:pt>
                <c:pt idx="4">
                  <c:v>201.00334448160535</c:v>
                </c:pt>
                <c:pt idx="5">
                  <c:v>-9.3457943925233646</c:v>
                </c:pt>
                <c:pt idx="6">
                  <c:v>-9.183673469387756</c:v>
                </c:pt>
                <c:pt idx="7">
                  <c:v>-1.7821782178217822</c:v>
                </c:pt>
                <c:pt idx="8">
                  <c:v>-1.095166163141994</c:v>
                </c:pt>
                <c:pt idx="9">
                  <c:v>0.17793594306049823</c:v>
                </c:pt>
                <c:pt idx="10">
                  <c:v>-7.0744680851063828</c:v>
                </c:pt>
                <c:pt idx="11">
                  <c:v>-67.398843930635834</c:v>
                </c:pt>
                <c:pt idx="12">
                  <c:v>0</c:v>
                </c:pt>
                <c:pt idx="13">
                  <c:v>-0.88235294117647056</c:v>
                </c:pt>
                <c:pt idx="14">
                  <c:v>-1.6480282519128899</c:v>
                </c:pt>
                <c:pt idx="15">
                  <c:v>-24.03846153846154</c:v>
                </c:pt>
                <c:pt idx="16">
                  <c:v>-2.9090909090909092</c:v>
                </c:pt>
                <c:pt idx="17">
                  <c:v>-5.4455445544554459</c:v>
                </c:pt>
                <c:pt idx="18">
                  <c:v>-1.7114914425427872</c:v>
                </c:pt>
                <c:pt idx="19">
                  <c:v>2.9689608636977058</c:v>
                </c:pt>
                <c:pt idx="20">
                  <c:v>-1.7976373908577299</c:v>
                </c:pt>
                <c:pt idx="21">
                  <c:v>0</c:v>
                </c:pt>
                <c:pt idx="23">
                  <c:v>4.4186046511627906</c:v>
                </c:pt>
                <c:pt idx="24">
                  <c:v>44.156862745098039</c:v>
                </c:pt>
                <c:pt idx="25">
                  <c:v>-6.5592972181551978</c:v>
                </c:pt>
              </c:numCache>
            </c:numRef>
          </c:val>
          <c:extLst>
            <c:ext xmlns:c16="http://schemas.microsoft.com/office/drawing/2014/chart" uri="{C3380CC4-5D6E-409C-BE32-E72D297353CC}">
              <c16:uniqueId val="{00000020-701D-4DB5-A5B2-E7F5D44FD3C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{BAEBA43F-D018-401F-A8A9-2ACA45D7244D}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01D-4DB5-A5B2-E7F5D44FD3C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{73AB2538-CCCB-4377-9663-5D3F165D04DF}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01D-4DB5-A5B2-E7F5D44FD3C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{1AB17D0F-DC20-402A-A93F-0460D5CF72F9}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01D-4DB5-A5B2-E7F5D44FD3C2}"/>
                </c:ext>
              </c:extLst>
            </c:dLbl>
            <c:dLbl>
              <c:idx val="3"/>
              <c:tx>
                <c:strRef>
                  <c:f>Daten_Diagramme!$G$17</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{505C0AF0-4A18-4724-8272-BBC8CDE0A684}</c15:txfldGUID>
                      <c15:f>Daten_Diagramme!$G$17</c15:f>
                      <c15:dlblFieldTableCache>
                        <c:ptCount val="1"/>
                        <c:pt idx="0">
                          <c:v>&gt; 50</c:v>
                        </c:pt>
                      </c15:dlblFieldTableCache>
                    </c15:dlblFTEntry>
                  </c15:dlblFieldTable>
                  <c15:showDataLabelsRange val="0"/>
                </c:ext>
                <c:ext xmlns:c16="http://schemas.microsoft.com/office/drawing/2014/chart" uri="{C3380CC4-5D6E-409C-BE32-E72D297353CC}">
                  <c16:uniqueId val="{00000024-701D-4DB5-A5B2-E7F5D44FD3C2}"/>
                </c:ext>
              </c:extLst>
            </c:dLbl>
            <c:dLbl>
              <c:idx val="4"/>
              <c:tx>
                <c:strRef>
                  <c:f>Daten_Diagramme!$G$18</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{9C68A49F-100D-4AE3-BAD4-032080C09760}</c15:txfldGUID>
                      <c15:f>Daten_Diagramme!$G$18</c15:f>
                      <c15:dlblFieldTableCache>
                        <c:ptCount val="1"/>
                        <c:pt idx="0">
                          <c:v>&gt; 50</c:v>
                        </c:pt>
                      </c15:dlblFieldTableCache>
                    </c15:dlblFTEntry>
                  </c15:dlblFieldTable>
                  <c15:showDataLabelsRange val="0"/>
                </c:ext>
                <c:ext xmlns:c16="http://schemas.microsoft.com/office/drawing/2014/chart" uri="{C3380CC4-5D6E-409C-BE32-E72D297353CC}">
                  <c16:uniqueId val="{00000025-701D-4DB5-A5B2-E7F5D44FD3C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{F1F468FD-0698-4887-B9A5-27DB08D23AE4}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01D-4DB5-A5B2-E7F5D44FD3C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{0F56424F-1503-401D-9A81-ABC4C252C8F9}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01D-4DB5-A5B2-E7F5D44FD3C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{768DD766-8831-4D01-89B6-050FEC71538C}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01D-4DB5-A5B2-E7F5D44FD3C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{C15B2B27-7D27-438C-9BD0-091AE91ECC97}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01D-4DB5-A5B2-E7F5D44FD3C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{81752B9A-6202-464E-922B-2CAC15BFC8C6}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01D-4DB5-A5B2-E7F5D44FD3C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{45956507-2F45-4E21-9339-1CE0198386E4}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01D-4DB5-A5B2-E7F5D44FD3C2}"/>
                </c:ext>
              </c:extLst>
            </c:dLbl>
            <c:dLbl>
              <c:idx val="11"/>
              <c:tx>
                <c:strRef>
                  <c:f>Daten_Diagramme!$G$25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{0797D41A-8445-4B9C-B588-CE7049C5B644}</c15:txfldGUID>
                      <c15:f>Daten_Diagramme!$G$25</c15:f>
                      <c15:dlblFieldTableCache>
                        <c:ptCount val="1"/>
                        <c:pt idx="0">
                          <c:v>&lt; -50</c:v>
                        </c:pt>
                      </c15:dlblFieldTableCache>
                    </c15:dlblFTEntry>
                  </c15:dlblFieldTable>
                  <c15:showDataLabelsRange val="0"/>
                </c:ext>
                <c:ext xmlns:c16="http://schemas.microsoft.com/office/drawing/2014/chart" uri="{C3380CC4-5D6E-409C-BE32-E72D297353CC}">
                  <c16:uniqueId val="{0000002C-701D-4DB5-A5B2-E7F5D44FD3C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{83618D40-16E3-4F7B-89E1-81F376EA7DFA}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01D-4DB5-A5B2-E7F5D44FD3C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{51B8A8BC-DCCB-443B-915B-AD6AF5BCDE84}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01D-4DB5-A5B2-E7F5D44FD3C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{76D2130E-F135-4D8F-8D8D-D5B8050351B7}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01D-4DB5-A5B2-E7F5D44FD3C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{CC343913-2212-4FFB-9392-1276941D36F2}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01D-4DB5-A5B2-E7F5D44FD3C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{F8821B14-4577-4572-8ADE-EC884760A2E7}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01D-4DB5-A5B2-E7F5D44FD3C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{758CB5CC-AEAE-4317-BB36-0379229B8959}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01D-4DB5-A5B2-E7F5D44FD3C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{248F4F8E-E34C-4CFB-AA62-9F7C1559D911}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01D-4DB5-A5B2-E7F5D44FD3C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{31190CA9-3D47-4983-AC94-E2AD603704BF}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01D-4DB5-A5B2-E7F5D44FD3C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{3C5CB6B6-0730-4BAD-9B43-875CF157F680}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01D-4DB5-A5B2-E7F5D44FD3C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{9F004BC5-91C1-427C-814A-C5BBF319BC88}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01D-4DB5-A5B2-E7F5D44FD3C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{E20957E4-511E-4011-974C-15C8C53A8888}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01D-4DB5-A5B2-E7F5D44FD3C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{578191A3-A07E-49AC-BC6D-1049545D2D70}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01D-4DB5-A5B2-E7F5D44FD3C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{B7E9D11B-5BE3-4408-B21B-96E075349BC5}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01D-4DB5-A5B2-E7F5D44FD3C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{67E70F9E-2322-4053-B648-ADD7606E8EE4}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01D-4DB5-A5B2-E7F5D44FD3C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{CC5589FB-E5CE-4DEE-AB5F-5DC82F28D3EA}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01D-4DB5-A5B2-E7F5D44FD3C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{4F1BD8D2-3899-4D73-8465-827398729BE7}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01D-4DB5-A5B2-E7F5D44FD3C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{9F241F80-4BFC-44B9-B2BA-3C5F1146CED7}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01D-4DB5-A5B2-E7F5D44FD3C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{FA1AC3EC-0BBA-4C0F-9381-CB0A04AC896E}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01D-4DB5-A5B2-E7F5D44FD3C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{8048DAD4-5AC5-4479-802D-C335C6F8E716}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01D-4DB5-A5B2-E7F5D44FD3C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{48BAA731-D8A0-4A9F-AB2F-408C163EFBDC}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01D-4DB5-A5B2-E7F5D44FD3C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-0.75</c:v>
                </c:pt>
                <c:pt idx="4">
                  <c:v>-0.75</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01D-4DB5-A5B2-E7F5D44FD3C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45</c:v>
                </c:pt>
                <c:pt idx="4">
                  <c:v>45</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36</c:v>
                </c:pt>
                <c:pt idx="4">
                  <c:v>46</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01D-4DB5-A5B2-E7F5D44FD3C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{9A6520A6-E228-4821-AAD8-7539FF5DB4A1}</c15:txfldGUID>
                      <c15:f>Diagramm!$I$46</c15:f>
                      <c15:dlblFieldTableCache>
                        <c:ptCount val="1"/>
                      </c15:dlblFieldTableCache>
                    </c15:dlblFTEntry>
                  </c15:dlblFieldTable>
                  <c15:showDataLabelsRange val="0"/>
                </c:ext>
                <c:ext xmlns:c16="http://schemas.microsoft.com/office/drawing/2014/chart" uri="{C3380CC4-5D6E-409C-BE32-E72D297353CC}">
                  <c16:uniqueId val="{00000000-A5B9-46CA-A560-8B301E9D86C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{8BDBEF65-E778-4B1C-8454-6C958B6AFBB6}</c15:txfldGUID>
                      <c15:f>Diagramm!$I$47</c15:f>
                      <c15:dlblFieldTableCache>
                        <c:ptCount val="1"/>
                      </c15:dlblFieldTableCache>
                    </c15:dlblFTEntry>
                  </c15:dlblFieldTable>
                  <c15:showDataLabelsRange val="0"/>
                </c:ext>
                <c:ext xmlns:c16="http://schemas.microsoft.com/office/drawing/2014/chart" uri="{C3380CC4-5D6E-409C-BE32-E72D297353CC}">
                  <c16:uniqueId val="{00000001-A5B9-46CA-A560-8B301E9D86C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{583CA438-F1C6-49C6-83F7-D5A5330DB62B}</c15:txfldGUID>
                      <c15:f>Diagramm!$I$48</c15:f>
                      <c15:dlblFieldTableCache>
                        <c:ptCount val="1"/>
                      </c15:dlblFieldTableCache>
                    </c15:dlblFTEntry>
                  </c15:dlblFieldTable>
                  <c15:showDataLabelsRange val="0"/>
                </c:ext>
                <c:ext xmlns:c16="http://schemas.microsoft.com/office/drawing/2014/chart" uri="{C3380CC4-5D6E-409C-BE32-E72D297353CC}">
                  <c16:uniqueId val="{00000002-A5B9-46CA-A560-8B301E9D86C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{21D9430B-AB8B-4646-9FB1-DB9D2725C054}</c15:txfldGUID>
                      <c15:f>Diagramm!$I$49</c15:f>
                      <c15:dlblFieldTableCache>
                        <c:ptCount val="1"/>
                      </c15:dlblFieldTableCache>
                    </c15:dlblFTEntry>
                  </c15:dlblFieldTable>
                  <c15:showDataLabelsRange val="0"/>
                </c:ext>
                <c:ext xmlns:c16="http://schemas.microsoft.com/office/drawing/2014/chart" uri="{C3380CC4-5D6E-409C-BE32-E72D297353CC}">
                  <c16:uniqueId val="{00000003-A5B9-46CA-A560-8B301E9D86C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{E7E90272-C45A-4858-9354-2C11A58B7973}</c15:txfldGUID>
                      <c15:f>Diagramm!$I$50</c15:f>
                      <c15:dlblFieldTableCache>
                        <c:ptCount val="1"/>
                      </c15:dlblFieldTableCache>
                    </c15:dlblFTEntry>
                  </c15:dlblFieldTable>
                  <c15:showDataLabelsRange val="0"/>
                </c:ext>
                <c:ext xmlns:c16="http://schemas.microsoft.com/office/drawing/2014/chart" uri="{C3380CC4-5D6E-409C-BE32-E72D297353CC}">
                  <c16:uniqueId val="{00000004-A5B9-46CA-A560-8B301E9D86C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{5D3F2184-FC97-45BA-B7F6-285E918342EA}</c15:txfldGUID>
                      <c15:f>Diagramm!$I$51</c15:f>
                      <c15:dlblFieldTableCache>
                        <c:ptCount val="1"/>
                      </c15:dlblFieldTableCache>
                    </c15:dlblFTEntry>
                  </c15:dlblFieldTable>
                  <c15:showDataLabelsRange val="0"/>
                </c:ext>
                <c:ext xmlns:c16="http://schemas.microsoft.com/office/drawing/2014/chart" uri="{C3380CC4-5D6E-409C-BE32-E72D297353CC}">
                  <c16:uniqueId val="{00000005-A5B9-46CA-A560-8B301E9D86C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{DBAE99FB-8816-4DAE-8F44-C5532DB9BBAF}</c15:txfldGUID>
                      <c15:f>Diagramm!$I$52</c15:f>
                      <c15:dlblFieldTableCache>
                        <c:ptCount val="1"/>
                      </c15:dlblFieldTableCache>
                    </c15:dlblFTEntry>
                  </c15:dlblFieldTable>
                  <c15:showDataLabelsRange val="0"/>
                </c:ext>
                <c:ext xmlns:c16="http://schemas.microsoft.com/office/drawing/2014/chart" uri="{C3380CC4-5D6E-409C-BE32-E72D297353CC}">
                  <c16:uniqueId val="{00000006-A5B9-46CA-A560-8B301E9D86C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{FE1EF8C5-AE09-4C41-87D9-A391753EE88B}</c15:txfldGUID>
                      <c15:f>Diagramm!$I$53</c15:f>
                      <c15:dlblFieldTableCache>
                        <c:ptCount val="1"/>
                      </c15:dlblFieldTableCache>
                    </c15:dlblFTEntry>
                  </c15:dlblFieldTable>
                  <c15:showDataLabelsRange val="0"/>
                </c:ext>
                <c:ext xmlns:c16="http://schemas.microsoft.com/office/drawing/2014/chart" uri="{C3380CC4-5D6E-409C-BE32-E72D297353CC}">
                  <c16:uniqueId val="{00000007-A5B9-46CA-A560-8B301E9D86C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{61BD5C41-381C-4748-B115-87A8B5115A0F}</c15:txfldGUID>
                      <c15:f>Diagramm!$I$54</c15:f>
                      <c15:dlblFieldTableCache>
                        <c:ptCount val="1"/>
                      </c15:dlblFieldTableCache>
                    </c15:dlblFTEntry>
                  </c15:dlblFieldTable>
                  <c15:showDataLabelsRange val="0"/>
                </c:ext>
                <c:ext xmlns:c16="http://schemas.microsoft.com/office/drawing/2014/chart" uri="{C3380CC4-5D6E-409C-BE32-E72D297353CC}">
                  <c16:uniqueId val="{00000008-A5B9-46CA-A560-8B301E9D86C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{BDB64DEB-F989-4B51-B215-4CD3E60ED515}</c15:txfldGUID>
                      <c15:f>Diagramm!$I$55</c15:f>
                      <c15:dlblFieldTableCache>
                        <c:ptCount val="1"/>
                      </c15:dlblFieldTableCache>
                    </c15:dlblFTEntry>
                  </c15:dlblFieldTable>
                  <c15:showDataLabelsRange val="0"/>
                </c:ext>
                <c:ext xmlns:c16="http://schemas.microsoft.com/office/drawing/2014/chart" uri="{C3380CC4-5D6E-409C-BE32-E72D297353CC}">
                  <c16:uniqueId val="{00000009-A5B9-46CA-A560-8B301E9D86C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{46973050-6AEC-46CB-8941-A42B86FA3044}</c15:txfldGUID>
                      <c15:f>Diagramm!$I$56</c15:f>
                      <c15:dlblFieldTableCache>
                        <c:ptCount val="1"/>
                      </c15:dlblFieldTableCache>
                    </c15:dlblFTEntry>
                  </c15:dlblFieldTable>
                  <c15:showDataLabelsRange val="0"/>
                </c:ext>
                <c:ext xmlns:c16="http://schemas.microsoft.com/office/drawing/2014/chart" uri="{C3380CC4-5D6E-409C-BE32-E72D297353CC}">
                  <c16:uniqueId val="{0000000A-A5B9-46CA-A560-8B301E9D86C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{F27BFDEF-8ADA-4166-9DA7-BEA2FC3FBE0D}</c15:txfldGUID>
                      <c15:f>Diagramm!$I$57</c15:f>
                      <c15:dlblFieldTableCache>
                        <c:ptCount val="1"/>
                      </c15:dlblFieldTableCache>
                    </c15:dlblFTEntry>
                  </c15:dlblFieldTable>
                  <c15:showDataLabelsRange val="0"/>
                </c:ext>
                <c:ext xmlns:c16="http://schemas.microsoft.com/office/drawing/2014/chart" uri="{C3380CC4-5D6E-409C-BE32-E72D297353CC}">
                  <c16:uniqueId val="{0000000B-A5B9-46CA-A560-8B301E9D86C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{A6E33011-1CE4-4FAA-A8CC-AAC935212091}</c15:txfldGUID>
                      <c15:f>Diagramm!$I$58</c15:f>
                      <c15:dlblFieldTableCache>
                        <c:ptCount val="1"/>
                      </c15:dlblFieldTableCache>
                    </c15:dlblFTEntry>
                  </c15:dlblFieldTable>
                  <c15:showDataLabelsRange val="0"/>
                </c:ext>
                <c:ext xmlns:c16="http://schemas.microsoft.com/office/drawing/2014/chart" uri="{C3380CC4-5D6E-409C-BE32-E72D297353CC}">
                  <c16:uniqueId val="{0000000C-A5B9-46CA-A560-8B301E9D86C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{C90C7FD4-47C4-4C5B-8721-27685F1B1C2B}</c15:txfldGUID>
                      <c15:f>Diagramm!$I$59</c15:f>
                      <c15:dlblFieldTableCache>
                        <c:ptCount val="1"/>
                      </c15:dlblFieldTableCache>
                    </c15:dlblFTEntry>
                  </c15:dlblFieldTable>
                  <c15:showDataLabelsRange val="0"/>
                </c:ext>
                <c:ext xmlns:c16="http://schemas.microsoft.com/office/drawing/2014/chart" uri="{C3380CC4-5D6E-409C-BE32-E72D297353CC}">
                  <c16:uniqueId val="{0000000D-A5B9-46CA-A560-8B301E9D86C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{46866157-9F8D-40AF-807E-415F7EA21817}</c15:txfldGUID>
                      <c15:f>Diagramm!$I$60</c15:f>
                      <c15:dlblFieldTableCache>
                        <c:ptCount val="1"/>
                      </c15:dlblFieldTableCache>
                    </c15:dlblFTEntry>
                  </c15:dlblFieldTable>
                  <c15:showDataLabelsRange val="0"/>
                </c:ext>
                <c:ext xmlns:c16="http://schemas.microsoft.com/office/drawing/2014/chart" uri="{C3380CC4-5D6E-409C-BE32-E72D297353CC}">
                  <c16:uniqueId val="{0000000E-A5B9-46CA-A560-8B301E9D86C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{001B3CC1-72D1-4DC9-B147-F8AE029A4167}</c15:txfldGUID>
                      <c15:f>Diagramm!$I$61</c15:f>
                      <c15:dlblFieldTableCache>
                        <c:ptCount val="1"/>
                      </c15:dlblFieldTableCache>
                    </c15:dlblFTEntry>
                  </c15:dlblFieldTable>
                  <c15:showDataLabelsRange val="0"/>
                </c:ext>
                <c:ext xmlns:c16="http://schemas.microsoft.com/office/drawing/2014/chart" uri="{C3380CC4-5D6E-409C-BE32-E72D297353CC}">
                  <c16:uniqueId val="{0000000F-A5B9-46CA-A560-8B301E9D86C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{F929C626-30A3-40A3-BD86-0932E9779E95}</c15:txfldGUID>
                      <c15:f>Diagramm!$I$62</c15:f>
                      <c15:dlblFieldTableCache>
                        <c:ptCount val="1"/>
                      </c15:dlblFieldTableCache>
                    </c15:dlblFTEntry>
                  </c15:dlblFieldTable>
                  <c15:showDataLabelsRange val="0"/>
                </c:ext>
                <c:ext xmlns:c16="http://schemas.microsoft.com/office/drawing/2014/chart" uri="{C3380CC4-5D6E-409C-BE32-E72D297353CC}">
                  <c16:uniqueId val="{00000010-A5B9-46CA-A560-8B301E9D86C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{56B14B2A-B407-4D23-AF44-31A3E9DAEB0F}</c15:txfldGUID>
                      <c15:f>Diagramm!$I$63</c15:f>
                      <c15:dlblFieldTableCache>
                        <c:ptCount val="1"/>
                      </c15:dlblFieldTableCache>
                    </c15:dlblFTEntry>
                  </c15:dlblFieldTable>
                  <c15:showDataLabelsRange val="0"/>
                </c:ext>
                <c:ext xmlns:c16="http://schemas.microsoft.com/office/drawing/2014/chart" uri="{C3380CC4-5D6E-409C-BE32-E72D297353CC}">
                  <c16:uniqueId val="{00000011-A5B9-46CA-A560-8B301E9D86C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{7C5D019A-0DF8-403A-916C-591A539269A7}</c15:txfldGUID>
                      <c15:f>Diagramm!$I$64</c15:f>
                      <c15:dlblFieldTableCache>
                        <c:ptCount val="1"/>
                      </c15:dlblFieldTableCache>
                    </c15:dlblFTEntry>
                  </c15:dlblFieldTable>
                  <c15:showDataLabelsRange val="0"/>
                </c:ext>
                <c:ext xmlns:c16="http://schemas.microsoft.com/office/drawing/2014/chart" uri="{C3380CC4-5D6E-409C-BE32-E72D297353CC}">
                  <c16:uniqueId val="{00000012-A5B9-46CA-A560-8B301E9D86C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{8543C0D1-AA01-4AC2-A045-6A5DAD57F746}</c15:txfldGUID>
                      <c15:f>Diagramm!$I$65</c15:f>
                      <c15:dlblFieldTableCache>
                        <c:ptCount val="1"/>
                      </c15:dlblFieldTableCache>
                    </c15:dlblFTEntry>
                  </c15:dlblFieldTable>
                  <c15:showDataLabelsRange val="0"/>
                </c:ext>
                <c:ext xmlns:c16="http://schemas.microsoft.com/office/drawing/2014/chart" uri="{C3380CC4-5D6E-409C-BE32-E72D297353CC}">
                  <c16:uniqueId val="{00000013-A5B9-46CA-A560-8B301E9D86C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{B0521B3B-735F-46DF-8531-B2FF6CAA1466}</c15:txfldGUID>
                      <c15:f>Diagramm!$I$66</c15:f>
                      <c15:dlblFieldTableCache>
                        <c:ptCount val="1"/>
                      </c15:dlblFieldTableCache>
                    </c15:dlblFTEntry>
                  </c15:dlblFieldTable>
                  <c15:showDataLabelsRange val="0"/>
                </c:ext>
                <c:ext xmlns:c16="http://schemas.microsoft.com/office/drawing/2014/chart" uri="{C3380CC4-5D6E-409C-BE32-E72D297353CC}">
                  <c16:uniqueId val="{00000014-A5B9-46CA-A560-8B301E9D86C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{5C8FDC65-6A45-4078-A469-9ED8B2B31D1D}</c15:txfldGUID>
                      <c15:f>Diagramm!$I$67</c15:f>
                      <c15:dlblFieldTableCache>
                        <c:ptCount val="1"/>
                      </c15:dlblFieldTableCache>
                    </c15:dlblFTEntry>
                  </c15:dlblFieldTable>
                  <c15:showDataLabelsRange val="0"/>
                </c:ext>
                <c:ext xmlns:c16="http://schemas.microsoft.com/office/drawing/2014/chart" uri="{C3380CC4-5D6E-409C-BE32-E72D297353CC}">
                  <c16:uniqueId val="{00000015-A5B9-46CA-A560-8B301E9D86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5B9-46CA-A560-8B301E9D86C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{B6B7BD94-238E-473D-849B-AC2D50C5BB18}</c15:txfldGUID>
                      <c15:f>Diagramm!$K$46</c15:f>
                      <c15:dlblFieldTableCache>
                        <c:ptCount val="1"/>
                      </c15:dlblFieldTableCache>
                    </c15:dlblFTEntry>
                  </c15:dlblFieldTable>
                  <c15:showDataLabelsRange val="0"/>
                </c:ext>
                <c:ext xmlns:c16="http://schemas.microsoft.com/office/drawing/2014/chart" uri="{C3380CC4-5D6E-409C-BE32-E72D297353CC}">
                  <c16:uniqueId val="{00000017-A5B9-46CA-A560-8B301E9D86C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{627199F9-5313-459F-BB44-0C1A2C842193}</c15:txfldGUID>
                      <c15:f>Diagramm!$K$47</c15:f>
                      <c15:dlblFieldTableCache>
                        <c:ptCount val="1"/>
                      </c15:dlblFieldTableCache>
                    </c15:dlblFTEntry>
                  </c15:dlblFieldTable>
                  <c15:showDataLabelsRange val="0"/>
                </c:ext>
                <c:ext xmlns:c16="http://schemas.microsoft.com/office/drawing/2014/chart" uri="{C3380CC4-5D6E-409C-BE32-E72D297353CC}">
                  <c16:uniqueId val="{00000018-A5B9-46CA-A560-8B301E9D86C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{5968A99C-2D98-4ABC-B1D6-2D33CC017ACC}</c15:txfldGUID>
                      <c15:f>Diagramm!$K$48</c15:f>
                      <c15:dlblFieldTableCache>
                        <c:ptCount val="1"/>
                      </c15:dlblFieldTableCache>
                    </c15:dlblFTEntry>
                  </c15:dlblFieldTable>
                  <c15:showDataLabelsRange val="0"/>
                </c:ext>
                <c:ext xmlns:c16="http://schemas.microsoft.com/office/drawing/2014/chart" uri="{C3380CC4-5D6E-409C-BE32-E72D297353CC}">
                  <c16:uniqueId val="{00000019-A5B9-46CA-A560-8B301E9D86C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{5A7A9D8F-69AF-461E-BC20-9B9F00CFA78B}</c15:txfldGUID>
                      <c15:f>Diagramm!$K$49</c15:f>
                      <c15:dlblFieldTableCache>
                        <c:ptCount val="1"/>
                      </c15:dlblFieldTableCache>
                    </c15:dlblFTEntry>
                  </c15:dlblFieldTable>
                  <c15:showDataLabelsRange val="0"/>
                </c:ext>
                <c:ext xmlns:c16="http://schemas.microsoft.com/office/drawing/2014/chart" uri="{C3380CC4-5D6E-409C-BE32-E72D297353CC}">
                  <c16:uniqueId val="{0000001A-A5B9-46CA-A560-8B301E9D86C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{2D75432F-D567-45D2-B089-A3674A7B422A}</c15:txfldGUID>
                      <c15:f>Diagramm!$K$50</c15:f>
                      <c15:dlblFieldTableCache>
                        <c:ptCount val="1"/>
                      </c15:dlblFieldTableCache>
                    </c15:dlblFTEntry>
                  </c15:dlblFieldTable>
                  <c15:showDataLabelsRange val="0"/>
                </c:ext>
                <c:ext xmlns:c16="http://schemas.microsoft.com/office/drawing/2014/chart" uri="{C3380CC4-5D6E-409C-BE32-E72D297353CC}">
                  <c16:uniqueId val="{0000001B-A5B9-46CA-A560-8B301E9D86C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{E19BE9F0-0861-46E1-B289-9FCDB05F9D3C}</c15:txfldGUID>
                      <c15:f>Diagramm!$K$51</c15:f>
                      <c15:dlblFieldTableCache>
                        <c:ptCount val="1"/>
                      </c15:dlblFieldTableCache>
                    </c15:dlblFTEntry>
                  </c15:dlblFieldTable>
                  <c15:showDataLabelsRange val="0"/>
                </c:ext>
                <c:ext xmlns:c16="http://schemas.microsoft.com/office/drawing/2014/chart" uri="{C3380CC4-5D6E-409C-BE32-E72D297353CC}">
                  <c16:uniqueId val="{0000001C-A5B9-46CA-A560-8B301E9D86C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{204CABB9-F393-4F30-AC0D-955D31EE8B45}</c15:txfldGUID>
                      <c15:f>Diagramm!$K$52</c15:f>
                      <c15:dlblFieldTableCache>
                        <c:ptCount val="1"/>
                      </c15:dlblFieldTableCache>
                    </c15:dlblFTEntry>
                  </c15:dlblFieldTable>
                  <c15:showDataLabelsRange val="0"/>
                </c:ext>
                <c:ext xmlns:c16="http://schemas.microsoft.com/office/drawing/2014/chart" uri="{C3380CC4-5D6E-409C-BE32-E72D297353CC}">
                  <c16:uniqueId val="{0000001D-A5B9-46CA-A560-8B301E9D86C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{48901757-DABA-4FA4-A8D9-A36440F85343}</c15:txfldGUID>
                      <c15:f>Diagramm!$K$53</c15:f>
                      <c15:dlblFieldTableCache>
                        <c:ptCount val="1"/>
                      </c15:dlblFieldTableCache>
                    </c15:dlblFTEntry>
                  </c15:dlblFieldTable>
                  <c15:showDataLabelsRange val="0"/>
                </c:ext>
                <c:ext xmlns:c16="http://schemas.microsoft.com/office/drawing/2014/chart" uri="{C3380CC4-5D6E-409C-BE32-E72D297353CC}">
                  <c16:uniqueId val="{0000001E-A5B9-46CA-A560-8B301E9D86C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{1F731E37-B5F1-4EDE-9022-19E48EA02CAB}</c15:txfldGUID>
                      <c15:f>Diagramm!$K$54</c15:f>
                      <c15:dlblFieldTableCache>
                        <c:ptCount val="1"/>
                      </c15:dlblFieldTableCache>
                    </c15:dlblFTEntry>
                  </c15:dlblFieldTable>
                  <c15:showDataLabelsRange val="0"/>
                </c:ext>
                <c:ext xmlns:c16="http://schemas.microsoft.com/office/drawing/2014/chart" uri="{C3380CC4-5D6E-409C-BE32-E72D297353CC}">
                  <c16:uniqueId val="{0000001F-A5B9-46CA-A560-8B301E9D86C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{4EBE55DC-3894-4ECD-9930-132ECC569517}</c15:txfldGUID>
                      <c15:f>Diagramm!$K$55</c15:f>
                      <c15:dlblFieldTableCache>
                        <c:ptCount val="1"/>
                      </c15:dlblFieldTableCache>
                    </c15:dlblFTEntry>
                  </c15:dlblFieldTable>
                  <c15:showDataLabelsRange val="0"/>
                </c:ext>
                <c:ext xmlns:c16="http://schemas.microsoft.com/office/drawing/2014/chart" uri="{C3380CC4-5D6E-409C-BE32-E72D297353CC}">
                  <c16:uniqueId val="{00000020-A5B9-46CA-A560-8B301E9D86C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{AF92CF65-3042-4C57-A1A4-0414E7778742}</c15:txfldGUID>
                      <c15:f>Diagramm!$K$56</c15:f>
                      <c15:dlblFieldTableCache>
                        <c:ptCount val="1"/>
                      </c15:dlblFieldTableCache>
                    </c15:dlblFTEntry>
                  </c15:dlblFieldTable>
                  <c15:showDataLabelsRange val="0"/>
                </c:ext>
                <c:ext xmlns:c16="http://schemas.microsoft.com/office/drawing/2014/chart" uri="{C3380CC4-5D6E-409C-BE32-E72D297353CC}">
                  <c16:uniqueId val="{00000021-A5B9-46CA-A560-8B301E9D86C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{FF178102-4F9D-4523-A9E6-7FE49CDDB19A}</c15:txfldGUID>
                      <c15:f>Diagramm!$K$57</c15:f>
                      <c15:dlblFieldTableCache>
                        <c:ptCount val="1"/>
                      </c15:dlblFieldTableCache>
                    </c15:dlblFTEntry>
                  </c15:dlblFieldTable>
                  <c15:showDataLabelsRange val="0"/>
                </c:ext>
                <c:ext xmlns:c16="http://schemas.microsoft.com/office/drawing/2014/chart" uri="{C3380CC4-5D6E-409C-BE32-E72D297353CC}">
                  <c16:uniqueId val="{00000022-A5B9-46CA-A560-8B301E9D86C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{EDFAC465-A7C9-4FAB-8E0E-EE7F2D45E9A9}</c15:txfldGUID>
                      <c15:f>Diagramm!$K$58</c15:f>
                      <c15:dlblFieldTableCache>
                        <c:ptCount val="1"/>
                      </c15:dlblFieldTableCache>
                    </c15:dlblFTEntry>
                  </c15:dlblFieldTable>
                  <c15:showDataLabelsRange val="0"/>
                </c:ext>
                <c:ext xmlns:c16="http://schemas.microsoft.com/office/drawing/2014/chart" uri="{C3380CC4-5D6E-409C-BE32-E72D297353CC}">
                  <c16:uniqueId val="{00000023-A5B9-46CA-A560-8B301E9D86C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{EE29571F-9B8D-4A03-8FA3-D94A0622E090}</c15:txfldGUID>
                      <c15:f>Diagramm!$K$59</c15:f>
                      <c15:dlblFieldTableCache>
                        <c:ptCount val="1"/>
                      </c15:dlblFieldTableCache>
                    </c15:dlblFTEntry>
                  </c15:dlblFieldTable>
                  <c15:showDataLabelsRange val="0"/>
                </c:ext>
                <c:ext xmlns:c16="http://schemas.microsoft.com/office/drawing/2014/chart" uri="{C3380CC4-5D6E-409C-BE32-E72D297353CC}">
                  <c16:uniqueId val="{00000024-A5B9-46CA-A560-8B301E9D86C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{08B7A959-8CFD-45FC-9C87-7A61A4308EEB}</c15:txfldGUID>
                      <c15:f>Diagramm!$K$60</c15:f>
                      <c15:dlblFieldTableCache>
                        <c:ptCount val="1"/>
                      </c15:dlblFieldTableCache>
                    </c15:dlblFTEntry>
                  </c15:dlblFieldTable>
                  <c15:showDataLabelsRange val="0"/>
                </c:ext>
                <c:ext xmlns:c16="http://schemas.microsoft.com/office/drawing/2014/chart" uri="{C3380CC4-5D6E-409C-BE32-E72D297353CC}">
                  <c16:uniqueId val="{00000025-A5B9-46CA-A560-8B301E9D86C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{16B84EF5-7208-4B17-ACF0-03AF4A983794}</c15:txfldGUID>
                      <c15:f>Diagramm!$K$61</c15:f>
                      <c15:dlblFieldTableCache>
                        <c:ptCount val="1"/>
                      </c15:dlblFieldTableCache>
                    </c15:dlblFTEntry>
                  </c15:dlblFieldTable>
                  <c15:showDataLabelsRange val="0"/>
                </c:ext>
                <c:ext xmlns:c16="http://schemas.microsoft.com/office/drawing/2014/chart" uri="{C3380CC4-5D6E-409C-BE32-E72D297353CC}">
                  <c16:uniqueId val="{00000026-A5B9-46CA-A560-8B301E9D86C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{73D9AE23-F913-40B0-AA7E-64F1A28DB52F}</c15:txfldGUID>
                      <c15:f>Diagramm!$K$62</c15:f>
                      <c15:dlblFieldTableCache>
                        <c:ptCount val="1"/>
                      </c15:dlblFieldTableCache>
                    </c15:dlblFTEntry>
                  </c15:dlblFieldTable>
                  <c15:showDataLabelsRange val="0"/>
                </c:ext>
                <c:ext xmlns:c16="http://schemas.microsoft.com/office/drawing/2014/chart" uri="{C3380CC4-5D6E-409C-BE32-E72D297353CC}">
                  <c16:uniqueId val="{00000027-A5B9-46CA-A560-8B301E9D86C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{4DDBDC84-A0F4-498D-83DB-A3D6F190E303}</c15:txfldGUID>
                      <c15:f>Diagramm!$K$63</c15:f>
                      <c15:dlblFieldTableCache>
                        <c:ptCount val="1"/>
                      </c15:dlblFieldTableCache>
                    </c15:dlblFTEntry>
                  </c15:dlblFieldTable>
                  <c15:showDataLabelsRange val="0"/>
                </c:ext>
                <c:ext xmlns:c16="http://schemas.microsoft.com/office/drawing/2014/chart" uri="{C3380CC4-5D6E-409C-BE32-E72D297353CC}">
                  <c16:uniqueId val="{00000028-A5B9-46CA-A560-8B301E9D86C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{549FEB7A-0592-42C5-94AB-AA8186717F75}</c15:txfldGUID>
                      <c15:f>Diagramm!$K$64</c15:f>
                      <c15:dlblFieldTableCache>
                        <c:ptCount val="1"/>
                      </c15:dlblFieldTableCache>
                    </c15:dlblFTEntry>
                  </c15:dlblFieldTable>
                  <c15:showDataLabelsRange val="0"/>
                </c:ext>
                <c:ext xmlns:c16="http://schemas.microsoft.com/office/drawing/2014/chart" uri="{C3380CC4-5D6E-409C-BE32-E72D297353CC}">
                  <c16:uniqueId val="{00000029-A5B9-46CA-A560-8B301E9D86C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{B82FCF64-7412-45F8-8C29-26FADC3DE6E2}</c15:txfldGUID>
                      <c15:f>Diagramm!$K$65</c15:f>
                      <c15:dlblFieldTableCache>
                        <c:ptCount val="1"/>
                      </c15:dlblFieldTableCache>
                    </c15:dlblFTEntry>
                  </c15:dlblFieldTable>
                  <c15:showDataLabelsRange val="0"/>
                </c:ext>
                <c:ext xmlns:c16="http://schemas.microsoft.com/office/drawing/2014/chart" uri="{C3380CC4-5D6E-409C-BE32-E72D297353CC}">
                  <c16:uniqueId val="{0000002A-A5B9-46CA-A560-8B301E9D86C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{EFEFCB8F-9B21-4F98-87C5-0BCB42A5A565}</c15:txfldGUID>
                      <c15:f>Diagramm!$K$66</c15:f>
                      <c15:dlblFieldTableCache>
                        <c:ptCount val="1"/>
                      </c15:dlblFieldTableCache>
                    </c15:dlblFTEntry>
                  </c15:dlblFieldTable>
                  <c15:showDataLabelsRange val="0"/>
                </c:ext>
                <c:ext xmlns:c16="http://schemas.microsoft.com/office/drawing/2014/chart" uri="{C3380CC4-5D6E-409C-BE32-E72D297353CC}">
                  <c16:uniqueId val="{0000002B-A5B9-46CA-A560-8B301E9D86C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{99C633BD-06E8-4299-BC13-EB894A84CE8D}</c15:txfldGUID>
                      <c15:f>Diagramm!$K$67</c15:f>
                      <c15:dlblFieldTableCache>
                        <c:ptCount val="1"/>
                      </c15:dlblFieldTableCache>
                    </c15:dlblFTEntry>
                  </c15:dlblFieldTable>
                  <c15:showDataLabelsRange val="0"/>
                </c:ext>
                <c:ext xmlns:c16="http://schemas.microsoft.com/office/drawing/2014/chart" uri="{C3380CC4-5D6E-409C-BE32-E72D297353CC}">
                  <c16:uniqueId val="{0000002C-A5B9-46CA-A560-8B301E9D86C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5B9-46CA-A560-8B301E9D86C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{BC164A05-CA3C-4BE0-A721-DDFF107AE841}</c15:txfldGUID>
                      <c15:f>Diagramm!$J$46</c15:f>
                      <c15:dlblFieldTableCache>
                        <c:ptCount val="1"/>
                      </c15:dlblFieldTableCache>
                    </c15:dlblFTEntry>
                  </c15:dlblFieldTable>
                  <c15:showDataLabelsRange val="0"/>
                </c:ext>
                <c:ext xmlns:c16="http://schemas.microsoft.com/office/drawing/2014/chart" uri="{C3380CC4-5D6E-409C-BE32-E72D297353CC}">
                  <c16:uniqueId val="{0000002E-A5B9-46CA-A560-8B301E9D86C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{A07FB0B6-8F61-4944-9F91-0F79CCF11EDA}</c15:txfldGUID>
                      <c15:f>Diagramm!$J$47</c15:f>
                      <c15:dlblFieldTableCache>
                        <c:ptCount val="1"/>
                      </c15:dlblFieldTableCache>
                    </c15:dlblFTEntry>
                  </c15:dlblFieldTable>
                  <c15:showDataLabelsRange val="0"/>
                </c:ext>
                <c:ext xmlns:c16="http://schemas.microsoft.com/office/drawing/2014/chart" uri="{C3380CC4-5D6E-409C-BE32-E72D297353CC}">
                  <c16:uniqueId val="{0000002F-A5B9-46CA-A560-8B301E9D86C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{B53001DC-61B2-45C7-9727-D1DDB03AA145}</c15:txfldGUID>
                      <c15:f>Diagramm!$J$48</c15:f>
                      <c15:dlblFieldTableCache>
                        <c:ptCount val="1"/>
                      </c15:dlblFieldTableCache>
                    </c15:dlblFTEntry>
                  </c15:dlblFieldTable>
                  <c15:showDataLabelsRange val="0"/>
                </c:ext>
                <c:ext xmlns:c16="http://schemas.microsoft.com/office/drawing/2014/chart" uri="{C3380CC4-5D6E-409C-BE32-E72D297353CC}">
                  <c16:uniqueId val="{00000030-A5B9-46CA-A560-8B301E9D86C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{D89725BA-70AF-4074-9A1A-E58244E5B946}</c15:txfldGUID>
                      <c15:f>Diagramm!$J$49</c15:f>
                      <c15:dlblFieldTableCache>
                        <c:ptCount val="1"/>
                      </c15:dlblFieldTableCache>
                    </c15:dlblFTEntry>
                  </c15:dlblFieldTable>
                  <c15:showDataLabelsRange val="0"/>
                </c:ext>
                <c:ext xmlns:c16="http://schemas.microsoft.com/office/drawing/2014/chart" uri="{C3380CC4-5D6E-409C-BE32-E72D297353CC}">
                  <c16:uniqueId val="{00000031-A5B9-46CA-A560-8B301E9D86C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{8E01AE77-5389-4553-AD3D-712163642E2B}</c15:txfldGUID>
                      <c15:f>Diagramm!$J$50</c15:f>
                      <c15:dlblFieldTableCache>
                        <c:ptCount val="1"/>
                      </c15:dlblFieldTableCache>
                    </c15:dlblFTEntry>
                  </c15:dlblFieldTable>
                  <c15:showDataLabelsRange val="0"/>
                </c:ext>
                <c:ext xmlns:c16="http://schemas.microsoft.com/office/drawing/2014/chart" uri="{C3380CC4-5D6E-409C-BE32-E72D297353CC}">
                  <c16:uniqueId val="{00000032-A5B9-46CA-A560-8B301E9D86C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{527191C0-F599-4436-A068-9D2D3BD41561}</c15:txfldGUID>
                      <c15:f>Diagramm!$J$51</c15:f>
                      <c15:dlblFieldTableCache>
                        <c:ptCount val="1"/>
                      </c15:dlblFieldTableCache>
                    </c15:dlblFTEntry>
                  </c15:dlblFieldTable>
                  <c15:showDataLabelsRange val="0"/>
                </c:ext>
                <c:ext xmlns:c16="http://schemas.microsoft.com/office/drawing/2014/chart" uri="{C3380CC4-5D6E-409C-BE32-E72D297353CC}">
                  <c16:uniqueId val="{00000033-A5B9-46CA-A560-8B301E9D86C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{8F0FFC5E-8C8F-407A-9A30-D9813C31DEB2}</c15:txfldGUID>
                      <c15:f>Diagramm!$J$52</c15:f>
                      <c15:dlblFieldTableCache>
                        <c:ptCount val="1"/>
                      </c15:dlblFieldTableCache>
                    </c15:dlblFTEntry>
                  </c15:dlblFieldTable>
                  <c15:showDataLabelsRange val="0"/>
                </c:ext>
                <c:ext xmlns:c16="http://schemas.microsoft.com/office/drawing/2014/chart" uri="{C3380CC4-5D6E-409C-BE32-E72D297353CC}">
                  <c16:uniqueId val="{00000034-A5B9-46CA-A560-8B301E9D86C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{EEA1DFDA-E300-4C8C-ACDB-15ECA0F28E0E}</c15:txfldGUID>
                      <c15:f>Diagramm!$J$53</c15:f>
                      <c15:dlblFieldTableCache>
                        <c:ptCount val="1"/>
                      </c15:dlblFieldTableCache>
                    </c15:dlblFTEntry>
                  </c15:dlblFieldTable>
                  <c15:showDataLabelsRange val="0"/>
                </c:ext>
                <c:ext xmlns:c16="http://schemas.microsoft.com/office/drawing/2014/chart" uri="{C3380CC4-5D6E-409C-BE32-E72D297353CC}">
                  <c16:uniqueId val="{00000035-A5B9-46CA-A560-8B301E9D86C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{688DA95A-F986-408F-9E36-36F77BF5B3C2}</c15:txfldGUID>
                      <c15:f>Diagramm!$J$54</c15:f>
                      <c15:dlblFieldTableCache>
                        <c:ptCount val="1"/>
                      </c15:dlblFieldTableCache>
                    </c15:dlblFTEntry>
                  </c15:dlblFieldTable>
                  <c15:showDataLabelsRange val="0"/>
                </c:ext>
                <c:ext xmlns:c16="http://schemas.microsoft.com/office/drawing/2014/chart" uri="{C3380CC4-5D6E-409C-BE32-E72D297353CC}">
                  <c16:uniqueId val="{00000036-A5B9-46CA-A560-8B301E9D86C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{E621D2B6-D3D2-40E1-8217-A3A4157BB624}</c15:txfldGUID>
                      <c15:f>Diagramm!$J$55</c15:f>
                      <c15:dlblFieldTableCache>
                        <c:ptCount val="1"/>
                      </c15:dlblFieldTableCache>
                    </c15:dlblFTEntry>
                  </c15:dlblFieldTable>
                  <c15:showDataLabelsRange val="0"/>
                </c:ext>
                <c:ext xmlns:c16="http://schemas.microsoft.com/office/drawing/2014/chart" uri="{C3380CC4-5D6E-409C-BE32-E72D297353CC}">
                  <c16:uniqueId val="{00000037-A5B9-46CA-A560-8B301E9D86C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{41710661-480E-447F-BB68-5A7892582C6E}</c15:txfldGUID>
                      <c15:f>Diagramm!$J$56</c15:f>
                      <c15:dlblFieldTableCache>
                        <c:ptCount val="1"/>
                      </c15:dlblFieldTableCache>
                    </c15:dlblFTEntry>
                  </c15:dlblFieldTable>
                  <c15:showDataLabelsRange val="0"/>
                </c:ext>
                <c:ext xmlns:c16="http://schemas.microsoft.com/office/drawing/2014/chart" uri="{C3380CC4-5D6E-409C-BE32-E72D297353CC}">
                  <c16:uniqueId val="{00000038-A5B9-46CA-A560-8B301E9D86C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{4930641F-67B5-4494-9134-9CF4C0B52F04}</c15:txfldGUID>
                      <c15:f>Diagramm!$J$57</c15:f>
                      <c15:dlblFieldTableCache>
                        <c:ptCount val="1"/>
                      </c15:dlblFieldTableCache>
                    </c15:dlblFTEntry>
                  </c15:dlblFieldTable>
                  <c15:showDataLabelsRange val="0"/>
                </c:ext>
                <c:ext xmlns:c16="http://schemas.microsoft.com/office/drawing/2014/chart" uri="{C3380CC4-5D6E-409C-BE32-E72D297353CC}">
                  <c16:uniqueId val="{00000039-A5B9-46CA-A560-8B301E9D86C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{6FCBC42B-AF5F-4F54-8866-2083B7D13A79}</c15:txfldGUID>
                      <c15:f>Diagramm!$J$58</c15:f>
                      <c15:dlblFieldTableCache>
                        <c:ptCount val="1"/>
                      </c15:dlblFieldTableCache>
                    </c15:dlblFTEntry>
                  </c15:dlblFieldTable>
                  <c15:showDataLabelsRange val="0"/>
                </c:ext>
                <c:ext xmlns:c16="http://schemas.microsoft.com/office/drawing/2014/chart" uri="{C3380CC4-5D6E-409C-BE32-E72D297353CC}">
                  <c16:uniqueId val="{0000003A-A5B9-46CA-A560-8B301E9D86C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{9333546F-0B98-4677-BCCC-DB24A8554A5D}</c15:txfldGUID>
                      <c15:f>Diagramm!$J$59</c15:f>
                      <c15:dlblFieldTableCache>
                        <c:ptCount val="1"/>
                      </c15:dlblFieldTableCache>
                    </c15:dlblFTEntry>
                  </c15:dlblFieldTable>
                  <c15:showDataLabelsRange val="0"/>
                </c:ext>
                <c:ext xmlns:c16="http://schemas.microsoft.com/office/drawing/2014/chart" uri="{C3380CC4-5D6E-409C-BE32-E72D297353CC}">
                  <c16:uniqueId val="{0000003B-A5B9-46CA-A560-8B301E9D86C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{264689BB-B8C7-4FBA-8E00-D80FC6173885}</c15:txfldGUID>
                      <c15:f>Diagramm!$J$60</c15:f>
                      <c15:dlblFieldTableCache>
                        <c:ptCount val="1"/>
                      </c15:dlblFieldTableCache>
                    </c15:dlblFTEntry>
                  </c15:dlblFieldTable>
                  <c15:showDataLabelsRange val="0"/>
                </c:ext>
                <c:ext xmlns:c16="http://schemas.microsoft.com/office/drawing/2014/chart" uri="{C3380CC4-5D6E-409C-BE32-E72D297353CC}">
                  <c16:uniqueId val="{0000003C-A5B9-46CA-A560-8B301E9D86C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{921E12A1-F367-45B6-A7ED-17A6AC9C087F}</c15:txfldGUID>
                      <c15:f>Diagramm!$J$61</c15:f>
                      <c15:dlblFieldTableCache>
                        <c:ptCount val="1"/>
                      </c15:dlblFieldTableCache>
                    </c15:dlblFTEntry>
                  </c15:dlblFieldTable>
                  <c15:showDataLabelsRange val="0"/>
                </c:ext>
                <c:ext xmlns:c16="http://schemas.microsoft.com/office/drawing/2014/chart" uri="{C3380CC4-5D6E-409C-BE32-E72D297353CC}">
                  <c16:uniqueId val="{0000003D-A5B9-46CA-A560-8B301E9D86C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{0FFD0535-DDB4-407D-8ABF-67C79C0CE856}</c15:txfldGUID>
                      <c15:f>Diagramm!$J$62</c15:f>
                      <c15:dlblFieldTableCache>
                        <c:ptCount val="1"/>
                      </c15:dlblFieldTableCache>
                    </c15:dlblFTEntry>
                  </c15:dlblFieldTable>
                  <c15:showDataLabelsRange val="0"/>
                </c:ext>
                <c:ext xmlns:c16="http://schemas.microsoft.com/office/drawing/2014/chart" uri="{C3380CC4-5D6E-409C-BE32-E72D297353CC}">
                  <c16:uniqueId val="{0000003E-A5B9-46CA-A560-8B301E9D86C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{7725ABE2-18E0-4209-B558-F8DC01C9244E}</c15:txfldGUID>
                      <c15:f>Diagramm!$J$63</c15:f>
                      <c15:dlblFieldTableCache>
                        <c:ptCount val="1"/>
                      </c15:dlblFieldTableCache>
                    </c15:dlblFTEntry>
                  </c15:dlblFieldTable>
                  <c15:showDataLabelsRange val="0"/>
                </c:ext>
                <c:ext xmlns:c16="http://schemas.microsoft.com/office/drawing/2014/chart" uri="{C3380CC4-5D6E-409C-BE32-E72D297353CC}">
                  <c16:uniqueId val="{0000003F-A5B9-46CA-A560-8B301E9D86C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{5D8E82FC-20C0-4226-A843-118F19A451EC}</c15:txfldGUID>
                      <c15:f>Diagramm!$J$64</c15:f>
                      <c15:dlblFieldTableCache>
                        <c:ptCount val="1"/>
                      </c15:dlblFieldTableCache>
                    </c15:dlblFTEntry>
                  </c15:dlblFieldTable>
                  <c15:showDataLabelsRange val="0"/>
                </c:ext>
                <c:ext xmlns:c16="http://schemas.microsoft.com/office/drawing/2014/chart" uri="{C3380CC4-5D6E-409C-BE32-E72D297353CC}">
                  <c16:uniqueId val="{00000040-A5B9-46CA-A560-8B301E9D86C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{1E88C55B-1038-4FFD-A05A-0E202D3064C3}</c15:txfldGUID>
                      <c15:f>Diagramm!$J$65</c15:f>
                      <c15:dlblFieldTableCache>
                        <c:ptCount val="1"/>
                      </c15:dlblFieldTableCache>
                    </c15:dlblFTEntry>
                  </c15:dlblFieldTable>
                  <c15:showDataLabelsRange val="0"/>
                </c:ext>
                <c:ext xmlns:c16="http://schemas.microsoft.com/office/drawing/2014/chart" uri="{C3380CC4-5D6E-409C-BE32-E72D297353CC}">
                  <c16:uniqueId val="{00000041-A5B9-46CA-A560-8B301E9D86C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{A4B1A105-8EB7-433D-BC2A-58645F6F9254}</c15:txfldGUID>
                      <c15:f>Diagramm!$J$66</c15:f>
                      <c15:dlblFieldTableCache>
                        <c:ptCount val="1"/>
                      </c15:dlblFieldTableCache>
                    </c15:dlblFTEntry>
                  </c15:dlblFieldTable>
                  <c15:showDataLabelsRange val="0"/>
                </c:ext>
                <c:ext xmlns:c16="http://schemas.microsoft.com/office/drawing/2014/chart" uri="{C3380CC4-5D6E-409C-BE32-E72D297353CC}">
                  <c16:uniqueId val="{00000042-A5B9-46CA-A560-8B301E9D86C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{34C9A0A3-3ABD-4B18-8715-53FDC7D146B1}</c15:txfldGUID>
                      <c15:f>Diagramm!$J$67</c15:f>
                      <c15:dlblFieldTableCache>
                        <c:ptCount val="1"/>
                      </c15:dlblFieldTableCache>
                    </c15:dlblFTEntry>
                  </c15:dlblFieldTable>
                  <c15:showDataLabelsRange val="0"/>
                </c:ext>
                <c:ext xmlns:c16="http://schemas.microsoft.com/office/drawing/2014/chart" uri="{C3380CC4-5D6E-409C-BE32-E72D297353CC}">
                  <c16:uniqueId val="{00000043-A5B9-46CA-A560-8B301E9D86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5B9-46CA-A560-8B301E9D86C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1B-47B3-B661-AA99094C377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1B-47B3-B661-AA99094C377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1B-47B3-B661-AA99094C377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1B-47B3-B661-AA99094C377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1B-47B3-B661-AA99094C377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1B-47B3-B661-AA99094C377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1B-47B3-B661-AA99094C377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1B-47B3-B661-AA99094C377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1B-47B3-B661-AA99094C377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1B-47B3-B661-AA99094C377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1B-47B3-B661-AA99094C377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1B-47B3-B661-AA99094C377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11B-47B3-B661-AA99094C377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11B-47B3-B661-AA99094C377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1B-47B3-B661-AA99094C377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11B-47B3-B661-AA99094C377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1B-47B3-B661-AA99094C377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11B-47B3-B661-AA99094C377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11B-47B3-B661-AA99094C377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11B-47B3-B661-AA99094C377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11B-47B3-B661-AA99094C377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11B-47B3-B661-AA99094C377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1B-47B3-B661-AA99094C377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11B-47B3-B661-AA99094C377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11B-47B3-B661-AA99094C377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11B-47B3-B661-AA99094C377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11B-47B3-B661-AA99094C377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11B-47B3-B661-AA99094C377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11B-47B3-B661-AA99094C377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11B-47B3-B661-AA99094C377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11B-47B3-B661-AA99094C377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11B-47B3-B661-AA99094C377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11B-47B3-B661-AA99094C377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11B-47B3-B661-AA99094C377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11B-47B3-B661-AA99094C377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11B-47B3-B661-AA99094C377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11B-47B3-B661-AA99094C377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11B-47B3-B661-AA99094C377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11B-47B3-B661-AA99094C377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11B-47B3-B661-AA99094C377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11B-47B3-B661-AA99094C377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11B-47B3-B661-AA99094C377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11B-47B3-B661-AA99094C377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11B-47B3-B661-AA99094C377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11B-47B3-B661-AA99094C377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1B-47B3-B661-AA99094C377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11B-47B3-B661-AA99094C377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11B-47B3-B661-AA99094C377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11B-47B3-B661-AA99094C377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11B-47B3-B661-AA99094C377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11B-47B3-B661-AA99094C377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11B-47B3-B661-AA99094C377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11B-47B3-B661-AA99094C377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11B-47B3-B661-AA99094C377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11B-47B3-B661-AA99094C377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11B-47B3-B661-AA99094C377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11B-47B3-B661-AA99094C377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11B-47B3-B661-AA99094C377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11B-47B3-B661-AA99094C377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11B-47B3-B661-AA99094C377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11B-47B3-B661-AA99094C377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11B-47B3-B661-AA99094C377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11B-47B3-B661-AA99094C377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11B-47B3-B661-AA99094C377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11B-47B3-B661-AA99094C377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11B-47B3-B661-AA99094C377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11B-47B3-B661-AA99094C377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11B-47B3-B661-AA99094C377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1B-47B3-B661-AA99094C377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100.58085457755168</c:v>
                </c:pt>
                <c:pt idx="2">
                  <c:v>103.13585543174959</c:v>
                </c:pt>
                <c:pt idx="3">
                  <c:v>101.94946944818814</c:v>
                </c:pt>
                <c:pt idx="4">
                  <c:v>101.77862986655531</c:v>
                </c:pt>
                <c:pt idx="5">
                  <c:v>102.35948444410698</c:v>
                </c:pt>
                <c:pt idx="6">
                  <c:v>104.86513164138873</c:v>
                </c:pt>
                <c:pt idx="7">
                  <c:v>104.28997171655816</c:v>
                </c:pt>
                <c:pt idx="8">
                  <c:v>103.92361572483438</c:v>
                </c:pt>
                <c:pt idx="9">
                  <c:v>104.52345247812305</c:v>
                </c:pt>
                <c:pt idx="10">
                  <c:v>107.42013249558664</c:v>
                </c:pt>
                <c:pt idx="11">
                  <c:v>106.44255044513203</c:v>
                </c:pt>
                <c:pt idx="12">
                  <c:v>106.94178166701467</c:v>
                </c:pt>
                <c:pt idx="13">
                  <c:v>107.46379149978171</c:v>
                </c:pt>
                <c:pt idx="14">
                  <c:v>110.74391146713236</c:v>
                </c:pt>
                <c:pt idx="15">
                  <c:v>110.2579677682656</c:v>
                </c:pt>
                <c:pt idx="16">
                  <c:v>110.77618116588523</c:v>
                </c:pt>
                <c:pt idx="17">
                  <c:v>110.78377403618003</c:v>
                </c:pt>
                <c:pt idx="18">
                  <c:v>113.63489683187487</c:v>
                </c:pt>
                <c:pt idx="19">
                  <c:v>112.91926880659062</c:v>
                </c:pt>
                <c:pt idx="20">
                  <c:v>112.55291281486683</c:v>
                </c:pt>
                <c:pt idx="21">
                  <c:v>112.9325563296065</c:v>
                </c:pt>
                <c:pt idx="22">
                  <c:v>115.46857500806742</c:v>
                </c:pt>
                <c:pt idx="23">
                  <c:v>114.60678422960839</c:v>
                </c:pt>
                <c:pt idx="24">
                  <c:v>114.02403143448304</c:v>
                </c:pt>
              </c:numCache>
            </c:numRef>
          </c:val>
          <c:smooth val="0"/>
          <c:extLst>
            <c:ext xmlns:c16="http://schemas.microsoft.com/office/drawing/2014/chart" uri="{C3380CC4-5D6E-409C-BE32-E72D297353CC}">
              <c16:uniqueId val="{00000000-4357-471B-A1FA-1E2C6235C7F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105.1052395879982</c:v>
                </c:pt>
                <c:pt idx="2">
                  <c:v>108.62068965517241</c:v>
                </c:pt>
                <c:pt idx="3">
                  <c:v>107.05329153605017</c:v>
                </c:pt>
                <c:pt idx="4">
                  <c:v>104.12001791312136</c:v>
                </c:pt>
                <c:pt idx="5">
                  <c:v>106.13524406627855</c:v>
                </c:pt>
                <c:pt idx="6">
                  <c:v>110.9717868338558</c:v>
                </c:pt>
                <c:pt idx="7">
                  <c:v>110.85982982534705</c:v>
                </c:pt>
                <c:pt idx="8">
                  <c:v>109.15808329601433</c:v>
                </c:pt>
                <c:pt idx="9">
                  <c:v>112.22570532915361</c:v>
                </c:pt>
                <c:pt idx="10">
                  <c:v>115.1141961486789</c:v>
                </c:pt>
                <c:pt idx="11">
                  <c:v>113.63636363636364</c:v>
                </c:pt>
                <c:pt idx="12">
                  <c:v>114.80071652485447</c:v>
                </c:pt>
                <c:pt idx="13">
                  <c:v>116.63681146439767</c:v>
                </c:pt>
                <c:pt idx="14">
                  <c:v>120.95835199283475</c:v>
                </c:pt>
                <c:pt idx="15">
                  <c:v>121.8540080609046</c:v>
                </c:pt>
                <c:pt idx="16">
                  <c:v>121.13748320644872</c:v>
                </c:pt>
                <c:pt idx="17">
                  <c:v>123.21988356471114</c:v>
                </c:pt>
                <c:pt idx="18">
                  <c:v>128.81773399014779</c:v>
                </c:pt>
                <c:pt idx="19">
                  <c:v>129.28795342588447</c:v>
                </c:pt>
                <c:pt idx="20">
                  <c:v>125.97402597402598</c:v>
                </c:pt>
                <c:pt idx="21">
                  <c:v>127.49664128974474</c:v>
                </c:pt>
                <c:pt idx="22">
                  <c:v>133.49753694581281</c:v>
                </c:pt>
                <c:pt idx="23">
                  <c:v>132.19883564711151</c:v>
                </c:pt>
                <c:pt idx="24">
                  <c:v>126.98163905060457</c:v>
                </c:pt>
              </c:numCache>
            </c:numRef>
          </c:val>
          <c:smooth val="0"/>
          <c:extLst>
            <c:ext xmlns:c16="http://schemas.microsoft.com/office/drawing/2014/chart" uri="{C3380CC4-5D6E-409C-BE32-E72D297353CC}">
              <c16:uniqueId val="{00000001-4357-471B-A1FA-1E2C6235C7F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103.50151362260343</c:v>
                </c:pt>
                <c:pt idx="2">
                  <c:v>100.51463168516651</c:v>
                </c:pt>
                <c:pt idx="3">
                  <c:v>102.63370332996973</c:v>
                </c:pt>
                <c:pt idx="4">
                  <c:v>99.071644803229063</c:v>
                </c:pt>
                <c:pt idx="5">
                  <c:v>102.69424823410695</c:v>
                </c:pt>
                <c:pt idx="6">
                  <c:v>99.535822401614524</c:v>
                </c:pt>
                <c:pt idx="7">
                  <c:v>100.08072653884965</c:v>
                </c:pt>
                <c:pt idx="8">
                  <c:v>97.457114026236127</c:v>
                </c:pt>
                <c:pt idx="9">
                  <c:v>100.76690211907164</c:v>
                </c:pt>
                <c:pt idx="10">
                  <c:v>97.901109989909187</c:v>
                </c:pt>
                <c:pt idx="11">
                  <c:v>99.788092835519677</c:v>
                </c:pt>
                <c:pt idx="12">
                  <c:v>98.698284561049448</c:v>
                </c:pt>
                <c:pt idx="13">
                  <c:v>103.71342078708375</c:v>
                </c:pt>
                <c:pt idx="14">
                  <c:v>99.848637739656908</c:v>
                </c:pt>
                <c:pt idx="15">
                  <c:v>101.95761856710392</c:v>
                </c:pt>
                <c:pt idx="16">
                  <c:v>99.586276488395569</c:v>
                </c:pt>
                <c:pt idx="17">
                  <c:v>104.25832492431888</c:v>
                </c:pt>
                <c:pt idx="18">
                  <c:v>99.525731584258324</c:v>
                </c:pt>
                <c:pt idx="19">
                  <c:v>101.01917255297678</c:v>
                </c:pt>
                <c:pt idx="20">
                  <c:v>98.335015136226033</c:v>
                </c:pt>
                <c:pt idx="21">
                  <c:v>100.62563067608477</c:v>
                </c:pt>
                <c:pt idx="22">
                  <c:v>97.083753784056498</c:v>
                </c:pt>
                <c:pt idx="23">
                  <c:v>98.244197780020187</c:v>
                </c:pt>
                <c:pt idx="24">
                  <c:v>94.702320887991931</c:v>
                </c:pt>
              </c:numCache>
            </c:numRef>
          </c:val>
          <c:smooth val="0"/>
          <c:extLst>
            <c:ext xmlns:c16="http://schemas.microsoft.com/office/drawing/2014/chart" uri="{C3380CC4-5D6E-409C-BE32-E72D297353CC}">
              <c16:uniqueId val="{00000002-4357-471B-A1FA-1E2C6235C7F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357-471B-A1FA-1E2C6235C7F7}"/>
                </c:ext>
              </c:extLst>
            </c:dLbl>
            <c:dLbl>
              <c:idx val="1"/>
              <c:delete val="1"/>
              <c:extLst>
                <c:ext xmlns:c15="http://schemas.microsoft.com/office/drawing/2012/chart" uri="{CE6537A1-D6FC-4f65-9D91-7224C49458BB}"/>
                <c:ext xmlns:c16="http://schemas.microsoft.com/office/drawing/2014/chart" uri="{C3380CC4-5D6E-409C-BE32-E72D297353CC}">
                  <c16:uniqueId val="{00000004-4357-471B-A1FA-1E2C6235C7F7}"/>
                </c:ext>
              </c:extLst>
            </c:dLbl>
            <c:dLbl>
              <c:idx val="2"/>
              <c:delete val="1"/>
              <c:extLst>
                <c:ext xmlns:c15="http://schemas.microsoft.com/office/drawing/2012/chart" uri="{CE6537A1-D6FC-4f65-9D91-7224C49458BB}"/>
                <c:ext xmlns:c16="http://schemas.microsoft.com/office/drawing/2014/chart" uri="{C3380CC4-5D6E-409C-BE32-E72D297353CC}">
                  <c16:uniqueId val="{00000005-4357-471B-A1FA-1E2C6235C7F7}"/>
                </c:ext>
              </c:extLst>
            </c:dLbl>
            <c:dLbl>
              <c:idx val="3"/>
              <c:delete val="1"/>
              <c:extLst>
                <c:ext xmlns:c15="http://schemas.microsoft.com/office/drawing/2012/chart" uri="{CE6537A1-D6FC-4f65-9D91-7224C49458BB}"/>
                <c:ext xmlns:c16="http://schemas.microsoft.com/office/drawing/2014/chart" uri="{C3380CC4-5D6E-409C-BE32-E72D297353CC}">
                  <c16:uniqueId val="{00000006-4357-471B-A1FA-1E2C6235C7F7}"/>
                </c:ext>
              </c:extLst>
            </c:dLbl>
            <c:dLbl>
              <c:idx val="4"/>
              <c:delete val="1"/>
              <c:extLst>
                <c:ext xmlns:c15="http://schemas.microsoft.com/office/drawing/2012/chart" uri="{CE6537A1-D6FC-4f65-9D91-7224C49458BB}"/>
                <c:ext xmlns:c16="http://schemas.microsoft.com/office/drawing/2014/chart" uri="{C3380CC4-5D6E-409C-BE32-E72D297353CC}">
                  <c16:uniqueId val="{00000007-4357-471B-A1FA-1E2C6235C7F7}"/>
                </c:ext>
              </c:extLst>
            </c:dLbl>
            <c:dLbl>
              <c:idx val="5"/>
              <c:delete val="1"/>
              <c:extLst>
                <c:ext xmlns:c15="http://schemas.microsoft.com/office/drawing/2012/chart" uri="{CE6537A1-D6FC-4f65-9D91-7224C49458BB}"/>
                <c:ext xmlns:c16="http://schemas.microsoft.com/office/drawing/2014/chart" uri="{C3380CC4-5D6E-409C-BE32-E72D297353CC}">
                  <c16:uniqueId val="{00000008-4357-471B-A1FA-1E2C6235C7F7}"/>
                </c:ext>
              </c:extLst>
            </c:dLbl>
            <c:dLbl>
              <c:idx val="6"/>
              <c:delete val="1"/>
              <c:extLst>
                <c:ext xmlns:c15="http://schemas.microsoft.com/office/drawing/2012/chart" uri="{CE6537A1-D6FC-4f65-9D91-7224C49458BB}"/>
                <c:ext xmlns:c16="http://schemas.microsoft.com/office/drawing/2014/chart" uri="{C3380CC4-5D6E-409C-BE32-E72D297353CC}">
                  <c16:uniqueId val="{00000009-4357-471B-A1FA-1E2C6235C7F7}"/>
                </c:ext>
              </c:extLst>
            </c:dLbl>
            <c:dLbl>
              <c:idx val="7"/>
              <c:delete val="1"/>
              <c:extLst>
                <c:ext xmlns:c15="http://schemas.microsoft.com/office/drawing/2012/chart" uri="{CE6537A1-D6FC-4f65-9D91-7224C49458BB}"/>
                <c:ext xmlns:c16="http://schemas.microsoft.com/office/drawing/2014/chart" uri="{C3380CC4-5D6E-409C-BE32-E72D297353CC}">
                  <c16:uniqueId val="{0000000A-4357-471B-A1FA-1E2C6235C7F7}"/>
                </c:ext>
              </c:extLst>
            </c:dLbl>
            <c:dLbl>
              <c:idx val="8"/>
              <c:delete val="1"/>
              <c:extLst>
                <c:ext xmlns:c15="http://schemas.microsoft.com/office/drawing/2012/chart" uri="{CE6537A1-D6FC-4f65-9D91-7224C49458BB}"/>
                <c:ext xmlns:c16="http://schemas.microsoft.com/office/drawing/2014/chart" uri="{C3380CC4-5D6E-409C-BE32-E72D297353CC}">
                  <c16:uniqueId val="{0000000B-4357-471B-A1FA-1E2C6235C7F7}"/>
                </c:ext>
              </c:extLst>
            </c:dLbl>
            <c:dLbl>
              <c:idx val="9"/>
              <c:delete val="1"/>
              <c:extLst>
                <c:ext xmlns:c15="http://schemas.microsoft.com/office/drawing/2012/chart" uri="{CE6537A1-D6FC-4f65-9D91-7224C49458BB}"/>
                <c:ext xmlns:c16="http://schemas.microsoft.com/office/drawing/2014/chart" uri="{C3380CC4-5D6E-409C-BE32-E72D297353CC}">
                  <c16:uniqueId val="{0000000C-4357-471B-A1FA-1E2C6235C7F7}"/>
                </c:ext>
              </c:extLst>
            </c:dLbl>
            <c:dLbl>
              <c:idx val="10"/>
              <c:delete val="1"/>
              <c:extLst>
                <c:ext xmlns:c15="http://schemas.microsoft.com/office/drawing/2012/chart" uri="{CE6537A1-D6FC-4f65-9D91-7224C49458BB}"/>
                <c:ext xmlns:c16="http://schemas.microsoft.com/office/drawing/2014/chart" uri="{C3380CC4-5D6E-409C-BE32-E72D297353CC}">
                  <c16:uniqueId val="{0000000D-4357-471B-A1FA-1E2C6235C7F7}"/>
                </c:ext>
              </c:extLst>
            </c:dLbl>
            <c:dLbl>
              <c:idx val="11"/>
              <c:delete val="1"/>
              <c:extLst>
                <c:ext xmlns:c15="http://schemas.microsoft.com/office/drawing/2012/chart" uri="{CE6537A1-D6FC-4f65-9D91-7224C49458BB}"/>
                <c:ext xmlns:c16="http://schemas.microsoft.com/office/drawing/2014/chart" uri="{C3380CC4-5D6E-409C-BE32-E72D297353CC}">
                  <c16:uniqueId val="{0000000E-4357-471B-A1FA-1E2C6235C7F7}"/>
                </c:ext>
              </c:extLst>
            </c:dLbl>
            <c:dLbl>
              <c:idx val="12"/>
              <c:delete val="1"/>
              <c:extLst>
                <c:ext xmlns:c15="http://schemas.microsoft.com/office/drawing/2012/chart" uri="{CE6537A1-D6FC-4f65-9D91-7224C49458BB}"/>
                <c:ext xmlns:c16="http://schemas.microsoft.com/office/drawing/2014/chart" uri="{C3380CC4-5D6E-409C-BE32-E72D297353CC}">
                  <c16:uniqueId val="{0000000F-4357-471B-A1FA-1E2C6235C7F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357-471B-A1FA-1E2C6235C7F7}"/>
                </c:ext>
              </c:extLst>
            </c:dLbl>
            <c:dLbl>
              <c:idx val="14"/>
              <c:delete val="1"/>
              <c:extLst>
                <c:ext xmlns:c15="http://schemas.microsoft.com/office/drawing/2012/chart" uri="{CE6537A1-D6FC-4f65-9D91-7224C49458BB}"/>
                <c:ext xmlns:c16="http://schemas.microsoft.com/office/drawing/2014/chart" uri="{C3380CC4-5D6E-409C-BE32-E72D297353CC}">
                  <c16:uniqueId val="{00000011-4357-471B-A1FA-1E2C6235C7F7}"/>
                </c:ext>
              </c:extLst>
            </c:dLbl>
            <c:dLbl>
              <c:idx val="15"/>
              <c:delete val="1"/>
              <c:extLst>
                <c:ext xmlns:c15="http://schemas.microsoft.com/office/drawing/2012/chart" uri="{CE6537A1-D6FC-4f65-9D91-7224C49458BB}"/>
                <c:ext xmlns:c16="http://schemas.microsoft.com/office/drawing/2014/chart" uri="{C3380CC4-5D6E-409C-BE32-E72D297353CC}">
                  <c16:uniqueId val="{00000012-4357-471B-A1FA-1E2C6235C7F7}"/>
                </c:ext>
              </c:extLst>
            </c:dLbl>
            <c:dLbl>
              <c:idx val="16"/>
              <c:delete val="1"/>
              <c:extLst>
                <c:ext xmlns:c15="http://schemas.microsoft.com/office/drawing/2012/chart" uri="{CE6537A1-D6FC-4f65-9D91-7224C49458BB}"/>
                <c:ext xmlns:c16="http://schemas.microsoft.com/office/drawing/2014/chart" uri="{C3380CC4-5D6E-409C-BE32-E72D297353CC}">
                  <c16:uniqueId val="{00000013-4357-471B-A1FA-1E2C6235C7F7}"/>
                </c:ext>
              </c:extLst>
            </c:dLbl>
            <c:dLbl>
              <c:idx val="17"/>
              <c:delete val="1"/>
              <c:extLst>
                <c:ext xmlns:c15="http://schemas.microsoft.com/office/drawing/2012/chart" uri="{CE6537A1-D6FC-4f65-9D91-7224C49458BB}"/>
                <c:ext xmlns:c16="http://schemas.microsoft.com/office/drawing/2014/chart" uri="{C3380CC4-5D6E-409C-BE32-E72D297353CC}">
                  <c16:uniqueId val="{00000014-4357-471B-A1FA-1E2C6235C7F7}"/>
                </c:ext>
              </c:extLst>
            </c:dLbl>
            <c:dLbl>
              <c:idx val="18"/>
              <c:delete val="1"/>
              <c:extLst>
                <c:ext xmlns:c15="http://schemas.microsoft.com/office/drawing/2012/chart" uri="{CE6537A1-D6FC-4f65-9D91-7224C49458BB}"/>
                <c:ext xmlns:c16="http://schemas.microsoft.com/office/drawing/2014/chart" uri="{C3380CC4-5D6E-409C-BE32-E72D297353CC}">
                  <c16:uniqueId val="{00000015-4357-471B-A1FA-1E2C6235C7F7}"/>
                </c:ext>
              </c:extLst>
            </c:dLbl>
            <c:dLbl>
              <c:idx val="19"/>
              <c:delete val="1"/>
              <c:extLst>
                <c:ext xmlns:c15="http://schemas.microsoft.com/office/drawing/2012/chart" uri="{CE6537A1-D6FC-4f65-9D91-7224C49458BB}"/>
                <c:ext xmlns:c16="http://schemas.microsoft.com/office/drawing/2014/chart" uri="{C3380CC4-5D6E-409C-BE32-E72D297353CC}">
                  <c16:uniqueId val="{00000016-4357-471B-A1FA-1E2C6235C7F7}"/>
                </c:ext>
              </c:extLst>
            </c:dLbl>
            <c:dLbl>
              <c:idx val="20"/>
              <c:delete val="1"/>
              <c:extLst>
                <c:ext xmlns:c15="http://schemas.microsoft.com/office/drawing/2012/chart" uri="{CE6537A1-D6FC-4f65-9D91-7224C49458BB}"/>
                <c:ext xmlns:c16="http://schemas.microsoft.com/office/drawing/2014/chart" uri="{C3380CC4-5D6E-409C-BE32-E72D297353CC}">
                  <c16:uniqueId val="{00000017-4357-471B-A1FA-1E2C6235C7F7}"/>
                </c:ext>
              </c:extLst>
            </c:dLbl>
            <c:dLbl>
              <c:idx val="21"/>
              <c:delete val="1"/>
              <c:extLst>
                <c:ext xmlns:c15="http://schemas.microsoft.com/office/drawing/2012/chart" uri="{CE6537A1-D6FC-4f65-9D91-7224C49458BB}"/>
                <c:ext xmlns:c16="http://schemas.microsoft.com/office/drawing/2014/chart" uri="{C3380CC4-5D6E-409C-BE32-E72D297353CC}">
                  <c16:uniqueId val="{00000018-4357-471B-A1FA-1E2C6235C7F7}"/>
                </c:ext>
              </c:extLst>
            </c:dLbl>
            <c:dLbl>
              <c:idx val="22"/>
              <c:delete val="1"/>
              <c:extLst>
                <c:ext xmlns:c15="http://schemas.microsoft.com/office/drawing/2012/chart" uri="{CE6537A1-D6FC-4f65-9D91-7224C49458BB}"/>
                <c:ext xmlns:c16="http://schemas.microsoft.com/office/drawing/2014/chart" uri="{C3380CC4-5D6E-409C-BE32-E72D297353CC}">
                  <c16:uniqueId val="{00000019-4357-471B-A1FA-1E2C6235C7F7}"/>
                </c:ext>
              </c:extLst>
            </c:dLbl>
            <c:dLbl>
              <c:idx val="23"/>
              <c:delete val="1"/>
              <c:extLst>
                <c:ext xmlns:c15="http://schemas.microsoft.com/office/drawing/2012/chart" uri="{CE6537A1-D6FC-4f65-9D91-7224C49458BB}"/>
                <c:ext xmlns:c16="http://schemas.microsoft.com/office/drawing/2014/chart" uri="{C3380CC4-5D6E-409C-BE32-E72D297353CC}">
                  <c16:uniqueId val="{0000001A-4357-471B-A1FA-1E2C6235C7F7}"/>
                </c:ext>
              </c:extLst>
            </c:dLbl>
            <c:dLbl>
              <c:idx val="24"/>
              <c:delete val="1"/>
              <c:extLst>
                <c:ext xmlns:c15="http://schemas.microsoft.com/office/drawing/2012/chart" uri="{CE6537A1-D6FC-4f65-9D91-7224C49458BB}"/>
                <c:ext xmlns:c16="http://schemas.microsoft.com/office/drawing/2014/chart" uri="{C3380CC4-5D6E-409C-BE32-E72D297353CC}">
                  <c16:uniqueId val="{0000001B-4357-471B-A1FA-1E2C6235C7F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357-471B-A1FA-1E2C6235C7F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Lüneburg (03355)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60069</v>
      </c>
      <c r="F11" s="238">
        <v>60376</v>
      </c>
      <c r="G11" s="238">
        <v>60830</v>
      </c>
      <c r="H11" s="238">
        <v>59494</v>
      </c>
      <c r="I11" s="265">
        <v>59294</v>
      </c>
      <c r="J11" s="263">
        <v>775</v>
      </c>
      <c r="K11" s="266">
        <v>1.3070462441393733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16.041552214952805</v>
      </c>
      <c r="E13" s="115">
        <v>9636</v>
      </c>
      <c r="F13" s="114">
        <v>9745</v>
      </c>
      <c r="G13" s="114">
        <v>9980</v>
      </c>
      <c r="H13" s="114">
        <v>9861</v>
      </c>
      <c r="I13" s="140">
        <v>9660</v>
      </c>
      <c r="J13" s="115">
        <v>-24</v>
      </c>
      <c r="K13" s="116">
        <v>-0.2484472049689441</v>
      </c>
    </row>
    <row r="14" spans="1:255" ht="14.1" customHeight="1" x14ac:dyDescent="0.2">
      <c r="A14" s="306" t="s">
        <v>230</v>
      </c>
      <c r="B14" s="307"/>
      <c r="C14" s="308"/>
      <c r="D14" s="113">
        <v>60.480447485391799</v>
      </c>
      <c r="E14" s="115">
        <v>36330</v>
      </c>
      <c r="F14" s="114">
        <v>36658</v>
      </c>
      <c r="G14" s="114">
        <v>36861</v>
      </c>
      <c r="H14" s="114">
        <v>35859</v>
      </c>
      <c r="I14" s="140">
        <v>35898</v>
      </c>
      <c r="J14" s="115">
        <v>432</v>
      </c>
      <c r="K14" s="116">
        <v>1.2034096607053317</v>
      </c>
    </row>
    <row r="15" spans="1:255" ht="14.1" customHeight="1" x14ac:dyDescent="0.2">
      <c r="A15" s="306" t="s">
        <v>231</v>
      </c>
      <c r="B15" s="307"/>
      <c r="C15" s="308"/>
      <c r="D15" s="113">
        <v>10.256538314271921</v>
      </c>
      <c r="E15" s="115">
        <v>6161</v>
      </c>
      <c r="F15" s="114">
        <v>6154</v>
      </c>
      <c r="G15" s="114">
        <v>6187</v>
      </c>
      <c r="H15" s="114">
        <v>6052</v>
      </c>
      <c r="I15" s="140">
        <v>6024</v>
      </c>
      <c r="J15" s="115">
        <v>137</v>
      </c>
      <c r="K15" s="116">
        <v>2.2742363877822047</v>
      </c>
    </row>
    <row r="16" spans="1:255" ht="14.1" customHeight="1" x14ac:dyDescent="0.2">
      <c r="A16" s="306" t="s">
        <v>232</v>
      </c>
      <c r="B16" s="307"/>
      <c r="C16" s="308"/>
      <c r="D16" s="113">
        <v>11.773127569961211</v>
      </c>
      <c r="E16" s="115">
        <v>7072</v>
      </c>
      <c r="F16" s="114">
        <v>6953</v>
      </c>
      <c r="G16" s="114">
        <v>6936</v>
      </c>
      <c r="H16" s="114">
        <v>6864</v>
      </c>
      <c r="I16" s="140">
        <v>6848</v>
      </c>
      <c r="J16" s="115">
        <v>224</v>
      </c>
      <c r="K16" s="116">
        <v>3.2710280373831777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1.4616524330353426</v>
      </c>
      <c r="E18" s="115">
        <v>878</v>
      </c>
      <c r="F18" s="114">
        <v>849</v>
      </c>
      <c r="G18" s="114">
        <v>962</v>
      </c>
      <c r="H18" s="114">
        <v>899</v>
      </c>
      <c r="I18" s="140">
        <v>851</v>
      </c>
      <c r="J18" s="115">
        <v>27</v>
      </c>
      <c r="K18" s="116">
        <v>3.1727379553466508</v>
      </c>
    </row>
    <row r="19" spans="1:255" ht="14.1" customHeight="1" x14ac:dyDescent="0.2">
      <c r="A19" s="306" t="s">
        <v>235</v>
      </c>
      <c r="B19" s="307" t="s">
        <v>236</v>
      </c>
      <c r="C19" s="308"/>
      <c r="D19" s="113">
        <v>1.0454643826266461</v>
      </c>
      <c r="E19" s="115">
        <v>628</v>
      </c>
      <c r="F19" s="114">
        <v>620</v>
      </c>
      <c r="G19" s="114">
        <v>721</v>
      </c>
      <c r="H19" s="114">
        <v>661</v>
      </c>
      <c r="I19" s="140">
        <v>613</v>
      </c>
      <c r="J19" s="115">
        <v>15</v>
      </c>
      <c r="K19" s="116">
        <v>2.4469820554649266</v>
      </c>
    </row>
    <row r="20" spans="1:255" ht="14.1" customHeight="1" x14ac:dyDescent="0.2">
      <c r="A20" s="306">
        <v>12</v>
      </c>
      <c r="B20" s="307" t="s">
        <v>237</v>
      </c>
      <c r="C20" s="308"/>
      <c r="D20" s="113">
        <v>0.97887429456125452</v>
      </c>
      <c r="E20" s="115">
        <v>588</v>
      </c>
      <c r="F20" s="114">
        <v>568</v>
      </c>
      <c r="G20" s="114">
        <v>600</v>
      </c>
      <c r="H20" s="114">
        <v>601</v>
      </c>
      <c r="I20" s="140">
        <v>562</v>
      </c>
      <c r="J20" s="115">
        <v>26</v>
      </c>
      <c r="K20" s="116">
        <v>4.6263345195729535</v>
      </c>
    </row>
    <row r="21" spans="1:255"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255" ht="14.1" customHeight="1" x14ac:dyDescent="0.2">
      <c r="A22" s="306">
        <v>22</v>
      </c>
      <c r="B22" s="307" t="s">
        <v>239</v>
      </c>
      <c r="C22" s="308"/>
      <c r="D22" s="113">
        <v>1.0687709134495331</v>
      </c>
      <c r="E22" s="115">
        <v>642</v>
      </c>
      <c r="F22" s="114">
        <v>655</v>
      </c>
      <c r="G22" s="114">
        <v>668</v>
      </c>
      <c r="H22" s="114">
        <v>642</v>
      </c>
      <c r="I22" s="140">
        <v>633</v>
      </c>
      <c r="J22" s="115">
        <v>9</v>
      </c>
      <c r="K22" s="116">
        <v>1.4218009478672986</v>
      </c>
    </row>
    <row r="23" spans="1:255" ht="14.1" customHeight="1" x14ac:dyDescent="0.2">
      <c r="A23" s="306">
        <v>23</v>
      </c>
      <c r="B23" s="307" t="s">
        <v>240</v>
      </c>
      <c r="C23" s="308"/>
      <c r="D23" s="113">
        <v>0.65258286304083635</v>
      </c>
      <c r="E23" s="115">
        <v>392</v>
      </c>
      <c r="F23" s="114">
        <v>399</v>
      </c>
      <c r="G23" s="114">
        <v>399</v>
      </c>
      <c r="H23" s="114">
        <v>398</v>
      </c>
      <c r="I23" s="140">
        <v>401</v>
      </c>
      <c r="J23" s="115">
        <v>-9</v>
      </c>
      <c r="K23" s="116">
        <v>-2.2443890274314215</v>
      </c>
    </row>
    <row r="24" spans="1:255" ht="14.1" customHeight="1" x14ac:dyDescent="0.2">
      <c r="A24" s="306">
        <v>24</v>
      </c>
      <c r="B24" s="307" t="s">
        <v>241</v>
      </c>
      <c r="C24" s="308"/>
      <c r="D24" s="113">
        <v>1.8212389085884566</v>
      </c>
      <c r="E24" s="115">
        <v>1094</v>
      </c>
      <c r="F24" s="114">
        <v>1148</v>
      </c>
      <c r="G24" s="114">
        <v>1188</v>
      </c>
      <c r="H24" s="114">
        <v>1159</v>
      </c>
      <c r="I24" s="140">
        <v>1165</v>
      </c>
      <c r="J24" s="115">
        <v>-71</v>
      </c>
      <c r="K24" s="116">
        <v>-6.0944206008583688</v>
      </c>
    </row>
    <row r="25" spans="1:255" ht="14.1" customHeight="1" x14ac:dyDescent="0.2">
      <c r="A25" s="306">
        <v>25</v>
      </c>
      <c r="B25" s="307" t="s">
        <v>242</v>
      </c>
      <c r="C25" s="308"/>
      <c r="D25" s="113">
        <v>4.3683097770896806</v>
      </c>
      <c r="E25" s="115">
        <v>2624</v>
      </c>
      <c r="F25" s="114">
        <v>2662</v>
      </c>
      <c r="G25" s="114">
        <v>2697</v>
      </c>
      <c r="H25" s="114">
        <v>2640</v>
      </c>
      <c r="I25" s="140">
        <v>2685</v>
      </c>
      <c r="J25" s="115">
        <v>-61</v>
      </c>
      <c r="K25" s="116">
        <v>-2.2718808193668529</v>
      </c>
    </row>
    <row r="26" spans="1:255" ht="14.1" customHeight="1" x14ac:dyDescent="0.2">
      <c r="A26" s="306">
        <v>26</v>
      </c>
      <c r="B26" s="307" t="s">
        <v>243</v>
      </c>
      <c r="C26" s="308"/>
      <c r="D26" s="113">
        <v>3.0098719805556944</v>
      </c>
      <c r="E26" s="115">
        <v>1808</v>
      </c>
      <c r="F26" s="114">
        <v>1829</v>
      </c>
      <c r="G26" s="114">
        <v>1855</v>
      </c>
      <c r="H26" s="114">
        <v>1760</v>
      </c>
      <c r="I26" s="140">
        <v>1768</v>
      </c>
      <c r="J26" s="115">
        <v>40</v>
      </c>
      <c r="K26" s="116">
        <v>2.2624434389140271</v>
      </c>
    </row>
    <row r="27" spans="1:255" ht="14.1" customHeight="1" x14ac:dyDescent="0.2">
      <c r="A27" s="306">
        <v>27</v>
      </c>
      <c r="B27" s="307" t="s">
        <v>244</v>
      </c>
      <c r="C27" s="308"/>
      <c r="D27" s="113">
        <v>2.0243386771879006</v>
      </c>
      <c r="E27" s="115">
        <v>1216</v>
      </c>
      <c r="F27" s="114">
        <v>1226</v>
      </c>
      <c r="G27" s="114">
        <v>1215</v>
      </c>
      <c r="H27" s="114">
        <v>1207</v>
      </c>
      <c r="I27" s="140">
        <v>1198</v>
      </c>
      <c r="J27" s="115">
        <v>18</v>
      </c>
      <c r="K27" s="116">
        <v>1.5025041736227045</v>
      </c>
    </row>
    <row r="28" spans="1:255" ht="14.1" customHeight="1" x14ac:dyDescent="0.2">
      <c r="A28" s="306">
        <v>28</v>
      </c>
      <c r="B28" s="307" t="s">
        <v>245</v>
      </c>
      <c r="C28" s="308"/>
      <c r="D28" s="113">
        <v>0.37956350197273137</v>
      </c>
      <c r="E28" s="115">
        <v>228</v>
      </c>
      <c r="F28" s="114">
        <v>227</v>
      </c>
      <c r="G28" s="114">
        <v>221</v>
      </c>
      <c r="H28" s="114">
        <v>225</v>
      </c>
      <c r="I28" s="140">
        <v>215</v>
      </c>
      <c r="J28" s="115">
        <v>13</v>
      </c>
      <c r="K28" s="116">
        <v>6.0465116279069768</v>
      </c>
    </row>
    <row r="29" spans="1:255" ht="14.1" customHeight="1" x14ac:dyDescent="0.2">
      <c r="A29" s="306">
        <v>29</v>
      </c>
      <c r="B29" s="307" t="s">
        <v>246</v>
      </c>
      <c r="C29" s="308"/>
      <c r="D29" s="113">
        <v>3.9587807354875229</v>
      </c>
      <c r="E29" s="115">
        <v>2378</v>
      </c>
      <c r="F29" s="114">
        <v>2488</v>
      </c>
      <c r="G29" s="114">
        <v>2498</v>
      </c>
      <c r="H29" s="114">
        <v>2521</v>
      </c>
      <c r="I29" s="140">
        <v>2412</v>
      </c>
      <c r="J29" s="115">
        <v>-34</v>
      </c>
      <c r="K29" s="116">
        <v>-1.4096185737976783</v>
      </c>
    </row>
    <row r="30" spans="1:255" ht="14.1" customHeight="1" x14ac:dyDescent="0.2">
      <c r="A30" s="306" t="s">
        <v>247</v>
      </c>
      <c r="B30" s="307" t="s">
        <v>248</v>
      </c>
      <c r="C30" s="308"/>
      <c r="D30" s="113">
        <v>2.2374269589971534</v>
      </c>
      <c r="E30" s="115">
        <v>1344</v>
      </c>
      <c r="F30" s="114">
        <v>1430</v>
      </c>
      <c r="G30" s="114">
        <v>1438</v>
      </c>
      <c r="H30" s="114">
        <v>1434</v>
      </c>
      <c r="I30" s="140">
        <v>1368</v>
      </c>
      <c r="J30" s="115">
        <v>-24</v>
      </c>
      <c r="K30" s="116">
        <v>-1.7543859649122806</v>
      </c>
    </row>
    <row r="31" spans="1:255" ht="14.1" customHeight="1" x14ac:dyDescent="0.2">
      <c r="A31" s="306" t="s">
        <v>249</v>
      </c>
      <c r="B31" s="307" t="s">
        <v>250</v>
      </c>
      <c r="C31" s="308"/>
      <c r="D31" s="113">
        <v>1.7113652632805607</v>
      </c>
      <c r="E31" s="115">
        <v>1028</v>
      </c>
      <c r="F31" s="114">
        <v>1052</v>
      </c>
      <c r="G31" s="114">
        <v>1053</v>
      </c>
      <c r="H31" s="114">
        <v>1081</v>
      </c>
      <c r="I31" s="140">
        <v>1038</v>
      </c>
      <c r="J31" s="115">
        <v>-10</v>
      </c>
      <c r="K31" s="116">
        <v>-0.96339113680154143</v>
      </c>
    </row>
    <row r="32" spans="1:255" ht="14.1" customHeight="1" x14ac:dyDescent="0.2">
      <c r="A32" s="306">
        <v>31</v>
      </c>
      <c r="B32" s="307" t="s">
        <v>251</v>
      </c>
      <c r="C32" s="308"/>
      <c r="D32" s="113">
        <v>0.6542476152424711</v>
      </c>
      <c r="E32" s="115">
        <v>393</v>
      </c>
      <c r="F32" s="114">
        <v>389</v>
      </c>
      <c r="G32" s="114">
        <v>391</v>
      </c>
      <c r="H32" s="114">
        <v>372</v>
      </c>
      <c r="I32" s="140">
        <v>368</v>
      </c>
      <c r="J32" s="115">
        <v>25</v>
      </c>
      <c r="K32" s="116">
        <v>6.7934782608695654</v>
      </c>
    </row>
    <row r="33" spans="1:11" ht="14.1" customHeight="1" x14ac:dyDescent="0.2">
      <c r="A33" s="306">
        <v>32</v>
      </c>
      <c r="B33" s="307" t="s">
        <v>252</v>
      </c>
      <c r="C33" s="308"/>
      <c r="D33" s="113">
        <v>2.2524097288118665</v>
      </c>
      <c r="E33" s="115">
        <v>1353</v>
      </c>
      <c r="F33" s="114">
        <v>1348</v>
      </c>
      <c r="G33" s="114">
        <v>1387</v>
      </c>
      <c r="H33" s="114">
        <v>1364</v>
      </c>
      <c r="I33" s="140">
        <v>1329</v>
      </c>
      <c r="J33" s="115">
        <v>24</v>
      </c>
      <c r="K33" s="116">
        <v>1.8058690744920993</v>
      </c>
    </row>
    <row r="34" spans="1:11" ht="14.1" customHeight="1" x14ac:dyDescent="0.2">
      <c r="A34" s="306">
        <v>33</v>
      </c>
      <c r="B34" s="307" t="s">
        <v>253</v>
      </c>
      <c r="C34" s="308"/>
      <c r="D34" s="113">
        <v>1.0271521084086634</v>
      </c>
      <c r="E34" s="115">
        <v>617</v>
      </c>
      <c r="F34" s="114">
        <v>624</v>
      </c>
      <c r="G34" s="114">
        <v>657</v>
      </c>
      <c r="H34" s="114">
        <v>645</v>
      </c>
      <c r="I34" s="140">
        <v>631</v>
      </c>
      <c r="J34" s="115">
        <v>-14</v>
      </c>
      <c r="K34" s="116">
        <v>-2.2187004754358162</v>
      </c>
    </row>
    <row r="35" spans="1:11" ht="14.1" customHeight="1" x14ac:dyDescent="0.2">
      <c r="A35" s="306">
        <v>34</v>
      </c>
      <c r="B35" s="307" t="s">
        <v>254</v>
      </c>
      <c r="C35" s="308"/>
      <c r="D35" s="113">
        <v>2.3323178344903361</v>
      </c>
      <c r="E35" s="115">
        <v>1401</v>
      </c>
      <c r="F35" s="114">
        <v>1408</v>
      </c>
      <c r="G35" s="114">
        <v>1428</v>
      </c>
      <c r="H35" s="114">
        <v>1440</v>
      </c>
      <c r="I35" s="140">
        <v>1449</v>
      </c>
      <c r="J35" s="115">
        <v>-48</v>
      </c>
      <c r="K35" s="116">
        <v>-3.3126293995859215</v>
      </c>
    </row>
    <row r="36" spans="1:11" ht="14.1" customHeight="1" x14ac:dyDescent="0.2">
      <c r="A36" s="306">
        <v>41</v>
      </c>
      <c r="B36" s="307" t="s">
        <v>255</v>
      </c>
      <c r="C36" s="308"/>
      <c r="D36" s="113">
        <v>1.1037307096838636</v>
      </c>
      <c r="E36" s="115">
        <v>663</v>
      </c>
      <c r="F36" s="114">
        <v>656</v>
      </c>
      <c r="G36" s="114">
        <v>650</v>
      </c>
      <c r="H36" s="114">
        <v>639</v>
      </c>
      <c r="I36" s="140">
        <v>646</v>
      </c>
      <c r="J36" s="115">
        <v>17</v>
      </c>
      <c r="K36" s="116">
        <v>2.6315789473684212</v>
      </c>
    </row>
    <row r="37" spans="1:11" ht="14.1" customHeight="1" x14ac:dyDescent="0.2">
      <c r="A37" s="306">
        <v>42</v>
      </c>
      <c r="B37" s="307" t="s">
        <v>256</v>
      </c>
      <c r="C37" s="308"/>
      <c r="D37" s="113">
        <v>0.12818591952587857</v>
      </c>
      <c r="E37" s="115">
        <v>77</v>
      </c>
      <c r="F37" s="114">
        <v>74</v>
      </c>
      <c r="G37" s="114">
        <v>71</v>
      </c>
      <c r="H37" s="114">
        <v>72</v>
      </c>
      <c r="I37" s="140">
        <v>72</v>
      </c>
      <c r="J37" s="115">
        <v>5</v>
      </c>
      <c r="K37" s="116">
        <v>6.9444444444444446</v>
      </c>
    </row>
    <row r="38" spans="1:11" ht="14.1" customHeight="1" x14ac:dyDescent="0.2">
      <c r="A38" s="306">
        <v>43</v>
      </c>
      <c r="B38" s="307" t="s">
        <v>257</v>
      </c>
      <c r="C38" s="308"/>
      <c r="D38" s="113">
        <v>1.98937888095357</v>
      </c>
      <c r="E38" s="115">
        <v>1195</v>
      </c>
      <c r="F38" s="114">
        <v>1178</v>
      </c>
      <c r="G38" s="114">
        <v>1192</v>
      </c>
      <c r="H38" s="114">
        <v>1141</v>
      </c>
      <c r="I38" s="140">
        <v>1135</v>
      </c>
      <c r="J38" s="115">
        <v>60</v>
      </c>
      <c r="K38" s="116">
        <v>5.286343612334802</v>
      </c>
    </row>
    <row r="39" spans="1:11" ht="14.1" customHeight="1" x14ac:dyDescent="0.2">
      <c r="A39" s="306">
        <v>51</v>
      </c>
      <c r="B39" s="307" t="s">
        <v>258</v>
      </c>
      <c r="C39" s="308"/>
      <c r="D39" s="113">
        <v>5.3421898150460301</v>
      </c>
      <c r="E39" s="115">
        <v>3209</v>
      </c>
      <c r="F39" s="114">
        <v>3257</v>
      </c>
      <c r="G39" s="114">
        <v>3358</v>
      </c>
      <c r="H39" s="114">
        <v>3240</v>
      </c>
      <c r="I39" s="140">
        <v>3221</v>
      </c>
      <c r="J39" s="115">
        <v>-12</v>
      </c>
      <c r="K39" s="116">
        <v>-0.37255510710959328</v>
      </c>
    </row>
    <row r="40" spans="1:11" ht="14.1" customHeight="1" x14ac:dyDescent="0.2">
      <c r="A40" s="306" t="s">
        <v>259</v>
      </c>
      <c r="B40" s="307" t="s">
        <v>260</v>
      </c>
      <c r="C40" s="308"/>
      <c r="D40" s="113">
        <v>4.7994805973130896</v>
      </c>
      <c r="E40" s="115">
        <v>2883</v>
      </c>
      <c r="F40" s="114">
        <v>2937</v>
      </c>
      <c r="G40" s="114">
        <v>3021</v>
      </c>
      <c r="H40" s="114">
        <v>2952</v>
      </c>
      <c r="I40" s="140">
        <v>2942</v>
      </c>
      <c r="J40" s="115">
        <v>-59</v>
      </c>
      <c r="K40" s="116">
        <v>-2.0054384772263765</v>
      </c>
    </row>
    <row r="41" spans="1:11" ht="14.1" customHeight="1" x14ac:dyDescent="0.2">
      <c r="A41" s="306"/>
      <c r="B41" s="307" t="s">
        <v>261</v>
      </c>
      <c r="C41" s="308"/>
      <c r="D41" s="113">
        <v>3.9204914348499225</v>
      </c>
      <c r="E41" s="115">
        <v>2355</v>
      </c>
      <c r="F41" s="114">
        <v>2430</v>
      </c>
      <c r="G41" s="114">
        <v>2514</v>
      </c>
      <c r="H41" s="114">
        <v>2452</v>
      </c>
      <c r="I41" s="140">
        <v>2437</v>
      </c>
      <c r="J41" s="115">
        <v>-82</v>
      </c>
      <c r="K41" s="116">
        <v>-3.3647927780057447</v>
      </c>
    </row>
    <row r="42" spans="1:11" ht="14.1" customHeight="1" x14ac:dyDescent="0.2">
      <c r="A42" s="306">
        <v>52</v>
      </c>
      <c r="B42" s="307" t="s">
        <v>262</v>
      </c>
      <c r="C42" s="308"/>
      <c r="D42" s="113">
        <v>3.9954052839234881</v>
      </c>
      <c r="E42" s="115">
        <v>2400</v>
      </c>
      <c r="F42" s="114">
        <v>2385</v>
      </c>
      <c r="G42" s="114">
        <v>2381</v>
      </c>
      <c r="H42" s="114">
        <v>2319</v>
      </c>
      <c r="I42" s="140">
        <v>2330</v>
      </c>
      <c r="J42" s="115">
        <v>70</v>
      </c>
      <c r="K42" s="116">
        <v>3.0042918454935621</v>
      </c>
    </row>
    <row r="43" spans="1:11" ht="14.1" customHeight="1" x14ac:dyDescent="0.2">
      <c r="A43" s="306" t="s">
        <v>263</v>
      </c>
      <c r="B43" s="307" t="s">
        <v>264</v>
      </c>
      <c r="C43" s="308"/>
      <c r="D43" s="113">
        <v>3.4260600309643912</v>
      </c>
      <c r="E43" s="115">
        <v>2058</v>
      </c>
      <c r="F43" s="114">
        <v>2037</v>
      </c>
      <c r="G43" s="114">
        <v>2034</v>
      </c>
      <c r="H43" s="114">
        <v>1971</v>
      </c>
      <c r="I43" s="140">
        <v>1976</v>
      </c>
      <c r="J43" s="115">
        <v>82</v>
      </c>
      <c r="K43" s="116">
        <v>4.1497975708502022</v>
      </c>
    </row>
    <row r="44" spans="1:11" ht="14.1" customHeight="1" x14ac:dyDescent="0.2">
      <c r="A44" s="306">
        <v>53</v>
      </c>
      <c r="B44" s="307" t="s">
        <v>265</v>
      </c>
      <c r="C44" s="308"/>
      <c r="D44" s="113">
        <v>0.87732441026153252</v>
      </c>
      <c r="E44" s="115">
        <v>527</v>
      </c>
      <c r="F44" s="114">
        <v>553</v>
      </c>
      <c r="G44" s="114">
        <v>554</v>
      </c>
      <c r="H44" s="114">
        <v>507</v>
      </c>
      <c r="I44" s="140">
        <v>510</v>
      </c>
      <c r="J44" s="115">
        <v>17</v>
      </c>
      <c r="K44" s="116">
        <v>3.3333333333333335</v>
      </c>
    </row>
    <row r="45" spans="1:11" ht="14.1" customHeight="1" x14ac:dyDescent="0.2">
      <c r="A45" s="306" t="s">
        <v>266</v>
      </c>
      <c r="B45" s="307" t="s">
        <v>267</v>
      </c>
      <c r="C45" s="308"/>
      <c r="D45" s="113">
        <v>0.8090695699945063</v>
      </c>
      <c r="E45" s="115">
        <v>486</v>
      </c>
      <c r="F45" s="114">
        <v>512</v>
      </c>
      <c r="G45" s="114">
        <v>517</v>
      </c>
      <c r="H45" s="114">
        <v>472</v>
      </c>
      <c r="I45" s="140">
        <v>473</v>
      </c>
      <c r="J45" s="115">
        <v>13</v>
      </c>
      <c r="K45" s="116">
        <v>2.7484143763213531</v>
      </c>
    </row>
    <row r="46" spans="1:11" ht="14.1" customHeight="1" x14ac:dyDescent="0.2">
      <c r="A46" s="306">
        <v>54</v>
      </c>
      <c r="B46" s="307" t="s">
        <v>268</v>
      </c>
      <c r="C46" s="308"/>
      <c r="D46" s="113">
        <v>3.1114218648554162</v>
      </c>
      <c r="E46" s="115">
        <v>1869</v>
      </c>
      <c r="F46" s="114">
        <v>1890</v>
      </c>
      <c r="G46" s="114">
        <v>1934</v>
      </c>
      <c r="H46" s="114">
        <v>1892</v>
      </c>
      <c r="I46" s="140">
        <v>1892</v>
      </c>
      <c r="J46" s="115">
        <v>-23</v>
      </c>
      <c r="K46" s="116">
        <v>-1.2156448202959831</v>
      </c>
    </row>
    <row r="47" spans="1:11" ht="14.1" customHeight="1" x14ac:dyDescent="0.2">
      <c r="A47" s="306">
        <v>61</v>
      </c>
      <c r="B47" s="307" t="s">
        <v>269</v>
      </c>
      <c r="C47" s="308"/>
      <c r="D47" s="113">
        <v>2.6502855050025804</v>
      </c>
      <c r="E47" s="115">
        <v>1592</v>
      </c>
      <c r="F47" s="114">
        <v>1601</v>
      </c>
      <c r="G47" s="114">
        <v>1604</v>
      </c>
      <c r="H47" s="114">
        <v>1536</v>
      </c>
      <c r="I47" s="140">
        <v>1559</v>
      </c>
      <c r="J47" s="115">
        <v>33</v>
      </c>
      <c r="K47" s="116">
        <v>2.1167415009621551</v>
      </c>
    </row>
    <row r="48" spans="1:11" ht="14.1" customHeight="1" x14ac:dyDescent="0.2">
      <c r="A48" s="306">
        <v>62</v>
      </c>
      <c r="B48" s="307" t="s">
        <v>270</v>
      </c>
      <c r="C48" s="308"/>
      <c r="D48" s="113">
        <v>8.3071134861575846</v>
      </c>
      <c r="E48" s="115">
        <v>4990</v>
      </c>
      <c r="F48" s="114">
        <v>5053</v>
      </c>
      <c r="G48" s="114">
        <v>5030</v>
      </c>
      <c r="H48" s="114">
        <v>4930</v>
      </c>
      <c r="I48" s="140">
        <v>4922</v>
      </c>
      <c r="J48" s="115">
        <v>68</v>
      </c>
      <c r="K48" s="116">
        <v>1.3815522145469321</v>
      </c>
    </row>
    <row r="49" spans="1:11" ht="14.1" customHeight="1" x14ac:dyDescent="0.2">
      <c r="A49" s="306">
        <v>63</v>
      </c>
      <c r="B49" s="307" t="s">
        <v>271</v>
      </c>
      <c r="C49" s="308"/>
      <c r="D49" s="113">
        <v>2.2590687376184055</v>
      </c>
      <c r="E49" s="115">
        <v>1357</v>
      </c>
      <c r="F49" s="114">
        <v>1392</v>
      </c>
      <c r="G49" s="114">
        <v>1416</v>
      </c>
      <c r="H49" s="114">
        <v>1408</v>
      </c>
      <c r="I49" s="140">
        <v>1409</v>
      </c>
      <c r="J49" s="115">
        <v>-52</v>
      </c>
      <c r="K49" s="116">
        <v>-3.6905606813342797</v>
      </c>
    </row>
    <row r="50" spans="1:11" ht="14.1" customHeight="1" x14ac:dyDescent="0.2">
      <c r="A50" s="306" t="s">
        <v>272</v>
      </c>
      <c r="B50" s="307" t="s">
        <v>273</v>
      </c>
      <c r="C50" s="308"/>
      <c r="D50" s="113">
        <v>0.4594716076512011</v>
      </c>
      <c r="E50" s="115">
        <v>276</v>
      </c>
      <c r="F50" s="114">
        <v>281</v>
      </c>
      <c r="G50" s="114">
        <v>292</v>
      </c>
      <c r="H50" s="114">
        <v>290</v>
      </c>
      <c r="I50" s="140">
        <v>291</v>
      </c>
      <c r="J50" s="115">
        <v>-15</v>
      </c>
      <c r="K50" s="116">
        <v>-5.1546391752577323</v>
      </c>
    </row>
    <row r="51" spans="1:11" ht="14.1" customHeight="1" x14ac:dyDescent="0.2">
      <c r="A51" s="306" t="s">
        <v>274</v>
      </c>
      <c r="B51" s="307" t="s">
        <v>275</v>
      </c>
      <c r="C51" s="308"/>
      <c r="D51" s="113">
        <v>1.5465547953187169</v>
      </c>
      <c r="E51" s="115">
        <v>929</v>
      </c>
      <c r="F51" s="114">
        <v>958</v>
      </c>
      <c r="G51" s="114">
        <v>971</v>
      </c>
      <c r="H51" s="114">
        <v>977</v>
      </c>
      <c r="I51" s="140">
        <v>964</v>
      </c>
      <c r="J51" s="115">
        <v>-35</v>
      </c>
      <c r="K51" s="116">
        <v>-3.6307053941908713</v>
      </c>
    </row>
    <row r="52" spans="1:11" ht="14.1" customHeight="1" x14ac:dyDescent="0.2">
      <c r="A52" s="306">
        <v>71</v>
      </c>
      <c r="B52" s="307" t="s">
        <v>276</v>
      </c>
      <c r="C52" s="308"/>
      <c r="D52" s="113">
        <v>10.313139889127504</v>
      </c>
      <c r="E52" s="115">
        <v>6195</v>
      </c>
      <c r="F52" s="114">
        <v>6241</v>
      </c>
      <c r="G52" s="114">
        <v>6266</v>
      </c>
      <c r="H52" s="114">
        <v>6153</v>
      </c>
      <c r="I52" s="140">
        <v>6132</v>
      </c>
      <c r="J52" s="115">
        <v>63</v>
      </c>
      <c r="K52" s="116">
        <v>1.0273972602739727</v>
      </c>
    </row>
    <row r="53" spans="1:11" ht="14.1" customHeight="1" x14ac:dyDescent="0.2">
      <c r="A53" s="306" t="s">
        <v>277</v>
      </c>
      <c r="B53" s="307" t="s">
        <v>278</v>
      </c>
      <c r="C53" s="308"/>
      <c r="D53" s="113">
        <v>3.4610198271987214</v>
      </c>
      <c r="E53" s="115">
        <v>2079</v>
      </c>
      <c r="F53" s="114">
        <v>2093</v>
      </c>
      <c r="G53" s="114">
        <v>2115</v>
      </c>
      <c r="H53" s="114">
        <v>2067</v>
      </c>
      <c r="I53" s="140">
        <v>2046</v>
      </c>
      <c r="J53" s="115">
        <v>33</v>
      </c>
      <c r="K53" s="116">
        <v>1.6129032258064515</v>
      </c>
    </row>
    <row r="54" spans="1:11" ht="14.1" customHeight="1" x14ac:dyDescent="0.2">
      <c r="A54" s="306" t="s">
        <v>279</v>
      </c>
      <c r="B54" s="307" t="s">
        <v>280</v>
      </c>
      <c r="C54" s="308"/>
      <c r="D54" s="113">
        <v>5.5103297874111439</v>
      </c>
      <c r="E54" s="115">
        <v>3310</v>
      </c>
      <c r="F54" s="114">
        <v>3360</v>
      </c>
      <c r="G54" s="114">
        <v>3351</v>
      </c>
      <c r="H54" s="114">
        <v>3308</v>
      </c>
      <c r="I54" s="140">
        <v>3312</v>
      </c>
      <c r="J54" s="115">
        <v>-2</v>
      </c>
      <c r="K54" s="116">
        <v>-6.0386473429951688E-2</v>
      </c>
    </row>
    <row r="55" spans="1:11" ht="14.1" customHeight="1" x14ac:dyDescent="0.2">
      <c r="A55" s="306">
        <v>72</v>
      </c>
      <c r="B55" s="307" t="s">
        <v>281</v>
      </c>
      <c r="C55" s="308"/>
      <c r="D55" s="113">
        <v>3.5825467379180611</v>
      </c>
      <c r="E55" s="115">
        <v>2152</v>
      </c>
      <c r="F55" s="114">
        <v>2160</v>
      </c>
      <c r="G55" s="114">
        <v>2157</v>
      </c>
      <c r="H55" s="114">
        <v>2127</v>
      </c>
      <c r="I55" s="140">
        <v>2128</v>
      </c>
      <c r="J55" s="115">
        <v>24</v>
      </c>
      <c r="K55" s="116">
        <v>1.1278195488721805</v>
      </c>
    </row>
    <row r="56" spans="1:11" ht="14.1" customHeight="1" x14ac:dyDescent="0.2">
      <c r="A56" s="306" t="s">
        <v>282</v>
      </c>
      <c r="B56" s="307" t="s">
        <v>283</v>
      </c>
      <c r="C56" s="308"/>
      <c r="D56" s="113">
        <v>1.8611929614276914</v>
      </c>
      <c r="E56" s="115">
        <v>1118</v>
      </c>
      <c r="F56" s="114">
        <v>1119</v>
      </c>
      <c r="G56" s="114">
        <v>1118</v>
      </c>
      <c r="H56" s="114">
        <v>1097</v>
      </c>
      <c r="I56" s="140">
        <v>1099</v>
      </c>
      <c r="J56" s="115">
        <v>19</v>
      </c>
      <c r="K56" s="116">
        <v>1.7288444040036397</v>
      </c>
    </row>
    <row r="57" spans="1:11" ht="14.1" customHeight="1" x14ac:dyDescent="0.2">
      <c r="A57" s="306" t="s">
        <v>284</v>
      </c>
      <c r="B57" s="307" t="s">
        <v>285</v>
      </c>
      <c r="C57" s="308"/>
      <c r="D57" s="113">
        <v>1.0621119046429939</v>
      </c>
      <c r="E57" s="115">
        <v>638</v>
      </c>
      <c r="F57" s="114">
        <v>643</v>
      </c>
      <c r="G57" s="114">
        <v>637</v>
      </c>
      <c r="H57" s="114">
        <v>641</v>
      </c>
      <c r="I57" s="140">
        <v>636</v>
      </c>
      <c r="J57" s="115">
        <v>2</v>
      </c>
      <c r="K57" s="116">
        <v>0.31446540880503143</v>
      </c>
    </row>
    <row r="58" spans="1:11" ht="14.1" customHeight="1" x14ac:dyDescent="0.2">
      <c r="A58" s="306">
        <v>73</v>
      </c>
      <c r="B58" s="307" t="s">
        <v>286</v>
      </c>
      <c r="C58" s="308"/>
      <c r="D58" s="113">
        <v>4.1785280261033142</v>
      </c>
      <c r="E58" s="115">
        <v>2510</v>
      </c>
      <c r="F58" s="114">
        <v>2538</v>
      </c>
      <c r="G58" s="114">
        <v>2501</v>
      </c>
      <c r="H58" s="114">
        <v>2445</v>
      </c>
      <c r="I58" s="140">
        <v>2445</v>
      </c>
      <c r="J58" s="115">
        <v>65</v>
      </c>
      <c r="K58" s="116">
        <v>2.6584867075664622</v>
      </c>
    </row>
    <row r="59" spans="1:11" ht="14.1" customHeight="1" x14ac:dyDescent="0.2">
      <c r="A59" s="306" t="s">
        <v>287</v>
      </c>
      <c r="B59" s="307" t="s">
        <v>288</v>
      </c>
      <c r="C59" s="308"/>
      <c r="D59" s="113">
        <v>3.4044182523431386</v>
      </c>
      <c r="E59" s="115">
        <v>2045</v>
      </c>
      <c r="F59" s="114">
        <v>2072</v>
      </c>
      <c r="G59" s="114">
        <v>2040</v>
      </c>
      <c r="H59" s="114">
        <v>1990</v>
      </c>
      <c r="I59" s="140">
        <v>1986</v>
      </c>
      <c r="J59" s="115">
        <v>59</v>
      </c>
      <c r="K59" s="116">
        <v>2.9707955689828802</v>
      </c>
    </row>
    <row r="60" spans="1:11" ht="14.1" customHeight="1" x14ac:dyDescent="0.2">
      <c r="A60" s="306">
        <v>81</v>
      </c>
      <c r="B60" s="307" t="s">
        <v>289</v>
      </c>
      <c r="C60" s="308"/>
      <c r="D60" s="113">
        <v>8.8697997303101435</v>
      </c>
      <c r="E60" s="115">
        <v>5328</v>
      </c>
      <c r="F60" s="114">
        <v>5294</v>
      </c>
      <c r="G60" s="114">
        <v>5282</v>
      </c>
      <c r="H60" s="114">
        <v>5169</v>
      </c>
      <c r="I60" s="140">
        <v>5180</v>
      </c>
      <c r="J60" s="115">
        <v>148</v>
      </c>
      <c r="K60" s="116">
        <v>2.8571428571428572</v>
      </c>
    </row>
    <row r="61" spans="1:11" ht="14.1" customHeight="1" x14ac:dyDescent="0.2">
      <c r="A61" s="306" t="s">
        <v>290</v>
      </c>
      <c r="B61" s="307" t="s">
        <v>291</v>
      </c>
      <c r="C61" s="308"/>
      <c r="D61" s="113">
        <v>2.7268641062777808</v>
      </c>
      <c r="E61" s="115">
        <v>1638</v>
      </c>
      <c r="F61" s="114">
        <v>1627</v>
      </c>
      <c r="G61" s="114">
        <v>1635</v>
      </c>
      <c r="H61" s="114">
        <v>1561</v>
      </c>
      <c r="I61" s="140">
        <v>1576</v>
      </c>
      <c r="J61" s="115">
        <v>62</v>
      </c>
      <c r="K61" s="116">
        <v>3.9340101522842641</v>
      </c>
    </row>
    <row r="62" spans="1:11" ht="14.1" customHeight="1" x14ac:dyDescent="0.2">
      <c r="A62" s="306" t="s">
        <v>292</v>
      </c>
      <c r="B62" s="307" t="s">
        <v>293</v>
      </c>
      <c r="C62" s="308"/>
      <c r="D62" s="113">
        <v>3.4194010221578517</v>
      </c>
      <c r="E62" s="115">
        <v>2054</v>
      </c>
      <c r="F62" s="114">
        <v>2057</v>
      </c>
      <c r="G62" s="114">
        <v>2047</v>
      </c>
      <c r="H62" s="114">
        <v>2026</v>
      </c>
      <c r="I62" s="140">
        <v>2016</v>
      </c>
      <c r="J62" s="115">
        <v>38</v>
      </c>
      <c r="K62" s="116">
        <v>1.8849206349206349</v>
      </c>
    </row>
    <row r="63" spans="1:11" ht="14.1" customHeight="1" x14ac:dyDescent="0.2">
      <c r="A63" s="306"/>
      <c r="B63" s="307" t="s">
        <v>294</v>
      </c>
      <c r="C63" s="308"/>
      <c r="D63" s="113">
        <v>3.0082072283540593</v>
      </c>
      <c r="E63" s="115">
        <v>1807</v>
      </c>
      <c r="F63" s="114">
        <v>1812</v>
      </c>
      <c r="G63" s="114">
        <v>1806</v>
      </c>
      <c r="H63" s="114">
        <v>1782</v>
      </c>
      <c r="I63" s="140">
        <v>1773</v>
      </c>
      <c r="J63" s="115">
        <v>34</v>
      </c>
      <c r="K63" s="116">
        <v>1.9176536943034406</v>
      </c>
    </row>
    <row r="64" spans="1:11" ht="14.1" customHeight="1" x14ac:dyDescent="0.2">
      <c r="A64" s="306" t="s">
        <v>295</v>
      </c>
      <c r="B64" s="307" t="s">
        <v>296</v>
      </c>
      <c r="C64" s="308"/>
      <c r="D64" s="113">
        <v>0.90229569328605441</v>
      </c>
      <c r="E64" s="115">
        <v>542</v>
      </c>
      <c r="F64" s="114">
        <v>519</v>
      </c>
      <c r="G64" s="114">
        <v>518</v>
      </c>
      <c r="H64" s="114">
        <v>514</v>
      </c>
      <c r="I64" s="140">
        <v>518</v>
      </c>
      <c r="J64" s="115">
        <v>24</v>
      </c>
      <c r="K64" s="116">
        <v>4.6332046332046328</v>
      </c>
    </row>
    <row r="65" spans="1:11" ht="14.1" customHeight="1" x14ac:dyDescent="0.2">
      <c r="A65" s="306" t="s">
        <v>297</v>
      </c>
      <c r="B65" s="307" t="s">
        <v>298</v>
      </c>
      <c r="C65" s="308"/>
      <c r="D65" s="113">
        <v>0.88065391466480214</v>
      </c>
      <c r="E65" s="115">
        <v>529</v>
      </c>
      <c r="F65" s="114">
        <v>520</v>
      </c>
      <c r="G65" s="114">
        <v>517</v>
      </c>
      <c r="H65" s="114">
        <v>511</v>
      </c>
      <c r="I65" s="140">
        <v>520</v>
      </c>
      <c r="J65" s="115">
        <v>9</v>
      </c>
      <c r="K65" s="116">
        <v>1.7307692307692308</v>
      </c>
    </row>
    <row r="66" spans="1:11" ht="14.1" customHeight="1" x14ac:dyDescent="0.2">
      <c r="A66" s="306">
        <v>82</v>
      </c>
      <c r="B66" s="307" t="s">
        <v>299</v>
      </c>
      <c r="C66" s="308"/>
      <c r="D66" s="113">
        <v>3.5708934725066173</v>
      </c>
      <c r="E66" s="115">
        <v>2145</v>
      </c>
      <c r="F66" s="114">
        <v>2180</v>
      </c>
      <c r="G66" s="114">
        <v>2189</v>
      </c>
      <c r="H66" s="114">
        <v>2128</v>
      </c>
      <c r="I66" s="140">
        <v>2107</v>
      </c>
      <c r="J66" s="115">
        <v>38</v>
      </c>
      <c r="K66" s="116">
        <v>1.8035121025154248</v>
      </c>
    </row>
    <row r="67" spans="1:11" ht="14.1" customHeight="1" x14ac:dyDescent="0.2">
      <c r="A67" s="306" t="s">
        <v>300</v>
      </c>
      <c r="B67" s="307" t="s">
        <v>301</v>
      </c>
      <c r="C67" s="308"/>
      <c r="D67" s="113">
        <v>2.0875992608500225</v>
      </c>
      <c r="E67" s="115">
        <v>1254</v>
      </c>
      <c r="F67" s="114">
        <v>1269</v>
      </c>
      <c r="G67" s="114">
        <v>1268</v>
      </c>
      <c r="H67" s="114">
        <v>1258</v>
      </c>
      <c r="I67" s="140">
        <v>1238</v>
      </c>
      <c r="J67" s="115">
        <v>16</v>
      </c>
      <c r="K67" s="116">
        <v>1.2924071082390953</v>
      </c>
    </row>
    <row r="68" spans="1:11" ht="14.1" customHeight="1" x14ac:dyDescent="0.2">
      <c r="A68" s="306" t="s">
        <v>302</v>
      </c>
      <c r="B68" s="307" t="s">
        <v>303</v>
      </c>
      <c r="C68" s="308"/>
      <c r="D68" s="113">
        <v>0.64592385423429721</v>
      </c>
      <c r="E68" s="115">
        <v>388</v>
      </c>
      <c r="F68" s="114">
        <v>404</v>
      </c>
      <c r="G68" s="114">
        <v>406</v>
      </c>
      <c r="H68" s="114">
        <v>383</v>
      </c>
      <c r="I68" s="140">
        <v>384</v>
      </c>
      <c r="J68" s="115">
        <v>4</v>
      </c>
      <c r="K68" s="116">
        <v>1.0416666666666667</v>
      </c>
    </row>
    <row r="69" spans="1:11" ht="14.1" customHeight="1" x14ac:dyDescent="0.2">
      <c r="A69" s="306">
        <v>83</v>
      </c>
      <c r="B69" s="307" t="s">
        <v>304</v>
      </c>
      <c r="C69" s="308"/>
      <c r="D69" s="113">
        <v>7.5047029249696182</v>
      </c>
      <c r="E69" s="115">
        <v>4508</v>
      </c>
      <c r="F69" s="114">
        <v>4480</v>
      </c>
      <c r="G69" s="114">
        <v>4415</v>
      </c>
      <c r="H69" s="114">
        <v>4273</v>
      </c>
      <c r="I69" s="140">
        <v>4272</v>
      </c>
      <c r="J69" s="115">
        <v>236</v>
      </c>
      <c r="K69" s="116">
        <v>5.5243445692883899</v>
      </c>
    </row>
    <row r="70" spans="1:11" ht="14.1" customHeight="1" x14ac:dyDescent="0.2">
      <c r="A70" s="306" t="s">
        <v>305</v>
      </c>
      <c r="B70" s="307" t="s">
        <v>306</v>
      </c>
      <c r="C70" s="308"/>
      <c r="D70" s="113">
        <v>6.5557941700377897</v>
      </c>
      <c r="E70" s="115">
        <v>3938</v>
      </c>
      <c r="F70" s="114">
        <v>3899</v>
      </c>
      <c r="G70" s="114">
        <v>3847</v>
      </c>
      <c r="H70" s="114">
        <v>3714</v>
      </c>
      <c r="I70" s="140">
        <v>3709</v>
      </c>
      <c r="J70" s="115">
        <v>229</v>
      </c>
      <c r="K70" s="116">
        <v>6.1741709355621461</v>
      </c>
    </row>
    <row r="71" spans="1:11" ht="14.1" customHeight="1" x14ac:dyDescent="0.2">
      <c r="A71" s="306"/>
      <c r="B71" s="307" t="s">
        <v>307</v>
      </c>
      <c r="C71" s="308"/>
      <c r="D71" s="113">
        <v>3.292879854833608</v>
      </c>
      <c r="E71" s="115">
        <v>1978</v>
      </c>
      <c r="F71" s="114">
        <v>1970</v>
      </c>
      <c r="G71" s="114">
        <v>1949</v>
      </c>
      <c r="H71" s="114">
        <v>1874</v>
      </c>
      <c r="I71" s="140">
        <v>1882</v>
      </c>
      <c r="J71" s="115">
        <v>96</v>
      </c>
      <c r="K71" s="116">
        <v>5.1009564293304992</v>
      </c>
    </row>
    <row r="72" spans="1:11" ht="14.1" customHeight="1" x14ac:dyDescent="0.2">
      <c r="A72" s="306">
        <v>84</v>
      </c>
      <c r="B72" s="307" t="s">
        <v>308</v>
      </c>
      <c r="C72" s="308"/>
      <c r="D72" s="113">
        <v>1.8778404834440394</v>
      </c>
      <c r="E72" s="115">
        <v>1128</v>
      </c>
      <c r="F72" s="114">
        <v>1096</v>
      </c>
      <c r="G72" s="114">
        <v>1087</v>
      </c>
      <c r="H72" s="114">
        <v>1117</v>
      </c>
      <c r="I72" s="140">
        <v>1127</v>
      </c>
      <c r="J72" s="115">
        <v>1</v>
      </c>
      <c r="K72" s="116">
        <v>8.8731144631765749E-2</v>
      </c>
    </row>
    <row r="73" spans="1:11" ht="14.1" customHeight="1" x14ac:dyDescent="0.2">
      <c r="A73" s="306" t="s">
        <v>309</v>
      </c>
      <c r="B73" s="307" t="s">
        <v>310</v>
      </c>
      <c r="C73" s="308"/>
      <c r="D73" s="113">
        <v>0.46946012086100986</v>
      </c>
      <c r="E73" s="115">
        <v>282</v>
      </c>
      <c r="F73" s="114">
        <v>277</v>
      </c>
      <c r="G73" s="114">
        <v>280</v>
      </c>
      <c r="H73" s="114">
        <v>296</v>
      </c>
      <c r="I73" s="140">
        <v>301</v>
      </c>
      <c r="J73" s="115">
        <v>-19</v>
      </c>
      <c r="K73" s="116">
        <v>-6.3122923588039868</v>
      </c>
    </row>
    <row r="74" spans="1:11" ht="14.1" customHeight="1" x14ac:dyDescent="0.2">
      <c r="A74" s="306" t="s">
        <v>311</v>
      </c>
      <c r="B74" s="307" t="s">
        <v>312</v>
      </c>
      <c r="C74" s="308"/>
      <c r="D74" s="113">
        <v>0.23639481263213971</v>
      </c>
      <c r="E74" s="115">
        <v>142</v>
      </c>
      <c r="F74" s="114">
        <v>135</v>
      </c>
      <c r="G74" s="114">
        <v>133</v>
      </c>
      <c r="H74" s="114">
        <v>135</v>
      </c>
      <c r="I74" s="140">
        <v>137</v>
      </c>
      <c r="J74" s="115">
        <v>5</v>
      </c>
      <c r="K74" s="116">
        <v>3.6496350364963503</v>
      </c>
    </row>
    <row r="75" spans="1:11" ht="14.1" customHeight="1" x14ac:dyDescent="0.2">
      <c r="A75" s="306" t="s">
        <v>313</v>
      </c>
      <c r="B75" s="307" t="s">
        <v>314</v>
      </c>
      <c r="C75" s="308"/>
      <c r="D75" s="113">
        <v>0.71084919009805392</v>
      </c>
      <c r="E75" s="115">
        <v>427</v>
      </c>
      <c r="F75" s="114">
        <v>426</v>
      </c>
      <c r="G75" s="114">
        <v>415</v>
      </c>
      <c r="H75" s="114">
        <v>427</v>
      </c>
      <c r="I75" s="140">
        <v>437</v>
      </c>
      <c r="J75" s="115">
        <v>-10</v>
      </c>
      <c r="K75" s="116">
        <v>-2.2883295194508011</v>
      </c>
    </row>
    <row r="76" spans="1:11" ht="14.1" customHeight="1" x14ac:dyDescent="0.2">
      <c r="A76" s="306">
        <v>91</v>
      </c>
      <c r="B76" s="307" t="s">
        <v>315</v>
      </c>
      <c r="C76" s="308"/>
      <c r="D76" s="113">
        <v>0.46113635985283591</v>
      </c>
      <c r="E76" s="115">
        <v>277</v>
      </c>
      <c r="F76" s="114">
        <v>253</v>
      </c>
      <c r="G76" s="114">
        <v>252</v>
      </c>
      <c r="H76" s="114">
        <v>250</v>
      </c>
      <c r="I76" s="140">
        <v>242</v>
      </c>
      <c r="J76" s="115">
        <v>35</v>
      </c>
      <c r="K76" s="116">
        <v>14.462809917355372</v>
      </c>
    </row>
    <row r="77" spans="1:11" ht="14.1" customHeight="1" x14ac:dyDescent="0.2">
      <c r="A77" s="306">
        <v>92</v>
      </c>
      <c r="B77" s="307" t="s">
        <v>316</v>
      </c>
      <c r="C77" s="308"/>
      <c r="D77" s="113">
        <v>1.5365662821089081</v>
      </c>
      <c r="E77" s="115">
        <v>923</v>
      </c>
      <c r="F77" s="114">
        <v>953</v>
      </c>
      <c r="G77" s="114">
        <v>927</v>
      </c>
      <c r="H77" s="114">
        <v>896</v>
      </c>
      <c r="I77" s="140">
        <v>896</v>
      </c>
      <c r="J77" s="115">
        <v>27</v>
      </c>
      <c r="K77" s="116">
        <v>3.0133928571428572</v>
      </c>
    </row>
    <row r="78" spans="1:11" ht="14.1" customHeight="1" x14ac:dyDescent="0.2">
      <c r="A78" s="306">
        <v>93</v>
      </c>
      <c r="B78" s="307" t="s">
        <v>317</v>
      </c>
      <c r="C78" s="308"/>
      <c r="D78" s="113">
        <v>0.20476452080107876</v>
      </c>
      <c r="E78" s="115">
        <v>123</v>
      </c>
      <c r="F78" s="114">
        <v>122</v>
      </c>
      <c r="G78" s="114">
        <v>125</v>
      </c>
      <c r="H78" s="114">
        <v>124</v>
      </c>
      <c r="I78" s="140">
        <v>127</v>
      </c>
      <c r="J78" s="115">
        <v>-4</v>
      </c>
      <c r="K78" s="116">
        <v>-3.1496062992125986</v>
      </c>
    </row>
    <row r="79" spans="1:11" ht="14.1" customHeight="1" x14ac:dyDescent="0.2">
      <c r="A79" s="306">
        <v>94</v>
      </c>
      <c r="B79" s="307" t="s">
        <v>318</v>
      </c>
      <c r="C79" s="308"/>
      <c r="D79" s="113">
        <v>0.61096405799996667</v>
      </c>
      <c r="E79" s="115">
        <v>367</v>
      </c>
      <c r="F79" s="114">
        <v>288</v>
      </c>
      <c r="G79" s="114">
        <v>357</v>
      </c>
      <c r="H79" s="114">
        <v>349</v>
      </c>
      <c r="I79" s="140">
        <v>363</v>
      </c>
      <c r="J79" s="115">
        <v>4</v>
      </c>
      <c r="K79" s="116">
        <v>1.1019283746556474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1.4483344154222644</v>
      </c>
      <c r="E81" s="143">
        <v>870</v>
      </c>
      <c r="F81" s="144">
        <v>866</v>
      </c>
      <c r="G81" s="144">
        <v>866</v>
      </c>
      <c r="H81" s="144">
        <v>858</v>
      </c>
      <c r="I81" s="145">
        <v>864</v>
      </c>
      <c r="J81" s="143">
        <v>6</v>
      </c>
      <c r="K81" s="146">
        <v>0.69444444444444442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15056</v>
      </c>
      <c r="E12" s="114">
        <v>15640</v>
      </c>
      <c r="F12" s="114">
        <v>15583</v>
      </c>
      <c r="G12" s="114">
        <v>15666</v>
      </c>
      <c r="H12" s="140">
        <v>15371</v>
      </c>
      <c r="I12" s="115">
        <v>-315</v>
      </c>
      <c r="J12" s="116">
        <v>-2.0493136425736775</v>
      </c>
      <c r="K12"/>
      <c r="L12"/>
      <c r="M12"/>
      <c r="N12"/>
      <c r="O12"/>
      <c r="P12"/>
    </row>
    <row r="13" spans="1:16" s="110" customFormat="1" ht="14.45" customHeight="1" x14ac:dyDescent="0.2">
      <c r="A13" s="120" t="s">
        <v>105</v>
      </c>
      <c r="B13" s="119" t="s">
        <v>106</v>
      </c>
      <c r="C13" s="113">
        <v>40.170031880977682</v>
      </c>
      <c r="D13" s="115">
        <v>6048</v>
      </c>
      <c r="E13" s="114">
        <v>6182</v>
      </c>
      <c r="F13" s="114">
        <v>6172</v>
      </c>
      <c r="G13" s="114">
        <v>6121</v>
      </c>
      <c r="H13" s="140">
        <v>6018</v>
      </c>
      <c r="I13" s="115">
        <v>30</v>
      </c>
      <c r="J13" s="116">
        <v>0.49850448654037888</v>
      </c>
      <c r="K13"/>
      <c r="L13"/>
      <c r="M13"/>
      <c r="N13"/>
      <c r="O13"/>
      <c r="P13"/>
    </row>
    <row r="14" spans="1:16" s="110" customFormat="1" ht="14.45" customHeight="1" x14ac:dyDescent="0.2">
      <c r="A14" s="120"/>
      <c r="B14" s="119" t="s">
        <v>107</v>
      </c>
      <c r="C14" s="113">
        <v>59.829968119022318</v>
      </c>
      <c r="D14" s="115">
        <v>9008</v>
      </c>
      <c r="E14" s="114">
        <v>9458</v>
      </c>
      <c r="F14" s="114">
        <v>9411</v>
      </c>
      <c r="G14" s="114">
        <v>9545</v>
      </c>
      <c r="H14" s="140">
        <v>9353</v>
      </c>
      <c r="I14" s="115">
        <v>-345</v>
      </c>
      <c r="J14" s="116">
        <v>-3.6886560461883886</v>
      </c>
      <c r="K14"/>
      <c r="L14"/>
      <c r="M14"/>
      <c r="N14"/>
      <c r="O14"/>
      <c r="P14"/>
    </row>
    <row r="15" spans="1:16" s="110" customFormat="1" ht="14.45" customHeight="1" x14ac:dyDescent="0.2">
      <c r="A15" s="118" t="s">
        <v>105</v>
      </c>
      <c r="B15" s="121" t="s">
        <v>108</v>
      </c>
      <c r="C15" s="113">
        <v>20.60972369819341</v>
      </c>
      <c r="D15" s="115">
        <v>3103</v>
      </c>
      <c r="E15" s="114">
        <v>3247</v>
      </c>
      <c r="F15" s="114">
        <v>3185</v>
      </c>
      <c r="G15" s="114">
        <v>3267</v>
      </c>
      <c r="H15" s="140">
        <v>2994</v>
      </c>
      <c r="I15" s="115">
        <v>109</v>
      </c>
      <c r="J15" s="116">
        <v>3.64061456245825</v>
      </c>
      <c r="K15"/>
      <c r="L15"/>
      <c r="M15"/>
      <c r="N15"/>
      <c r="O15"/>
      <c r="P15"/>
    </row>
    <row r="16" spans="1:16" s="110" customFormat="1" ht="14.45" customHeight="1" x14ac:dyDescent="0.2">
      <c r="A16" s="118"/>
      <c r="B16" s="121" t="s">
        <v>109</v>
      </c>
      <c r="C16" s="113">
        <v>45.011955366631241</v>
      </c>
      <c r="D16" s="115">
        <v>6777</v>
      </c>
      <c r="E16" s="114">
        <v>7099</v>
      </c>
      <c r="F16" s="114">
        <v>7053</v>
      </c>
      <c r="G16" s="114">
        <v>7122</v>
      </c>
      <c r="H16" s="140">
        <v>7218</v>
      </c>
      <c r="I16" s="115">
        <v>-441</v>
      </c>
      <c r="J16" s="116">
        <v>-6.109725685785536</v>
      </c>
      <c r="K16"/>
      <c r="L16"/>
      <c r="M16"/>
      <c r="N16"/>
      <c r="O16"/>
      <c r="P16"/>
    </row>
    <row r="17" spans="1:16" s="110" customFormat="1" ht="14.45" customHeight="1" x14ac:dyDescent="0.2">
      <c r="A17" s="118"/>
      <c r="B17" s="121" t="s">
        <v>110</v>
      </c>
      <c r="C17" s="113">
        <v>19.088735387885229</v>
      </c>
      <c r="D17" s="115">
        <v>2874</v>
      </c>
      <c r="E17" s="114">
        <v>2936</v>
      </c>
      <c r="F17" s="114">
        <v>2982</v>
      </c>
      <c r="G17" s="114">
        <v>2962</v>
      </c>
      <c r="H17" s="140">
        <v>2932</v>
      </c>
      <c r="I17" s="115">
        <v>-58</v>
      </c>
      <c r="J17" s="116">
        <v>-1.9781718963165076</v>
      </c>
      <c r="K17"/>
      <c r="L17"/>
      <c r="M17"/>
      <c r="N17"/>
      <c r="O17"/>
      <c r="P17"/>
    </row>
    <row r="18" spans="1:16" s="110" customFormat="1" ht="14.45" customHeight="1" x14ac:dyDescent="0.2">
      <c r="A18" s="120"/>
      <c r="B18" s="121" t="s">
        <v>111</v>
      </c>
      <c r="C18" s="113">
        <v>15.289585547290116</v>
      </c>
      <c r="D18" s="115">
        <v>2302</v>
      </c>
      <c r="E18" s="114">
        <v>2358</v>
      </c>
      <c r="F18" s="114">
        <v>2363</v>
      </c>
      <c r="G18" s="114">
        <v>2315</v>
      </c>
      <c r="H18" s="140">
        <v>2227</v>
      </c>
      <c r="I18" s="115">
        <v>75</v>
      </c>
      <c r="J18" s="116">
        <v>3.3677593174674452</v>
      </c>
      <c r="K18"/>
      <c r="L18"/>
      <c r="M18"/>
      <c r="N18"/>
      <c r="O18"/>
      <c r="P18"/>
    </row>
    <row r="19" spans="1:16" s="110" customFormat="1" ht="14.45" customHeight="1" x14ac:dyDescent="0.2">
      <c r="A19" s="120"/>
      <c r="B19" s="121" t="s">
        <v>112</v>
      </c>
      <c r="C19" s="113">
        <v>1.3947927736450585</v>
      </c>
      <c r="D19" s="115">
        <v>210</v>
      </c>
      <c r="E19" s="114">
        <v>244</v>
      </c>
      <c r="F19" s="114">
        <v>257</v>
      </c>
      <c r="G19" s="114">
        <v>226</v>
      </c>
      <c r="H19" s="140">
        <v>196</v>
      </c>
      <c r="I19" s="115">
        <v>14</v>
      </c>
      <c r="J19" s="116">
        <v>7.1428571428571432</v>
      </c>
      <c r="K19"/>
      <c r="L19"/>
      <c r="M19"/>
      <c r="N19"/>
      <c r="O19"/>
      <c r="P19"/>
    </row>
    <row r="20" spans="1:16" s="110" customFormat="1" ht="14.45" customHeight="1" x14ac:dyDescent="0.2">
      <c r="A20" s="120" t="s">
        <v>113</v>
      </c>
      <c r="B20" s="119" t="s">
        <v>116</v>
      </c>
      <c r="C20" s="113">
        <v>92.693942614240171</v>
      </c>
      <c r="D20" s="115">
        <v>13956</v>
      </c>
      <c r="E20" s="114">
        <v>14497</v>
      </c>
      <c r="F20" s="114">
        <v>14505</v>
      </c>
      <c r="G20" s="114">
        <v>14615</v>
      </c>
      <c r="H20" s="140">
        <v>14336</v>
      </c>
      <c r="I20" s="115">
        <v>-380</v>
      </c>
      <c r="J20" s="116">
        <v>-2.6506696428571428</v>
      </c>
      <c r="K20"/>
      <c r="L20"/>
      <c r="M20"/>
      <c r="N20"/>
      <c r="O20"/>
      <c r="P20"/>
    </row>
    <row r="21" spans="1:16" s="110" customFormat="1" ht="14.45" customHeight="1" x14ac:dyDescent="0.2">
      <c r="A21" s="123"/>
      <c r="B21" s="124" t="s">
        <v>117</v>
      </c>
      <c r="C21" s="125">
        <v>7.080233793836344</v>
      </c>
      <c r="D21" s="143">
        <v>1066</v>
      </c>
      <c r="E21" s="144">
        <v>1105</v>
      </c>
      <c r="F21" s="144">
        <v>1043</v>
      </c>
      <c r="G21" s="144">
        <v>1017</v>
      </c>
      <c r="H21" s="145">
        <v>1005</v>
      </c>
      <c r="I21" s="143">
        <v>61</v>
      </c>
      <c r="J21" s="146">
        <v>6.0696517412935327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15672</v>
      </c>
      <c r="E56" s="114">
        <v>16370</v>
      </c>
      <c r="F56" s="114">
        <v>16259</v>
      </c>
      <c r="G56" s="114">
        <v>16336</v>
      </c>
      <c r="H56" s="140">
        <v>16012</v>
      </c>
      <c r="I56" s="115">
        <v>-340</v>
      </c>
      <c r="J56" s="116">
        <v>-2.1234074444166873</v>
      </c>
      <c r="K56"/>
      <c r="L56"/>
      <c r="M56"/>
      <c r="N56"/>
      <c r="O56"/>
      <c r="P56"/>
    </row>
    <row r="57" spans="1:16" s="110" customFormat="1" ht="14.45" customHeight="1" x14ac:dyDescent="0.2">
      <c r="A57" s="120" t="s">
        <v>105</v>
      </c>
      <c r="B57" s="119" t="s">
        <v>106</v>
      </c>
      <c r="C57" s="113">
        <v>40.805257784583972</v>
      </c>
      <c r="D57" s="115">
        <v>6395</v>
      </c>
      <c r="E57" s="114">
        <v>6577</v>
      </c>
      <c r="F57" s="114">
        <v>6562</v>
      </c>
      <c r="G57" s="114">
        <v>6511</v>
      </c>
      <c r="H57" s="140">
        <v>6404</v>
      </c>
      <c r="I57" s="115">
        <v>-9</v>
      </c>
      <c r="J57" s="116">
        <v>-0.14053716427232979</v>
      </c>
    </row>
    <row r="58" spans="1:16" s="110" customFormat="1" ht="14.45" customHeight="1" x14ac:dyDescent="0.2">
      <c r="A58" s="120"/>
      <c r="B58" s="119" t="s">
        <v>107</v>
      </c>
      <c r="C58" s="113">
        <v>59.194742215416028</v>
      </c>
      <c r="D58" s="115">
        <v>9277</v>
      </c>
      <c r="E58" s="114">
        <v>9793</v>
      </c>
      <c r="F58" s="114">
        <v>9697</v>
      </c>
      <c r="G58" s="114">
        <v>9825</v>
      </c>
      <c r="H58" s="140">
        <v>9608</v>
      </c>
      <c r="I58" s="115">
        <v>-331</v>
      </c>
      <c r="J58" s="116">
        <v>-3.445045795170691</v>
      </c>
    </row>
    <row r="59" spans="1:16" s="110" customFormat="1" ht="14.45" customHeight="1" x14ac:dyDescent="0.2">
      <c r="A59" s="118" t="s">
        <v>105</v>
      </c>
      <c r="B59" s="121" t="s">
        <v>108</v>
      </c>
      <c r="C59" s="113">
        <v>20.986472690148034</v>
      </c>
      <c r="D59" s="115">
        <v>3289</v>
      </c>
      <c r="E59" s="114">
        <v>3487</v>
      </c>
      <c r="F59" s="114">
        <v>3381</v>
      </c>
      <c r="G59" s="114">
        <v>3445</v>
      </c>
      <c r="H59" s="140">
        <v>3233</v>
      </c>
      <c r="I59" s="115">
        <v>56</v>
      </c>
      <c r="J59" s="116">
        <v>1.7321373337457471</v>
      </c>
    </row>
    <row r="60" spans="1:16" s="110" customFormat="1" ht="14.45" customHeight="1" x14ac:dyDescent="0.2">
      <c r="A60" s="118"/>
      <c r="B60" s="121" t="s">
        <v>109</v>
      </c>
      <c r="C60" s="113">
        <v>45.156967840735071</v>
      </c>
      <c r="D60" s="115">
        <v>7077</v>
      </c>
      <c r="E60" s="114">
        <v>7464</v>
      </c>
      <c r="F60" s="114">
        <v>7416</v>
      </c>
      <c r="G60" s="114">
        <v>7483</v>
      </c>
      <c r="H60" s="140">
        <v>7529</v>
      </c>
      <c r="I60" s="115">
        <v>-452</v>
      </c>
      <c r="J60" s="116">
        <v>-6.0034533138531012</v>
      </c>
    </row>
    <row r="61" spans="1:16" s="110" customFormat="1" ht="14.45" customHeight="1" x14ac:dyDescent="0.2">
      <c r="A61" s="118"/>
      <c r="B61" s="121" t="s">
        <v>110</v>
      </c>
      <c r="C61" s="113">
        <v>18.580908626850434</v>
      </c>
      <c r="D61" s="115">
        <v>2912</v>
      </c>
      <c r="E61" s="114">
        <v>2972</v>
      </c>
      <c r="F61" s="114">
        <v>3002</v>
      </c>
      <c r="G61" s="114">
        <v>2980</v>
      </c>
      <c r="H61" s="140">
        <v>2926</v>
      </c>
      <c r="I61" s="115">
        <v>-14</v>
      </c>
      <c r="J61" s="116">
        <v>-0.4784688995215311</v>
      </c>
    </row>
    <row r="62" spans="1:16" s="110" customFormat="1" ht="14.45" customHeight="1" x14ac:dyDescent="0.2">
      <c r="A62" s="120"/>
      <c r="B62" s="121" t="s">
        <v>111</v>
      </c>
      <c r="C62" s="113">
        <v>15.275650842266462</v>
      </c>
      <c r="D62" s="115">
        <v>2394</v>
      </c>
      <c r="E62" s="114">
        <v>2447</v>
      </c>
      <c r="F62" s="114">
        <v>2460</v>
      </c>
      <c r="G62" s="114">
        <v>2428</v>
      </c>
      <c r="H62" s="140">
        <v>2324</v>
      </c>
      <c r="I62" s="115">
        <v>70</v>
      </c>
      <c r="J62" s="116">
        <v>3.0120481927710845</v>
      </c>
    </row>
    <row r="63" spans="1:16" s="110" customFormat="1" ht="14.45" customHeight="1" x14ac:dyDescent="0.2">
      <c r="A63" s="120"/>
      <c r="B63" s="121" t="s">
        <v>112</v>
      </c>
      <c r="C63" s="113">
        <v>1.3846350178662583</v>
      </c>
      <c r="D63" s="115">
        <v>217</v>
      </c>
      <c r="E63" s="114">
        <v>251</v>
      </c>
      <c r="F63" s="114">
        <v>272</v>
      </c>
      <c r="G63" s="114">
        <v>245</v>
      </c>
      <c r="H63" s="140">
        <v>216</v>
      </c>
      <c r="I63" s="115">
        <v>1</v>
      </c>
      <c r="J63" s="116">
        <v>0.46296296296296297</v>
      </c>
    </row>
    <row r="64" spans="1:16" s="110" customFormat="1" ht="14.45" customHeight="1" x14ac:dyDescent="0.2">
      <c r="A64" s="120" t="s">
        <v>113</v>
      </c>
      <c r="B64" s="119" t="s">
        <v>116</v>
      </c>
      <c r="C64" s="113">
        <v>93.517100561510972</v>
      </c>
      <c r="D64" s="115">
        <v>14656</v>
      </c>
      <c r="E64" s="114">
        <v>15278</v>
      </c>
      <c r="F64" s="114">
        <v>15231</v>
      </c>
      <c r="G64" s="114">
        <v>15330</v>
      </c>
      <c r="H64" s="140">
        <v>15005</v>
      </c>
      <c r="I64" s="115">
        <v>-349</v>
      </c>
      <c r="J64" s="116">
        <v>-2.3258913695434855</v>
      </c>
    </row>
    <row r="65" spans="1:10" s="110" customFormat="1" ht="14.45" customHeight="1" x14ac:dyDescent="0.2">
      <c r="A65" s="123"/>
      <c r="B65" s="124" t="s">
        <v>117</v>
      </c>
      <c r="C65" s="125">
        <v>6.2595712098009191</v>
      </c>
      <c r="D65" s="143">
        <v>981</v>
      </c>
      <c r="E65" s="144">
        <v>1053</v>
      </c>
      <c r="F65" s="144">
        <v>990</v>
      </c>
      <c r="G65" s="144">
        <v>966</v>
      </c>
      <c r="H65" s="145">
        <v>975</v>
      </c>
      <c r="I65" s="143">
        <v>6</v>
      </c>
      <c r="J65" s="146">
        <v>0.61538461538461542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15056</v>
      </c>
      <c r="G11" s="114">
        <v>15640</v>
      </c>
      <c r="H11" s="114">
        <v>15583</v>
      </c>
      <c r="I11" s="114">
        <v>15666</v>
      </c>
      <c r="J11" s="140">
        <v>15371</v>
      </c>
      <c r="K11" s="114">
        <v>-315</v>
      </c>
      <c r="L11" s="116">
        <v>-2.0493136425736775</v>
      </c>
    </row>
    <row r="12" spans="1:17" s="110" customFormat="1" ht="24" customHeight="1" x14ac:dyDescent="0.2">
      <c r="A12" s="604" t="s">
        <v>185</v>
      </c>
      <c r="B12" s="605"/>
      <c r="C12" s="605"/>
      <c r="D12" s="606"/>
      <c r="E12" s="113">
        <v>40.170031880977682</v>
      </c>
      <c r="F12" s="115">
        <v>6048</v>
      </c>
      <c r="G12" s="114">
        <v>6182</v>
      </c>
      <c r="H12" s="114">
        <v>6172</v>
      </c>
      <c r="I12" s="114">
        <v>6121</v>
      </c>
      <c r="J12" s="140">
        <v>6018</v>
      </c>
      <c r="K12" s="114">
        <v>30</v>
      </c>
      <c r="L12" s="116">
        <v>0.49850448654037888</v>
      </c>
    </row>
    <row r="13" spans="1:17" s="110" customFormat="1" ht="15" customHeight="1" x14ac:dyDescent="0.2">
      <c r="A13" s="120"/>
      <c r="B13" s="612" t="s">
        <v>107</v>
      </c>
      <c r="C13" s="612"/>
      <c r="E13" s="113">
        <v>59.829968119022318</v>
      </c>
      <c r="F13" s="115">
        <v>9008</v>
      </c>
      <c r="G13" s="114">
        <v>9458</v>
      </c>
      <c r="H13" s="114">
        <v>9411</v>
      </c>
      <c r="I13" s="114">
        <v>9545</v>
      </c>
      <c r="J13" s="140">
        <v>9353</v>
      </c>
      <c r="K13" s="114">
        <v>-345</v>
      </c>
      <c r="L13" s="116">
        <v>-3.6886560461883886</v>
      </c>
    </row>
    <row r="14" spans="1:17" s="110" customFormat="1" ht="22.5" customHeight="1" x14ac:dyDescent="0.2">
      <c r="A14" s="604" t="s">
        <v>186</v>
      </c>
      <c r="B14" s="605"/>
      <c r="C14" s="605"/>
      <c r="D14" s="606"/>
      <c r="E14" s="113">
        <v>20.60972369819341</v>
      </c>
      <c r="F14" s="115">
        <v>3103</v>
      </c>
      <c r="G14" s="114">
        <v>3247</v>
      </c>
      <c r="H14" s="114">
        <v>3185</v>
      </c>
      <c r="I14" s="114">
        <v>3267</v>
      </c>
      <c r="J14" s="140">
        <v>2994</v>
      </c>
      <c r="K14" s="114">
        <v>109</v>
      </c>
      <c r="L14" s="116">
        <v>3.64061456245825</v>
      </c>
    </row>
    <row r="15" spans="1:17" s="110" customFormat="1" ht="15" customHeight="1" x14ac:dyDescent="0.2">
      <c r="A15" s="120"/>
      <c r="B15" s="119"/>
      <c r="C15" s="258" t="s">
        <v>106</v>
      </c>
      <c r="E15" s="113">
        <v>43.667418627135028</v>
      </c>
      <c r="F15" s="115">
        <v>1355</v>
      </c>
      <c r="G15" s="114">
        <v>1393</v>
      </c>
      <c r="H15" s="114">
        <v>1389</v>
      </c>
      <c r="I15" s="114">
        <v>1393</v>
      </c>
      <c r="J15" s="140">
        <v>1312</v>
      </c>
      <c r="K15" s="114">
        <v>43</v>
      </c>
      <c r="L15" s="116">
        <v>3.2774390243902438</v>
      </c>
    </row>
    <row r="16" spans="1:17" s="110" customFormat="1" ht="15" customHeight="1" x14ac:dyDescent="0.2">
      <c r="A16" s="120"/>
      <c r="B16" s="119"/>
      <c r="C16" s="258" t="s">
        <v>107</v>
      </c>
      <c r="E16" s="113">
        <v>56.332581372864972</v>
      </c>
      <c r="F16" s="115">
        <v>1748</v>
      </c>
      <c r="G16" s="114">
        <v>1854</v>
      </c>
      <c r="H16" s="114">
        <v>1796</v>
      </c>
      <c r="I16" s="114">
        <v>1874</v>
      </c>
      <c r="J16" s="140">
        <v>1682</v>
      </c>
      <c r="K16" s="114">
        <v>66</v>
      </c>
      <c r="L16" s="116">
        <v>3.9239001189060643</v>
      </c>
    </row>
    <row r="17" spans="1:12" s="110" customFormat="1" ht="15" customHeight="1" x14ac:dyDescent="0.2">
      <c r="A17" s="120"/>
      <c r="B17" s="121" t="s">
        <v>109</v>
      </c>
      <c r="C17" s="258"/>
      <c r="E17" s="113">
        <v>45.011955366631241</v>
      </c>
      <c r="F17" s="115">
        <v>6777</v>
      </c>
      <c r="G17" s="114">
        <v>7099</v>
      </c>
      <c r="H17" s="114">
        <v>7053</v>
      </c>
      <c r="I17" s="114">
        <v>7122</v>
      </c>
      <c r="J17" s="140">
        <v>7218</v>
      </c>
      <c r="K17" s="114">
        <v>-441</v>
      </c>
      <c r="L17" s="116">
        <v>-6.109725685785536</v>
      </c>
    </row>
    <row r="18" spans="1:12" s="110" customFormat="1" ht="15" customHeight="1" x14ac:dyDescent="0.2">
      <c r="A18" s="120"/>
      <c r="B18" s="119"/>
      <c r="C18" s="258" t="s">
        <v>106</v>
      </c>
      <c r="E18" s="113">
        <v>36.815700162313711</v>
      </c>
      <c r="F18" s="115">
        <v>2495</v>
      </c>
      <c r="G18" s="114">
        <v>2571</v>
      </c>
      <c r="H18" s="114">
        <v>2532</v>
      </c>
      <c r="I18" s="114">
        <v>2518</v>
      </c>
      <c r="J18" s="140">
        <v>2548</v>
      </c>
      <c r="K18" s="114">
        <v>-53</v>
      </c>
      <c r="L18" s="116">
        <v>-2.0800627943485086</v>
      </c>
    </row>
    <row r="19" spans="1:12" s="110" customFormat="1" ht="15" customHeight="1" x14ac:dyDescent="0.2">
      <c r="A19" s="120"/>
      <c r="B19" s="119"/>
      <c r="C19" s="258" t="s">
        <v>107</v>
      </c>
      <c r="E19" s="113">
        <v>63.184299837686289</v>
      </c>
      <c r="F19" s="115">
        <v>4282</v>
      </c>
      <c r="G19" s="114">
        <v>4528</v>
      </c>
      <c r="H19" s="114">
        <v>4521</v>
      </c>
      <c r="I19" s="114">
        <v>4604</v>
      </c>
      <c r="J19" s="140">
        <v>4670</v>
      </c>
      <c r="K19" s="114">
        <v>-388</v>
      </c>
      <c r="L19" s="116">
        <v>-8.3083511777301933</v>
      </c>
    </row>
    <row r="20" spans="1:12" s="110" customFormat="1" ht="15" customHeight="1" x14ac:dyDescent="0.2">
      <c r="A20" s="120"/>
      <c r="B20" s="121" t="s">
        <v>110</v>
      </c>
      <c r="C20" s="258"/>
      <c r="E20" s="113">
        <v>19.088735387885229</v>
      </c>
      <c r="F20" s="115">
        <v>2874</v>
      </c>
      <c r="G20" s="114">
        <v>2936</v>
      </c>
      <c r="H20" s="114">
        <v>2982</v>
      </c>
      <c r="I20" s="114">
        <v>2962</v>
      </c>
      <c r="J20" s="140">
        <v>2932</v>
      </c>
      <c r="K20" s="114">
        <v>-58</v>
      </c>
      <c r="L20" s="116">
        <v>-1.9781718963165076</v>
      </c>
    </row>
    <row r="21" spans="1:12" s="110" customFormat="1" ht="15" customHeight="1" x14ac:dyDescent="0.2">
      <c r="A21" s="120"/>
      <c r="B21" s="119"/>
      <c r="C21" s="258" t="s">
        <v>106</v>
      </c>
      <c r="E21" s="113">
        <v>34.725121781489214</v>
      </c>
      <c r="F21" s="115">
        <v>998</v>
      </c>
      <c r="G21" s="114">
        <v>1010</v>
      </c>
      <c r="H21" s="114">
        <v>1035</v>
      </c>
      <c r="I21" s="114">
        <v>1025</v>
      </c>
      <c r="J21" s="140">
        <v>1012</v>
      </c>
      <c r="K21" s="114">
        <v>-14</v>
      </c>
      <c r="L21" s="116">
        <v>-1.383399209486166</v>
      </c>
    </row>
    <row r="22" spans="1:12" s="110" customFormat="1" ht="15" customHeight="1" x14ac:dyDescent="0.2">
      <c r="A22" s="120"/>
      <c r="B22" s="119"/>
      <c r="C22" s="258" t="s">
        <v>107</v>
      </c>
      <c r="E22" s="113">
        <v>65.274878218510793</v>
      </c>
      <c r="F22" s="115">
        <v>1876</v>
      </c>
      <c r="G22" s="114">
        <v>1926</v>
      </c>
      <c r="H22" s="114">
        <v>1947</v>
      </c>
      <c r="I22" s="114">
        <v>1937</v>
      </c>
      <c r="J22" s="140">
        <v>1920</v>
      </c>
      <c r="K22" s="114">
        <v>-44</v>
      </c>
      <c r="L22" s="116">
        <v>-2.2916666666666665</v>
      </c>
    </row>
    <row r="23" spans="1:12" s="110" customFormat="1" ht="15" customHeight="1" x14ac:dyDescent="0.2">
      <c r="A23" s="120"/>
      <c r="B23" s="121" t="s">
        <v>111</v>
      </c>
      <c r="C23" s="258"/>
      <c r="E23" s="113">
        <v>15.289585547290116</v>
      </c>
      <c r="F23" s="115">
        <v>2302</v>
      </c>
      <c r="G23" s="114">
        <v>2358</v>
      </c>
      <c r="H23" s="114">
        <v>2363</v>
      </c>
      <c r="I23" s="114">
        <v>2315</v>
      </c>
      <c r="J23" s="140">
        <v>2227</v>
      </c>
      <c r="K23" s="114">
        <v>75</v>
      </c>
      <c r="L23" s="116">
        <v>3.3677593174674452</v>
      </c>
    </row>
    <row r="24" spans="1:12" s="110" customFormat="1" ht="15" customHeight="1" x14ac:dyDescent="0.2">
      <c r="A24" s="120"/>
      <c r="B24" s="119"/>
      <c r="C24" s="258" t="s">
        <v>106</v>
      </c>
      <c r="E24" s="113">
        <v>52.128583840139008</v>
      </c>
      <c r="F24" s="115">
        <v>1200</v>
      </c>
      <c r="G24" s="114">
        <v>1208</v>
      </c>
      <c r="H24" s="114">
        <v>1216</v>
      </c>
      <c r="I24" s="114">
        <v>1185</v>
      </c>
      <c r="J24" s="140">
        <v>1146</v>
      </c>
      <c r="K24" s="114">
        <v>54</v>
      </c>
      <c r="L24" s="116">
        <v>4.7120418848167542</v>
      </c>
    </row>
    <row r="25" spans="1:12" s="110" customFormat="1" ht="15" customHeight="1" x14ac:dyDescent="0.2">
      <c r="A25" s="120"/>
      <c r="B25" s="119"/>
      <c r="C25" s="258" t="s">
        <v>107</v>
      </c>
      <c r="E25" s="113">
        <v>47.871416159860992</v>
      </c>
      <c r="F25" s="115">
        <v>1102</v>
      </c>
      <c r="G25" s="114">
        <v>1150</v>
      </c>
      <c r="H25" s="114">
        <v>1147</v>
      </c>
      <c r="I25" s="114">
        <v>1130</v>
      </c>
      <c r="J25" s="140">
        <v>1081</v>
      </c>
      <c r="K25" s="114">
        <v>21</v>
      </c>
      <c r="L25" s="116">
        <v>1.9426456984273821</v>
      </c>
    </row>
    <row r="26" spans="1:12" s="110" customFormat="1" ht="15" customHeight="1" x14ac:dyDescent="0.2">
      <c r="A26" s="120"/>
      <c r="C26" s="121" t="s">
        <v>187</v>
      </c>
      <c r="D26" s="110" t="s">
        <v>188</v>
      </c>
      <c r="E26" s="113">
        <v>1.3947927736450585</v>
      </c>
      <c r="F26" s="115">
        <v>210</v>
      </c>
      <c r="G26" s="114">
        <v>244</v>
      </c>
      <c r="H26" s="114">
        <v>257</v>
      </c>
      <c r="I26" s="114">
        <v>226</v>
      </c>
      <c r="J26" s="140">
        <v>196</v>
      </c>
      <c r="K26" s="114">
        <v>14</v>
      </c>
      <c r="L26" s="116">
        <v>7.1428571428571432</v>
      </c>
    </row>
    <row r="27" spans="1:12" s="110" customFormat="1" ht="15" customHeight="1" x14ac:dyDescent="0.2">
      <c r="A27" s="120"/>
      <c r="B27" s="119"/>
      <c r="D27" s="259" t="s">
        <v>106</v>
      </c>
      <c r="E27" s="113">
        <v>45.238095238095241</v>
      </c>
      <c r="F27" s="115">
        <v>95</v>
      </c>
      <c r="G27" s="114">
        <v>102</v>
      </c>
      <c r="H27" s="114">
        <v>118</v>
      </c>
      <c r="I27" s="114">
        <v>104</v>
      </c>
      <c r="J27" s="140">
        <v>82</v>
      </c>
      <c r="K27" s="114">
        <v>13</v>
      </c>
      <c r="L27" s="116">
        <v>15.853658536585366</v>
      </c>
    </row>
    <row r="28" spans="1:12" s="110" customFormat="1" ht="15" customHeight="1" x14ac:dyDescent="0.2">
      <c r="A28" s="120"/>
      <c r="B28" s="119"/>
      <c r="D28" s="259" t="s">
        <v>107</v>
      </c>
      <c r="E28" s="113">
        <v>54.761904761904759</v>
      </c>
      <c r="F28" s="115">
        <v>115</v>
      </c>
      <c r="G28" s="114">
        <v>142</v>
      </c>
      <c r="H28" s="114">
        <v>139</v>
      </c>
      <c r="I28" s="114">
        <v>122</v>
      </c>
      <c r="J28" s="140">
        <v>114</v>
      </c>
      <c r="K28" s="114">
        <v>1</v>
      </c>
      <c r="L28" s="116">
        <v>0.8771929824561403</v>
      </c>
    </row>
    <row r="29" spans="1:12" s="110" customFormat="1" ht="24" customHeight="1" x14ac:dyDescent="0.2">
      <c r="A29" s="604" t="s">
        <v>189</v>
      </c>
      <c r="B29" s="605"/>
      <c r="C29" s="605"/>
      <c r="D29" s="606"/>
      <c r="E29" s="113">
        <v>92.693942614240171</v>
      </c>
      <c r="F29" s="115">
        <v>13956</v>
      </c>
      <c r="G29" s="114">
        <v>14497</v>
      </c>
      <c r="H29" s="114">
        <v>14505</v>
      </c>
      <c r="I29" s="114">
        <v>14615</v>
      </c>
      <c r="J29" s="140">
        <v>14336</v>
      </c>
      <c r="K29" s="114">
        <v>-380</v>
      </c>
      <c r="L29" s="116">
        <v>-2.6506696428571428</v>
      </c>
    </row>
    <row r="30" spans="1:12" s="110" customFormat="1" ht="15" customHeight="1" x14ac:dyDescent="0.2">
      <c r="A30" s="120"/>
      <c r="B30" s="119"/>
      <c r="C30" s="258" t="s">
        <v>106</v>
      </c>
      <c r="E30" s="113">
        <v>39.667526511894529</v>
      </c>
      <c r="F30" s="115">
        <v>5536</v>
      </c>
      <c r="G30" s="114">
        <v>5653</v>
      </c>
      <c r="H30" s="114">
        <v>5690</v>
      </c>
      <c r="I30" s="114">
        <v>5668</v>
      </c>
      <c r="J30" s="140">
        <v>5560</v>
      </c>
      <c r="K30" s="114">
        <v>-24</v>
      </c>
      <c r="L30" s="116">
        <v>-0.43165467625899279</v>
      </c>
    </row>
    <row r="31" spans="1:12" s="110" customFormat="1" ht="15" customHeight="1" x14ac:dyDescent="0.2">
      <c r="A31" s="120"/>
      <c r="B31" s="119"/>
      <c r="C31" s="258" t="s">
        <v>107</v>
      </c>
      <c r="E31" s="113">
        <v>60.332473488105471</v>
      </c>
      <c r="F31" s="115">
        <v>8420</v>
      </c>
      <c r="G31" s="114">
        <v>8844</v>
      </c>
      <c r="H31" s="114">
        <v>8815</v>
      </c>
      <c r="I31" s="114">
        <v>8947</v>
      </c>
      <c r="J31" s="140">
        <v>8776</v>
      </c>
      <c r="K31" s="114">
        <v>-356</v>
      </c>
      <c r="L31" s="116">
        <v>-4.0565177757520514</v>
      </c>
    </row>
    <row r="32" spans="1:12" s="110" customFormat="1" ht="15" customHeight="1" x14ac:dyDescent="0.2">
      <c r="A32" s="120"/>
      <c r="B32" s="119" t="s">
        <v>117</v>
      </c>
      <c r="C32" s="258"/>
      <c r="E32" s="113">
        <v>7.080233793836344</v>
      </c>
      <c r="F32" s="114">
        <v>1066</v>
      </c>
      <c r="G32" s="114">
        <v>1105</v>
      </c>
      <c r="H32" s="114">
        <v>1043</v>
      </c>
      <c r="I32" s="114">
        <v>1017</v>
      </c>
      <c r="J32" s="140">
        <v>1005</v>
      </c>
      <c r="K32" s="114">
        <v>61</v>
      </c>
      <c r="L32" s="116">
        <v>6.0696517412935327</v>
      </c>
    </row>
    <row r="33" spans="1:12" s="110" customFormat="1" ht="15" customHeight="1" x14ac:dyDescent="0.2">
      <c r="A33" s="120"/>
      <c r="B33" s="119"/>
      <c r="C33" s="258" t="s">
        <v>106</v>
      </c>
      <c r="E33" s="113">
        <v>47.185741088180116</v>
      </c>
      <c r="F33" s="114">
        <v>503</v>
      </c>
      <c r="G33" s="114">
        <v>517</v>
      </c>
      <c r="H33" s="114">
        <v>473</v>
      </c>
      <c r="I33" s="114">
        <v>443</v>
      </c>
      <c r="J33" s="140">
        <v>450</v>
      </c>
      <c r="K33" s="114">
        <v>53</v>
      </c>
      <c r="L33" s="116">
        <v>11.777777777777779</v>
      </c>
    </row>
    <row r="34" spans="1:12" s="110" customFormat="1" ht="15" customHeight="1" x14ac:dyDescent="0.2">
      <c r="A34" s="120"/>
      <c r="B34" s="119"/>
      <c r="C34" s="258" t="s">
        <v>107</v>
      </c>
      <c r="E34" s="113">
        <v>52.814258911819884</v>
      </c>
      <c r="F34" s="114">
        <v>563</v>
      </c>
      <c r="G34" s="114">
        <v>588</v>
      </c>
      <c r="H34" s="114">
        <v>570</v>
      </c>
      <c r="I34" s="114">
        <v>574</v>
      </c>
      <c r="J34" s="140">
        <v>555</v>
      </c>
      <c r="K34" s="114">
        <v>8</v>
      </c>
      <c r="L34" s="116">
        <v>1.4414414414414414</v>
      </c>
    </row>
    <row r="35" spans="1:12" s="110" customFormat="1" ht="24" customHeight="1" x14ac:dyDescent="0.2">
      <c r="A35" s="604" t="s">
        <v>192</v>
      </c>
      <c r="B35" s="605"/>
      <c r="C35" s="605"/>
      <c r="D35" s="606"/>
      <c r="E35" s="113">
        <v>22.509298618490966</v>
      </c>
      <c r="F35" s="114">
        <v>3389</v>
      </c>
      <c r="G35" s="114">
        <v>3507</v>
      </c>
      <c r="H35" s="114">
        <v>3368</v>
      </c>
      <c r="I35" s="114">
        <v>3504</v>
      </c>
      <c r="J35" s="114">
        <v>3256</v>
      </c>
      <c r="K35" s="318">
        <v>133</v>
      </c>
      <c r="L35" s="319">
        <v>4.0847665847665846</v>
      </c>
    </row>
    <row r="36" spans="1:12" s="110" customFormat="1" ht="15" customHeight="1" x14ac:dyDescent="0.2">
      <c r="A36" s="120"/>
      <c r="B36" s="119"/>
      <c r="C36" s="258" t="s">
        <v>106</v>
      </c>
      <c r="E36" s="113">
        <v>43.906757155503101</v>
      </c>
      <c r="F36" s="114">
        <v>1488</v>
      </c>
      <c r="G36" s="114">
        <v>1484</v>
      </c>
      <c r="H36" s="114">
        <v>1438</v>
      </c>
      <c r="I36" s="114">
        <v>1474</v>
      </c>
      <c r="J36" s="114">
        <v>1375</v>
      </c>
      <c r="K36" s="318">
        <v>113</v>
      </c>
      <c r="L36" s="116">
        <v>8.2181818181818187</v>
      </c>
    </row>
    <row r="37" spans="1:12" s="110" customFormat="1" ht="15" customHeight="1" x14ac:dyDescent="0.2">
      <c r="A37" s="120"/>
      <c r="B37" s="119"/>
      <c r="C37" s="258" t="s">
        <v>107</v>
      </c>
      <c r="E37" s="113">
        <v>56.093242844496899</v>
      </c>
      <c r="F37" s="114">
        <v>1901</v>
      </c>
      <c r="G37" s="114">
        <v>2023</v>
      </c>
      <c r="H37" s="114">
        <v>1930</v>
      </c>
      <c r="I37" s="114">
        <v>2030</v>
      </c>
      <c r="J37" s="140">
        <v>1881</v>
      </c>
      <c r="K37" s="114">
        <v>20</v>
      </c>
      <c r="L37" s="116">
        <v>1.063264221158958</v>
      </c>
    </row>
    <row r="38" spans="1:12" s="110" customFormat="1" ht="15" customHeight="1" x14ac:dyDescent="0.2">
      <c r="A38" s="120"/>
      <c r="B38" s="119" t="s">
        <v>328</v>
      </c>
      <c r="C38" s="258"/>
      <c r="E38" s="113">
        <v>52.271519659936239</v>
      </c>
      <c r="F38" s="114">
        <v>7870</v>
      </c>
      <c r="G38" s="114">
        <v>8110</v>
      </c>
      <c r="H38" s="114">
        <v>8159</v>
      </c>
      <c r="I38" s="114">
        <v>8122</v>
      </c>
      <c r="J38" s="140">
        <v>8055</v>
      </c>
      <c r="K38" s="114">
        <v>-185</v>
      </c>
      <c r="L38" s="116">
        <v>-2.2967101179391682</v>
      </c>
    </row>
    <row r="39" spans="1:12" s="110" customFormat="1" ht="15" customHeight="1" x14ac:dyDescent="0.2">
      <c r="A39" s="120"/>
      <c r="B39" s="119"/>
      <c r="C39" s="258" t="s">
        <v>106</v>
      </c>
      <c r="E39" s="113">
        <v>40.038119440914869</v>
      </c>
      <c r="F39" s="115">
        <v>3151</v>
      </c>
      <c r="G39" s="114">
        <v>3201</v>
      </c>
      <c r="H39" s="114">
        <v>3219</v>
      </c>
      <c r="I39" s="114">
        <v>3174</v>
      </c>
      <c r="J39" s="140">
        <v>3126</v>
      </c>
      <c r="K39" s="114">
        <v>25</v>
      </c>
      <c r="L39" s="116">
        <v>0.79974408189379398</v>
      </c>
    </row>
    <row r="40" spans="1:12" s="110" customFormat="1" ht="15" customHeight="1" x14ac:dyDescent="0.2">
      <c r="A40" s="120"/>
      <c r="B40" s="119"/>
      <c r="C40" s="258" t="s">
        <v>107</v>
      </c>
      <c r="E40" s="113">
        <v>59.961880559085131</v>
      </c>
      <c r="F40" s="115">
        <v>4719</v>
      </c>
      <c r="G40" s="114">
        <v>4909</v>
      </c>
      <c r="H40" s="114">
        <v>4940</v>
      </c>
      <c r="I40" s="114">
        <v>4948</v>
      </c>
      <c r="J40" s="140">
        <v>4929</v>
      </c>
      <c r="K40" s="114">
        <v>-210</v>
      </c>
      <c r="L40" s="116">
        <v>-4.2604990870359103</v>
      </c>
    </row>
    <row r="41" spans="1:12" s="110" customFormat="1" ht="15" customHeight="1" x14ac:dyDescent="0.2">
      <c r="A41" s="120"/>
      <c r="B41" s="320" t="s">
        <v>515</v>
      </c>
      <c r="C41" s="258"/>
      <c r="E41" s="113">
        <v>9.2388416578108394</v>
      </c>
      <c r="F41" s="115">
        <v>1391</v>
      </c>
      <c r="G41" s="114">
        <v>1435</v>
      </c>
      <c r="H41" s="114">
        <v>1435</v>
      </c>
      <c r="I41" s="114">
        <v>1449</v>
      </c>
      <c r="J41" s="140">
        <v>1397</v>
      </c>
      <c r="K41" s="114">
        <v>-6</v>
      </c>
      <c r="L41" s="116">
        <v>-0.42949176807444522</v>
      </c>
    </row>
    <row r="42" spans="1:12" s="110" customFormat="1" ht="15" customHeight="1" x14ac:dyDescent="0.2">
      <c r="A42" s="120"/>
      <c r="B42" s="119"/>
      <c r="C42" s="268" t="s">
        <v>106</v>
      </c>
      <c r="D42" s="182"/>
      <c r="E42" s="113">
        <v>37.958303378864123</v>
      </c>
      <c r="F42" s="115">
        <v>528</v>
      </c>
      <c r="G42" s="114">
        <v>550</v>
      </c>
      <c r="H42" s="114">
        <v>553</v>
      </c>
      <c r="I42" s="114">
        <v>541</v>
      </c>
      <c r="J42" s="140">
        <v>531</v>
      </c>
      <c r="K42" s="114">
        <v>-3</v>
      </c>
      <c r="L42" s="116">
        <v>-0.56497175141242939</v>
      </c>
    </row>
    <row r="43" spans="1:12" s="110" customFormat="1" ht="15" customHeight="1" x14ac:dyDescent="0.2">
      <c r="A43" s="120"/>
      <c r="B43" s="119"/>
      <c r="C43" s="268" t="s">
        <v>107</v>
      </c>
      <c r="D43" s="182"/>
      <c r="E43" s="113">
        <v>62.041696621135877</v>
      </c>
      <c r="F43" s="115">
        <v>863</v>
      </c>
      <c r="G43" s="114">
        <v>885</v>
      </c>
      <c r="H43" s="114">
        <v>882</v>
      </c>
      <c r="I43" s="114">
        <v>908</v>
      </c>
      <c r="J43" s="140">
        <v>866</v>
      </c>
      <c r="K43" s="114">
        <v>-3</v>
      </c>
      <c r="L43" s="116">
        <v>-0.3464203233256351</v>
      </c>
    </row>
    <row r="44" spans="1:12" s="110" customFormat="1" ht="15" customHeight="1" x14ac:dyDescent="0.2">
      <c r="A44" s="120"/>
      <c r="B44" s="119" t="s">
        <v>205</v>
      </c>
      <c r="C44" s="268"/>
      <c r="D44" s="182"/>
      <c r="E44" s="113">
        <v>15.980340063761956</v>
      </c>
      <c r="F44" s="115">
        <v>2406</v>
      </c>
      <c r="G44" s="114">
        <v>2588</v>
      </c>
      <c r="H44" s="114">
        <v>2621</v>
      </c>
      <c r="I44" s="114">
        <v>2591</v>
      </c>
      <c r="J44" s="140">
        <v>2663</v>
      </c>
      <c r="K44" s="114">
        <v>-257</v>
      </c>
      <c r="L44" s="116">
        <v>-9.65076980848667</v>
      </c>
    </row>
    <row r="45" spans="1:12" s="110" customFormat="1" ht="15" customHeight="1" x14ac:dyDescent="0.2">
      <c r="A45" s="120"/>
      <c r="B45" s="119"/>
      <c r="C45" s="268" t="s">
        <v>106</v>
      </c>
      <c r="D45" s="182"/>
      <c r="E45" s="113">
        <v>36.616791354945967</v>
      </c>
      <c r="F45" s="115">
        <v>881</v>
      </c>
      <c r="G45" s="114">
        <v>947</v>
      </c>
      <c r="H45" s="114">
        <v>962</v>
      </c>
      <c r="I45" s="114">
        <v>932</v>
      </c>
      <c r="J45" s="140">
        <v>986</v>
      </c>
      <c r="K45" s="114">
        <v>-105</v>
      </c>
      <c r="L45" s="116">
        <v>-10.649087221095336</v>
      </c>
    </row>
    <row r="46" spans="1:12" s="110" customFormat="1" ht="15" customHeight="1" x14ac:dyDescent="0.2">
      <c r="A46" s="123"/>
      <c r="B46" s="124"/>
      <c r="C46" s="260" t="s">
        <v>107</v>
      </c>
      <c r="D46" s="261"/>
      <c r="E46" s="125">
        <v>63.383208645054033</v>
      </c>
      <c r="F46" s="143">
        <v>1525</v>
      </c>
      <c r="G46" s="144">
        <v>1641</v>
      </c>
      <c r="H46" s="144">
        <v>1659</v>
      </c>
      <c r="I46" s="144">
        <v>1659</v>
      </c>
      <c r="J46" s="145">
        <v>1677</v>
      </c>
      <c r="K46" s="144">
        <v>-152</v>
      </c>
      <c r="L46" s="146">
        <v>-9.0638044126416215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15056</v>
      </c>
      <c r="E11" s="114">
        <v>15640</v>
      </c>
      <c r="F11" s="114">
        <v>15583</v>
      </c>
      <c r="G11" s="114">
        <v>15666</v>
      </c>
      <c r="H11" s="140">
        <v>15371</v>
      </c>
      <c r="I11" s="115">
        <v>-315</v>
      </c>
      <c r="J11" s="116">
        <v>-2.0493136425736775</v>
      </c>
    </row>
    <row r="12" spans="1:15" s="110" customFormat="1" ht="24.95" customHeight="1" x14ac:dyDescent="0.2">
      <c r="A12" s="193" t="s">
        <v>132</v>
      </c>
      <c r="B12" s="194" t="s">
        <v>133</v>
      </c>
      <c r="C12" s="113">
        <v>2.9821997874601487</v>
      </c>
      <c r="D12" s="115">
        <v>449</v>
      </c>
      <c r="E12" s="114">
        <v>446</v>
      </c>
      <c r="F12" s="114">
        <v>445</v>
      </c>
      <c r="G12" s="114">
        <v>465</v>
      </c>
      <c r="H12" s="140">
        <v>430</v>
      </c>
      <c r="I12" s="115">
        <v>19</v>
      </c>
      <c r="J12" s="116">
        <v>4.4186046511627906</v>
      </c>
    </row>
    <row r="13" spans="1:15" s="110" customFormat="1" ht="24.95" customHeight="1" x14ac:dyDescent="0.2">
      <c r="A13" s="193" t="s">
        <v>134</v>
      </c>
      <c r="B13" s="199" t="s">
        <v>214</v>
      </c>
      <c r="C13" s="113">
        <v>0.41179596174282679</v>
      </c>
      <c r="D13" s="115">
        <v>62</v>
      </c>
      <c r="E13" s="114">
        <v>62</v>
      </c>
      <c r="F13" s="114">
        <v>58</v>
      </c>
      <c r="G13" s="114">
        <v>50</v>
      </c>
      <c r="H13" s="140">
        <v>52</v>
      </c>
      <c r="I13" s="115">
        <v>10</v>
      </c>
      <c r="J13" s="116">
        <v>19.23076923076923</v>
      </c>
    </row>
    <row r="14" spans="1:15" s="287" customFormat="1" ht="24.95" customHeight="1" x14ac:dyDescent="0.2">
      <c r="A14" s="193" t="s">
        <v>215</v>
      </c>
      <c r="B14" s="199" t="s">
        <v>137</v>
      </c>
      <c r="C14" s="113">
        <v>8.501594048884165</v>
      </c>
      <c r="D14" s="115">
        <v>1280</v>
      </c>
      <c r="E14" s="114">
        <v>718</v>
      </c>
      <c r="F14" s="114">
        <v>732</v>
      </c>
      <c r="G14" s="114">
        <v>704</v>
      </c>
      <c r="H14" s="140">
        <v>718</v>
      </c>
      <c r="I14" s="115">
        <v>562</v>
      </c>
      <c r="J14" s="116">
        <v>78.272980501392752</v>
      </c>
      <c r="K14" s="110"/>
      <c r="L14" s="110"/>
      <c r="M14" s="110"/>
      <c r="N14" s="110"/>
      <c r="O14" s="110"/>
    </row>
    <row r="15" spans="1:15" s="110" customFormat="1" ht="24.95" customHeight="1" x14ac:dyDescent="0.2">
      <c r="A15" s="193" t="s">
        <v>216</v>
      </c>
      <c r="B15" s="199" t="s">
        <v>217</v>
      </c>
      <c r="C15" s="113">
        <v>5.9776833156216789</v>
      </c>
      <c r="D15" s="115">
        <v>900</v>
      </c>
      <c r="E15" s="114">
        <v>327</v>
      </c>
      <c r="F15" s="114">
        <v>322</v>
      </c>
      <c r="G15" s="114">
        <v>289</v>
      </c>
      <c r="H15" s="140">
        <v>299</v>
      </c>
      <c r="I15" s="115">
        <v>601</v>
      </c>
      <c r="J15" s="116">
        <v>201.00334448160535</v>
      </c>
    </row>
    <row r="16" spans="1:15" s="287" customFormat="1" ht="24.95" customHeight="1" x14ac:dyDescent="0.2">
      <c r="A16" s="193" t="s">
        <v>218</v>
      </c>
      <c r="B16" s="199" t="s">
        <v>141</v>
      </c>
      <c r="C16" s="113">
        <v>1.9327842720510096</v>
      </c>
      <c r="D16" s="115">
        <v>291</v>
      </c>
      <c r="E16" s="114">
        <v>297</v>
      </c>
      <c r="F16" s="114">
        <v>310</v>
      </c>
      <c r="G16" s="114">
        <v>314</v>
      </c>
      <c r="H16" s="140">
        <v>321</v>
      </c>
      <c r="I16" s="115">
        <v>-30</v>
      </c>
      <c r="J16" s="116">
        <v>-9.3457943925233646</v>
      </c>
      <c r="K16" s="110"/>
      <c r="L16" s="110"/>
      <c r="M16" s="110"/>
      <c r="N16" s="110"/>
      <c r="O16" s="110"/>
    </row>
    <row r="17" spans="1:15" s="110" customFormat="1" ht="24.95" customHeight="1" x14ac:dyDescent="0.2">
      <c r="A17" s="193" t="s">
        <v>142</v>
      </c>
      <c r="B17" s="199" t="s">
        <v>220</v>
      </c>
      <c r="C17" s="113">
        <v>0.59112646121147716</v>
      </c>
      <c r="D17" s="115">
        <v>89</v>
      </c>
      <c r="E17" s="114">
        <v>94</v>
      </c>
      <c r="F17" s="114">
        <v>100</v>
      </c>
      <c r="G17" s="114">
        <v>101</v>
      </c>
      <c r="H17" s="140">
        <v>98</v>
      </c>
      <c r="I17" s="115">
        <v>-9</v>
      </c>
      <c r="J17" s="116">
        <v>-9.183673469387756</v>
      </c>
    </row>
    <row r="18" spans="1:15" s="287" customFormat="1" ht="24.95" customHeight="1" x14ac:dyDescent="0.2">
      <c r="A18" s="201" t="s">
        <v>144</v>
      </c>
      <c r="B18" s="202" t="s">
        <v>145</v>
      </c>
      <c r="C18" s="113">
        <v>3.2943676939426143</v>
      </c>
      <c r="D18" s="115">
        <v>496</v>
      </c>
      <c r="E18" s="114">
        <v>519</v>
      </c>
      <c r="F18" s="114">
        <v>522</v>
      </c>
      <c r="G18" s="114">
        <v>516</v>
      </c>
      <c r="H18" s="140">
        <v>505</v>
      </c>
      <c r="I18" s="115">
        <v>-9</v>
      </c>
      <c r="J18" s="116">
        <v>-1.7821782178217822</v>
      </c>
      <c r="K18" s="110"/>
      <c r="L18" s="110"/>
      <c r="M18" s="110"/>
      <c r="N18" s="110"/>
      <c r="O18" s="110"/>
    </row>
    <row r="19" spans="1:15" s="110" customFormat="1" ht="24.95" customHeight="1" x14ac:dyDescent="0.2">
      <c r="A19" s="193" t="s">
        <v>146</v>
      </c>
      <c r="B19" s="199" t="s">
        <v>147</v>
      </c>
      <c r="C19" s="113">
        <v>17.395058448459086</v>
      </c>
      <c r="D19" s="115">
        <v>2619</v>
      </c>
      <c r="E19" s="114">
        <v>2712</v>
      </c>
      <c r="F19" s="114">
        <v>2652</v>
      </c>
      <c r="G19" s="114">
        <v>2672</v>
      </c>
      <c r="H19" s="140">
        <v>2648</v>
      </c>
      <c r="I19" s="115">
        <v>-29</v>
      </c>
      <c r="J19" s="116">
        <v>-1.095166163141994</v>
      </c>
    </row>
    <row r="20" spans="1:15" s="287" customFormat="1" ht="24.95" customHeight="1" x14ac:dyDescent="0.2">
      <c r="A20" s="193" t="s">
        <v>148</v>
      </c>
      <c r="B20" s="199" t="s">
        <v>149</v>
      </c>
      <c r="C20" s="113">
        <v>3.7393730074388949</v>
      </c>
      <c r="D20" s="115">
        <v>563</v>
      </c>
      <c r="E20" s="114">
        <v>578</v>
      </c>
      <c r="F20" s="114">
        <v>598</v>
      </c>
      <c r="G20" s="114">
        <v>554</v>
      </c>
      <c r="H20" s="140">
        <v>562</v>
      </c>
      <c r="I20" s="115">
        <v>1</v>
      </c>
      <c r="J20" s="116">
        <v>0.17793594306049823</v>
      </c>
      <c r="K20" s="110"/>
      <c r="L20" s="110"/>
      <c r="M20" s="110"/>
      <c r="N20" s="110"/>
      <c r="O20" s="110"/>
    </row>
    <row r="21" spans="1:15" s="110" customFormat="1" ht="24.95" customHeight="1" x14ac:dyDescent="0.2">
      <c r="A21" s="201" t="s">
        <v>150</v>
      </c>
      <c r="B21" s="202" t="s">
        <v>151</v>
      </c>
      <c r="C21" s="113">
        <v>11.603347502656748</v>
      </c>
      <c r="D21" s="115">
        <v>1747</v>
      </c>
      <c r="E21" s="114">
        <v>1937</v>
      </c>
      <c r="F21" s="114">
        <v>1996</v>
      </c>
      <c r="G21" s="114">
        <v>1975</v>
      </c>
      <c r="H21" s="140">
        <v>1880</v>
      </c>
      <c r="I21" s="115">
        <v>-133</v>
      </c>
      <c r="J21" s="116">
        <v>-7.0744680851063828</v>
      </c>
    </row>
    <row r="22" spans="1:15" s="110" customFormat="1" ht="24.95" customHeight="1" x14ac:dyDescent="0.2">
      <c r="A22" s="201" t="s">
        <v>152</v>
      </c>
      <c r="B22" s="199" t="s">
        <v>153</v>
      </c>
      <c r="C22" s="113">
        <v>1.8730074388947928</v>
      </c>
      <c r="D22" s="115">
        <v>282</v>
      </c>
      <c r="E22" s="114">
        <v>850</v>
      </c>
      <c r="F22" s="114">
        <v>884</v>
      </c>
      <c r="G22" s="114">
        <v>888</v>
      </c>
      <c r="H22" s="140">
        <v>865</v>
      </c>
      <c r="I22" s="115">
        <v>-583</v>
      </c>
      <c r="J22" s="116">
        <v>-67.398843930635834</v>
      </c>
    </row>
    <row r="23" spans="1:15" s="110" customFormat="1" ht="24.95" customHeight="1" x14ac:dyDescent="0.2">
      <c r="A23" s="193" t="s">
        <v>154</v>
      </c>
      <c r="B23" s="199" t="s">
        <v>155</v>
      </c>
      <c r="C23" s="113">
        <v>0.60441020191285866</v>
      </c>
      <c r="D23" s="115">
        <v>91</v>
      </c>
      <c r="E23" s="114">
        <v>96</v>
      </c>
      <c r="F23" s="114">
        <v>97</v>
      </c>
      <c r="G23" s="114">
        <v>98</v>
      </c>
      <c r="H23" s="140">
        <v>91</v>
      </c>
      <c r="I23" s="115">
        <v>0</v>
      </c>
      <c r="J23" s="116">
        <v>0</v>
      </c>
    </row>
    <row r="24" spans="1:15" s="110" customFormat="1" ht="24.95" customHeight="1" x14ac:dyDescent="0.2">
      <c r="A24" s="193" t="s">
        <v>156</v>
      </c>
      <c r="B24" s="199" t="s">
        <v>221</v>
      </c>
      <c r="C24" s="113">
        <v>6.7149309245483524</v>
      </c>
      <c r="D24" s="115">
        <v>1011</v>
      </c>
      <c r="E24" s="114">
        <v>1035</v>
      </c>
      <c r="F24" s="114">
        <v>1029</v>
      </c>
      <c r="G24" s="114">
        <v>1024</v>
      </c>
      <c r="H24" s="140">
        <v>1020</v>
      </c>
      <c r="I24" s="115">
        <v>-9</v>
      </c>
      <c r="J24" s="116">
        <v>-0.88235294117647056</v>
      </c>
    </row>
    <row r="25" spans="1:15" s="110" customFormat="1" ht="24.95" customHeight="1" x14ac:dyDescent="0.2">
      <c r="A25" s="193" t="s">
        <v>222</v>
      </c>
      <c r="B25" s="204" t="s">
        <v>159</v>
      </c>
      <c r="C25" s="113">
        <v>11.098565356004251</v>
      </c>
      <c r="D25" s="115">
        <v>1671</v>
      </c>
      <c r="E25" s="114">
        <v>1664</v>
      </c>
      <c r="F25" s="114">
        <v>1688</v>
      </c>
      <c r="G25" s="114">
        <v>1664</v>
      </c>
      <c r="H25" s="140">
        <v>1699</v>
      </c>
      <c r="I25" s="115">
        <v>-28</v>
      </c>
      <c r="J25" s="116">
        <v>-1.6480282519128899</v>
      </c>
    </row>
    <row r="26" spans="1:15" s="110" customFormat="1" ht="24.95" customHeight="1" x14ac:dyDescent="0.2">
      <c r="A26" s="201">
        <v>782.78300000000002</v>
      </c>
      <c r="B26" s="203" t="s">
        <v>160</v>
      </c>
      <c r="C26" s="113">
        <v>0.52470775770456957</v>
      </c>
      <c r="D26" s="115">
        <v>79</v>
      </c>
      <c r="E26" s="114">
        <v>87</v>
      </c>
      <c r="F26" s="114">
        <v>101</v>
      </c>
      <c r="G26" s="114">
        <v>110</v>
      </c>
      <c r="H26" s="140">
        <v>104</v>
      </c>
      <c r="I26" s="115">
        <v>-25</v>
      </c>
      <c r="J26" s="116">
        <v>-24.03846153846154</v>
      </c>
    </row>
    <row r="27" spans="1:15" s="110" customFormat="1" ht="24.95" customHeight="1" x14ac:dyDescent="0.2">
      <c r="A27" s="193" t="s">
        <v>161</v>
      </c>
      <c r="B27" s="199" t="s">
        <v>162</v>
      </c>
      <c r="C27" s="113">
        <v>1.7733793836344314</v>
      </c>
      <c r="D27" s="115">
        <v>267</v>
      </c>
      <c r="E27" s="114">
        <v>269</v>
      </c>
      <c r="F27" s="114">
        <v>272</v>
      </c>
      <c r="G27" s="114">
        <v>279</v>
      </c>
      <c r="H27" s="140">
        <v>275</v>
      </c>
      <c r="I27" s="115">
        <v>-8</v>
      </c>
      <c r="J27" s="116">
        <v>-2.9090909090909092</v>
      </c>
    </row>
    <row r="28" spans="1:15" s="110" customFormat="1" ht="24.95" customHeight="1" x14ac:dyDescent="0.2">
      <c r="A28" s="193" t="s">
        <v>163</v>
      </c>
      <c r="B28" s="199" t="s">
        <v>164</v>
      </c>
      <c r="C28" s="113">
        <v>6.3429861849096705</v>
      </c>
      <c r="D28" s="115">
        <v>955</v>
      </c>
      <c r="E28" s="114">
        <v>1057</v>
      </c>
      <c r="F28" s="114">
        <v>924</v>
      </c>
      <c r="G28" s="114">
        <v>1072</v>
      </c>
      <c r="H28" s="140">
        <v>1010</v>
      </c>
      <c r="I28" s="115">
        <v>-55</v>
      </c>
      <c r="J28" s="116">
        <v>-5.4455445544554459</v>
      </c>
    </row>
    <row r="29" spans="1:15" s="110" customFormat="1" ht="24.95" customHeight="1" x14ac:dyDescent="0.2">
      <c r="A29" s="193">
        <v>86</v>
      </c>
      <c r="B29" s="199" t="s">
        <v>165</v>
      </c>
      <c r="C29" s="113">
        <v>5.340063761955367</v>
      </c>
      <c r="D29" s="115">
        <v>804</v>
      </c>
      <c r="E29" s="114">
        <v>816</v>
      </c>
      <c r="F29" s="114">
        <v>819</v>
      </c>
      <c r="G29" s="114">
        <v>834</v>
      </c>
      <c r="H29" s="140">
        <v>818</v>
      </c>
      <c r="I29" s="115">
        <v>-14</v>
      </c>
      <c r="J29" s="116">
        <v>-1.7114914425427872</v>
      </c>
    </row>
    <row r="30" spans="1:15" s="110" customFormat="1" ht="24.95" customHeight="1" x14ac:dyDescent="0.2">
      <c r="A30" s="193">
        <v>87.88</v>
      </c>
      <c r="B30" s="204" t="s">
        <v>166</v>
      </c>
      <c r="C30" s="113">
        <v>5.0677470775770459</v>
      </c>
      <c r="D30" s="115">
        <v>763</v>
      </c>
      <c r="E30" s="114">
        <v>775</v>
      </c>
      <c r="F30" s="114">
        <v>766</v>
      </c>
      <c r="G30" s="114">
        <v>768</v>
      </c>
      <c r="H30" s="140">
        <v>741</v>
      </c>
      <c r="I30" s="115">
        <v>22</v>
      </c>
      <c r="J30" s="116">
        <v>2.9689608636977058</v>
      </c>
    </row>
    <row r="31" spans="1:15" s="110" customFormat="1" ht="24.95" customHeight="1" x14ac:dyDescent="0.2">
      <c r="A31" s="193" t="s">
        <v>167</v>
      </c>
      <c r="B31" s="199" t="s">
        <v>168</v>
      </c>
      <c r="C31" s="113">
        <v>12.699256110520723</v>
      </c>
      <c r="D31" s="115">
        <v>1912</v>
      </c>
      <c r="E31" s="114">
        <v>2014</v>
      </c>
      <c r="F31" s="114">
        <v>1995</v>
      </c>
      <c r="G31" s="114">
        <v>1988</v>
      </c>
      <c r="H31" s="140">
        <v>1947</v>
      </c>
      <c r="I31" s="115">
        <v>-35</v>
      </c>
      <c r="J31" s="116">
        <v>-1.7976373908577299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2.9821997874601487</v>
      </c>
      <c r="D34" s="115">
        <v>449</v>
      </c>
      <c r="E34" s="114">
        <v>446</v>
      </c>
      <c r="F34" s="114">
        <v>445</v>
      </c>
      <c r="G34" s="114">
        <v>465</v>
      </c>
      <c r="H34" s="140">
        <v>430</v>
      </c>
      <c r="I34" s="115">
        <v>19</v>
      </c>
      <c r="J34" s="116">
        <v>4.4186046511627906</v>
      </c>
    </row>
    <row r="35" spans="1:10" s="110" customFormat="1" ht="24.95" customHeight="1" x14ac:dyDescent="0.2">
      <c r="A35" s="292" t="s">
        <v>171</v>
      </c>
      <c r="B35" s="293" t="s">
        <v>172</v>
      </c>
      <c r="C35" s="113">
        <v>12.207757704569607</v>
      </c>
      <c r="D35" s="115">
        <v>1838</v>
      </c>
      <c r="E35" s="114">
        <v>1299</v>
      </c>
      <c r="F35" s="114">
        <v>1312</v>
      </c>
      <c r="G35" s="114">
        <v>1270</v>
      </c>
      <c r="H35" s="140">
        <v>1275</v>
      </c>
      <c r="I35" s="115">
        <v>563</v>
      </c>
      <c r="J35" s="116">
        <v>44.156862745098039</v>
      </c>
    </row>
    <row r="36" spans="1:10" s="110" customFormat="1" ht="24.95" customHeight="1" x14ac:dyDescent="0.2">
      <c r="A36" s="294" t="s">
        <v>173</v>
      </c>
      <c r="B36" s="295" t="s">
        <v>174</v>
      </c>
      <c r="C36" s="125">
        <v>84.776833156216796</v>
      </c>
      <c r="D36" s="143">
        <v>12764</v>
      </c>
      <c r="E36" s="144">
        <v>13890</v>
      </c>
      <c r="F36" s="144">
        <v>13821</v>
      </c>
      <c r="G36" s="144">
        <v>13926</v>
      </c>
      <c r="H36" s="145">
        <v>13660</v>
      </c>
      <c r="I36" s="143">
        <v>-896</v>
      </c>
      <c r="J36" s="146">
        <v>-6.5592972181551978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15056</v>
      </c>
      <c r="F11" s="264">
        <v>15640</v>
      </c>
      <c r="G11" s="264">
        <v>15583</v>
      </c>
      <c r="H11" s="264">
        <v>15666</v>
      </c>
      <c r="I11" s="265">
        <v>15371</v>
      </c>
      <c r="J11" s="263">
        <v>-315</v>
      </c>
      <c r="K11" s="266">
        <v>-2.0493136425736775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46.738841657810838</v>
      </c>
      <c r="E13" s="115">
        <v>7037</v>
      </c>
      <c r="F13" s="114">
        <v>7262</v>
      </c>
      <c r="G13" s="114">
        <v>7224</v>
      </c>
      <c r="H13" s="114">
        <v>7309</v>
      </c>
      <c r="I13" s="140">
        <v>7135</v>
      </c>
      <c r="J13" s="115">
        <v>-98</v>
      </c>
      <c r="K13" s="116">
        <v>-1.3735108619481429</v>
      </c>
    </row>
    <row r="14" spans="1:15" ht="15.95" customHeight="1" x14ac:dyDescent="0.2">
      <c r="A14" s="306" t="s">
        <v>230</v>
      </c>
      <c r="B14" s="307"/>
      <c r="C14" s="308"/>
      <c r="D14" s="113">
        <v>39.167109458023383</v>
      </c>
      <c r="E14" s="115">
        <v>5897</v>
      </c>
      <c r="F14" s="114">
        <v>6206</v>
      </c>
      <c r="G14" s="114">
        <v>6203</v>
      </c>
      <c r="H14" s="114">
        <v>6184</v>
      </c>
      <c r="I14" s="140">
        <v>6132</v>
      </c>
      <c r="J14" s="115">
        <v>-235</v>
      </c>
      <c r="K14" s="116">
        <v>-3.8323548597521202</v>
      </c>
    </row>
    <row r="15" spans="1:15" ht="15.95" customHeight="1" x14ac:dyDescent="0.2">
      <c r="A15" s="306" t="s">
        <v>231</v>
      </c>
      <c r="B15" s="307"/>
      <c r="C15" s="308"/>
      <c r="D15" s="113">
        <v>4.8087141339001063</v>
      </c>
      <c r="E15" s="115">
        <v>724</v>
      </c>
      <c r="F15" s="114">
        <v>745</v>
      </c>
      <c r="G15" s="114">
        <v>747</v>
      </c>
      <c r="H15" s="114">
        <v>727</v>
      </c>
      <c r="I15" s="140">
        <v>694</v>
      </c>
      <c r="J15" s="115">
        <v>30</v>
      </c>
      <c r="K15" s="116">
        <v>4.3227665706051877</v>
      </c>
    </row>
    <row r="16" spans="1:15" ht="15.95" customHeight="1" x14ac:dyDescent="0.2">
      <c r="A16" s="306" t="s">
        <v>232</v>
      </c>
      <c r="B16" s="307"/>
      <c r="C16" s="308"/>
      <c r="D16" s="113">
        <v>3.9718384697130711</v>
      </c>
      <c r="E16" s="115">
        <v>598</v>
      </c>
      <c r="F16" s="114">
        <v>600</v>
      </c>
      <c r="G16" s="114">
        <v>605</v>
      </c>
      <c r="H16" s="114">
        <v>612</v>
      </c>
      <c r="I16" s="140">
        <v>604</v>
      </c>
      <c r="J16" s="115">
        <v>-6</v>
      </c>
      <c r="K16" s="116">
        <v>-0.99337748344370858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2.4043570669500531</v>
      </c>
      <c r="E18" s="115">
        <v>362</v>
      </c>
      <c r="F18" s="114">
        <v>355</v>
      </c>
      <c r="G18" s="114">
        <v>330</v>
      </c>
      <c r="H18" s="114">
        <v>334</v>
      </c>
      <c r="I18" s="140">
        <v>358</v>
      </c>
      <c r="J18" s="115">
        <v>4</v>
      </c>
      <c r="K18" s="116">
        <v>1.1173184357541899</v>
      </c>
    </row>
    <row r="19" spans="1:11" ht="14.1" customHeight="1" x14ac:dyDescent="0.2">
      <c r="A19" s="306" t="s">
        <v>235</v>
      </c>
      <c r="B19" s="307" t="s">
        <v>236</v>
      </c>
      <c r="C19" s="308"/>
      <c r="D19" s="113">
        <v>1.9460680127523911</v>
      </c>
      <c r="E19" s="115">
        <v>293</v>
      </c>
      <c r="F19" s="114">
        <v>287</v>
      </c>
      <c r="G19" s="114">
        <v>264</v>
      </c>
      <c r="H19" s="114">
        <v>265</v>
      </c>
      <c r="I19" s="140">
        <v>294</v>
      </c>
      <c r="J19" s="115">
        <v>-1</v>
      </c>
      <c r="K19" s="116">
        <v>-0.3401360544217687</v>
      </c>
    </row>
    <row r="20" spans="1:11" ht="14.1" customHeight="1" x14ac:dyDescent="0.2">
      <c r="A20" s="306">
        <v>12</v>
      </c>
      <c r="B20" s="307" t="s">
        <v>237</v>
      </c>
      <c r="C20" s="308"/>
      <c r="D20" s="113">
        <v>1.3682252922422955</v>
      </c>
      <c r="E20" s="115">
        <v>206</v>
      </c>
      <c r="F20" s="114">
        <v>183</v>
      </c>
      <c r="G20" s="114">
        <v>202</v>
      </c>
      <c r="H20" s="114">
        <v>206</v>
      </c>
      <c r="I20" s="140">
        <v>184</v>
      </c>
      <c r="J20" s="115">
        <v>22</v>
      </c>
      <c r="K20" s="116">
        <v>11.956521739130435</v>
      </c>
    </row>
    <row r="21" spans="1:11" ht="14.1" customHeight="1" x14ac:dyDescent="0.2">
      <c r="A21" s="306">
        <v>21</v>
      </c>
      <c r="B21" s="307" t="s">
        <v>238</v>
      </c>
      <c r="C21" s="308"/>
      <c r="D21" s="113">
        <v>5.3134962805526036E-2</v>
      </c>
      <c r="E21" s="115">
        <v>8</v>
      </c>
      <c r="F21" s="114">
        <v>8</v>
      </c>
      <c r="G21" s="114">
        <v>9</v>
      </c>
      <c r="H21" s="114">
        <v>8</v>
      </c>
      <c r="I21" s="140">
        <v>9</v>
      </c>
      <c r="J21" s="115">
        <v>-1</v>
      </c>
      <c r="K21" s="116">
        <v>-11.111111111111111</v>
      </c>
    </row>
    <row r="22" spans="1:11" ht="14.1" customHeight="1" x14ac:dyDescent="0.2">
      <c r="A22" s="306">
        <v>22</v>
      </c>
      <c r="B22" s="307" t="s">
        <v>239</v>
      </c>
      <c r="C22" s="308"/>
      <c r="D22" s="113">
        <v>0.27895855472901171</v>
      </c>
      <c r="E22" s="115">
        <v>42</v>
      </c>
      <c r="F22" s="114">
        <v>49</v>
      </c>
      <c r="G22" s="114">
        <v>54</v>
      </c>
      <c r="H22" s="114">
        <v>59</v>
      </c>
      <c r="I22" s="140">
        <v>55</v>
      </c>
      <c r="J22" s="115">
        <v>-13</v>
      </c>
      <c r="K22" s="116">
        <v>-23.636363636363637</v>
      </c>
    </row>
    <row r="23" spans="1:11" ht="14.1" customHeight="1" x14ac:dyDescent="0.2">
      <c r="A23" s="306">
        <v>23</v>
      </c>
      <c r="B23" s="307" t="s">
        <v>240</v>
      </c>
      <c r="C23" s="308"/>
      <c r="D23" s="113">
        <v>0.29888416578108395</v>
      </c>
      <c r="E23" s="115">
        <v>45</v>
      </c>
      <c r="F23" s="114">
        <v>56</v>
      </c>
      <c r="G23" s="114">
        <v>59</v>
      </c>
      <c r="H23" s="114">
        <v>54</v>
      </c>
      <c r="I23" s="140">
        <v>56</v>
      </c>
      <c r="J23" s="115">
        <v>-11</v>
      </c>
      <c r="K23" s="116">
        <v>-19.642857142857142</v>
      </c>
    </row>
    <row r="24" spans="1:11" ht="14.1" customHeight="1" x14ac:dyDescent="0.2">
      <c r="A24" s="306">
        <v>24</v>
      </c>
      <c r="B24" s="307" t="s">
        <v>241</v>
      </c>
      <c r="C24" s="308"/>
      <c r="D24" s="113">
        <v>0.27231668437832096</v>
      </c>
      <c r="E24" s="115">
        <v>41</v>
      </c>
      <c r="F24" s="114">
        <v>42</v>
      </c>
      <c r="G24" s="114">
        <v>46</v>
      </c>
      <c r="H24" s="114">
        <v>49</v>
      </c>
      <c r="I24" s="140">
        <v>50</v>
      </c>
      <c r="J24" s="115">
        <v>-9</v>
      </c>
      <c r="K24" s="116">
        <v>-18</v>
      </c>
    </row>
    <row r="25" spans="1:11" ht="14.1" customHeight="1" x14ac:dyDescent="0.2">
      <c r="A25" s="306">
        <v>25</v>
      </c>
      <c r="B25" s="307" t="s">
        <v>242</v>
      </c>
      <c r="C25" s="308"/>
      <c r="D25" s="113">
        <v>1.0294899043570669</v>
      </c>
      <c r="E25" s="115">
        <v>155</v>
      </c>
      <c r="F25" s="114">
        <v>178</v>
      </c>
      <c r="G25" s="114">
        <v>183</v>
      </c>
      <c r="H25" s="114">
        <v>181</v>
      </c>
      <c r="I25" s="140">
        <v>167</v>
      </c>
      <c r="J25" s="115">
        <v>-12</v>
      </c>
      <c r="K25" s="116">
        <v>-7.1856287425149699</v>
      </c>
    </row>
    <row r="26" spans="1:11" ht="14.1" customHeight="1" x14ac:dyDescent="0.2">
      <c r="A26" s="306">
        <v>26</v>
      </c>
      <c r="B26" s="307" t="s">
        <v>243</v>
      </c>
      <c r="C26" s="308"/>
      <c r="D26" s="113">
        <v>0.50478214665249732</v>
      </c>
      <c r="E26" s="115">
        <v>76</v>
      </c>
      <c r="F26" s="114">
        <v>74</v>
      </c>
      <c r="G26" s="114">
        <v>75</v>
      </c>
      <c r="H26" s="114">
        <v>68</v>
      </c>
      <c r="I26" s="140">
        <v>76</v>
      </c>
      <c r="J26" s="115">
        <v>0</v>
      </c>
      <c r="K26" s="116">
        <v>0</v>
      </c>
    </row>
    <row r="27" spans="1:11" ht="14.1" customHeight="1" x14ac:dyDescent="0.2">
      <c r="A27" s="306">
        <v>27</v>
      </c>
      <c r="B27" s="307" t="s">
        <v>244</v>
      </c>
      <c r="C27" s="308"/>
      <c r="D27" s="113">
        <v>0.26567481402763016</v>
      </c>
      <c r="E27" s="115">
        <v>40</v>
      </c>
      <c r="F27" s="114">
        <v>44</v>
      </c>
      <c r="G27" s="114">
        <v>42</v>
      </c>
      <c r="H27" s="114">
        <v>44</v>
      </c>
      <c r="I27" s="140">
        <v>43</v>
      </c>
      <c r="J27" s="115">
        <v>-3</v>
      </c>
      <c r="K27" s="116">
        <v>-6.9767441860465116</v>
      </c>
    </row>
    <row r="28" spans="1:11" ht="14.1" customHeight="1" x14ac:dyDescent="0.2">
      <c r="A28" s="306">
        <v>28</v>
      </c>
      <c r="B28" s="307" t="s">
        <v>245</v>
      </c>
      <c r="C28" s="308"/>
      <c r="D28" s="113">
        <v>0.29224229543039321</v>
      </c>
      <c r="E28" s="115">
        <v>44</v>
      </c>
      <c r="F28" s="114">
        <v>43</v>
      </c>
      <c r="G28" s="114">
        <v>46</v>
      </c>
      <c r="H28" s="114">
        <v>45</v>
      </c>
      <c r="I28" s="140">
        <v>44</v>
      </c>
      <c r="J28" s="115">
        <v>0</v>
      </c>
      <c r="K28" s="116">
        <v>0</v>
      </c>
    </row>
    <row r="29" spans="1:11" ht="14.1" customHeight="1" x14ac:dyDescent="0.2">
      <c r="A29" s="306">
        <v>29</v>
      </c>
      <c r="B29" s="307" t="s">
        <v>246</v>
      </c>
      <c r="C29" s="308"/>
      <c r="D29" s="113">
        <v>2.6633900106269928</v>
      </c>
      <c r="E29" s="115">
        <v>401</v>
      </c>
      <c r="F29" s="114">
        <v>446</v>
      </c>
      <c r="G29" s="114">
        <v>454</v>
      </c>
      <c r="H29" s="114">
        <v>451</v>
      </c>
      <c r="I29" s="140">
        <v>452</v>
      </c>
      <c r="J29" s="115">
        <v>-51</v>
      </c>
      <c r="K29" s="116">
        <v>-11.283185840707965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2.3777895855472901</v>
      </c>
      <c r="E31" s="115">
        <v>358</v>
      </c>
      <c r="F31" s="114">
        <v>401</v>
      </c>
      <c r="G31" s="114">
        <v>410</v>
      </c>
      <c r="H31" s="114">
        <v>407</v>
      </c>
      <c r="I31" s="140">
        <v>412</v>
      </c>
      <c r="J31" s="115">
        <v>-54</v>
      </c>
      <c r="K31" s="116">
        <v>-13.106796116504855</v>
      </c>
    </row>
    <row r="32" spans="1:11" ht="14.1" customHeight="1" x14ac:dyDescent="0.2">
      <c r="A32" s="306">
        <v>31</v>
      </c>
      <c r="B32" s="307" t="s">
        <v>251</v>
      </c>
      <c r="C32" s="308"/>
      <c r="D32" s="113">
        <v>0.1461211477151966</v>
      </c>
      <c r="E32" s="115">
        <v>22</v>
      </c>
      <c r="F32" s="114">
        <v>21</v>
      </c>
      <c r="G32" s="114">
        <v>22</v>
      </c>
      <c r="H32" s="114">
        <v>21</v>
      </c>
      <c r="I32" s="140">
        <v>22</v>
      </c>
      <c r="J32" s="115">
        <v>0</v>
      </c>
      <c r="K32" s="116">
        <v>0</v>
      </c>
    </row>
    <row r="33" spans="1:11" ht="14.1" customHeight="1" x14ac:dyDescent="0.2">
      <c r="A33" s="306">
        <v>32</v>
      </c>
      <c r="B33" s="307" t="s">
        <v>252</v>
      </c>
      <c r="C33" s="308"/>
      <c r="D33" s="113">
        <v>0.6641870350690755</v>
      </c>
      <c r="E33" s="115">
        <v>100</v>
      </c>
      <c r="F33" s="114">
        <v>97</v>
      </c>
      <c r="G33" s="114">
        <v>103</v>
      </c>
      <c r="H33" s="114">
        <v>106</v>
      </c>
      <c r="I33" s="140">
        <v>103</v>
      </c>
      <c r="J33" s="115">
        <v>-3</v>
      </c>
      <c r="K33" s="116">
        <v>-2.912621359223301</v>
      </c>
    </row>
    <row r="34" spans="1:11" ht="14.1" customHeight="1" x14ac:dyDescent="0.2">
      <c r="A34" s="306">
        <v>33</v>
      </c>
      <c r="B34" s="307" t="s">
        <v>253</v>
      </c>
      <c r="C34" s="308"/>
      <c r="D34" s="113">
        <v>0.3055260361317747</v>
      </c>
      <c r="E34" s="115">
        <v>46</v>
      </c>
      <c r="F34" s="114">
        <v>45</v>
      </c>
      <c r="G34" s="114">
        <v>46</v>
      </c>
      <c r="H34" s="114">
        <v>44</v>
      </c>
      <c r="I34" s="140">
        <v>43</v>
      </c>
      <c r="J34" s="115">
        <v>3</v>
      </c>
      <c r="K34" s="116">
        <v>6.9767441860465116</v>
      </c>
    </row>
    <row r="35" spans="1:11" ht="14.1" customHeight="1" x14ac:dyDescent="0.2">
      <c r="A35" s="306">
        <v>34</v>
      </c>
      <c r="B35" s="307" t="s">
        <v>254</v>
      </c>
      <c r="C35" s="308"/>
      <c r="D35" s="113">
        <v>3.8589266737513284</v>
      </c>
      <c r="E35" s="115">
        <v>581</v>
      </c>
      <c r="F35" s="114">
        <v>593</v>
      </c>
      <c r="G35" s="114">
        <v>595</v>
      </c>
      <c r="H35" s="114">
        <v>610</v>
      </c>
      <c r="I35" s="140">
        <v>618</v>
      </c>
      <c r="J35" s="115">
        <v>-37</v>
      </c>
      <c r="K35" s="116">
        <v>-5.9870550161812295</v>
      </c>
    </row>
    <row r="36" spans="1:11" ht="14.1" customHeight="1" x14ac:dyDescent="0.2">
      <c r="A36" s="306">
        <v>41</v>
      </c>
      <c r="B36" s="307" t="s">
        <v>255</v>
      </c>
      <c r="C36" s="308"/>
      <c r="D36" s="113">
        <v>0.13947927736450585</v>
      </c>
      <c r="E36" s="115">
        <v>21</v>
      </c>
      <c r="F36" s="114">
        <v>26</v>
      </c>
      <c r="G36" s="114">
        <v>23</v>
      </c>
      <c r="H36" s="114">
        <v>23</v>
      </c>
      <c r="I36" s="140">
        <v>26</v>
      </c>
      <c r="J36" s="115">
        <v>-5</v>
      </c>
      <c r="K36" s="116">
        <v>-19.23076923076923</v>
      </c>
    </row>
    <row r="37" spans="1:11" ht="14.1" customHeight="1" x14ac:dyDescent="0.2">
      <c r="A37" s="306">
        <v>42</v>
      </c>
      <c r="B37" s="307" t="s">
        <v>256</v>
      </c>
      <c r="C37" s="308"/>
      <c r="D37" s="113">
        <v>5.3134962805526036E-2</v>
      </c>
      <c r="E37" s="115">
        <v>8</v>
      </c>
      <c r="F37" s="114">
        <v>7</v>
      </c>
      <c r="G37" s="114">
        <v>8</v>
      </c>
      <c r="H37" s="114">
        <v>7</v>
      </c>
      <c r="I37" s="140" t="s">
        <v>513</v>
      </c>
      <c r="J37" s="115" t="s">
        <v>513</v>
      </c>
      <c r="K37" s="116" t="s">
        <v>513</v>
      </c>
    </row>
    <row r="38" spans="1:11" ht="14.1" customHeight="1" x14ac:dyDescent="0.2">
      <c r="A38" s="306">
        <v>43</v>
      </c>
      <c r="B38" s="307" t="s">
        <v>257</v>
      </c>
      <c r="C38" s="308"/>
      <c r="D38" s="113">
        <v>0.45828905419766208</v>
      </c>
      <c r="E38" s="115">
        <v>69</v>
      </c>
      <c r="F38" s="114">
        <v>75</v>
      </c>
      <c r="G38" s="114">
        <v>71</v>
      </c>
      <c r="H38" s="114">
        <v>70</v>
      </c>
      <c r="I38" s="140">
        <v>59</v>
      </c>
      <c r="J38" s="115">
        <v>10</v>
      </c>
      <c r="K38" s="116">
        <v>16.949152542372882</v>
      </c>
    </row>
    <row r="39" spans="1:11" ht="14.1" customHeight="1" x14ac:dyDescent="0.2">
      <c r="A39" s="306">
        <v>51</v>
      </c>
      <c r="B39" s="307" t="s">
        <v>258</v>
      </c>
      <c r="C39" s="308"/>
      <c r="D39" s="113">
        <v>8.1695005313496285</v>
      </c>
      <c r="E39" s="115">
        <v>1230</v>
      </c>
      <c r="F39" s="114">
        <v>1202</v>
      </c>
      <c r="G39" s="114">
        <v>1224</v>
      </c>
      <c r="H39" s="114">
        <v>1218</v>
      </c>
      <c r="I39" s="140">
        <v>1211</v>
      </c>
      <c r="J39" s="115">
        <v>19</v>
      </c>
      <c r="K39" s="116">
        <v>1.5689512799339389</v>
      </c>
    </row>
    <row r="40" spans="1:11" ht="14.1" customHeight="1" x14ac:dyDescent="0.2">
      <c r="A40" s="306" t="s">
        <v>259</v>
      </c>
      <c r="B40" s="307" t="s">
        <v>260</v>
      </c>
      <c r="C40" s="308"/>
      <c r="D40" s="113">
        <v>7.9038257173219977</v>
      </c>
      <c r="E40" s="115">
        <v>1190</v>
      </c>
      <c r="F40" s="114">
        <v>1159</v>
      </c>
      <c r="G40" s="114">
        <v>1182</v>
      </c>
      <c r="H40" s="114">
        <v>1184</v>
      </c>
      <c r="I40" s="140">
        <v>1182</v>
      </c>
      <c r="J40" s="115">
        <v>8</v>
      </c>
      <c r="K40" s="116">
        <v>0.67681895093062605</v>
      </c>
    </row>
    <row r="41" spans="1:11" ht="14.1" customHeight="1" x14ac:dyDescent="0.2">
      <c r="A41" s="306"/>
      <c r="B41" s="307" t="s">
        <v>261</v>
      </c>
      <c r="C41" s="308"/>
      <c r="D41" s="113">
        <v>3.0751859723698192</v>
      </c>
      <c r="E41" s="115">
        <v>463</v>
      </c>
      <c r="F41" s="114">
        <v>437</v>
      </c>
      <c r="G41" s="114">
        <v>448</v>
      </c>
      <c r="H41" s="114">
        <v>437</v>
      </c>
      <c r="I41" s="140">
        <v>445</v>
      </c>
      <c r="J41" s="115">
        <v>18</v>
      </c>
      <c r="K41" s="116">
        <v>4.0449438202247192</v>
      </c>
    </row>
    <row r="42" spans="1:11" ht="14.1" customHeight="1" x14ac:dyDescent="0.2">
      <c r="A42" s="306">
        <v>52</v>
      </c>
      <c r="B42" s="307" t="s">
        <v>262</v>
      </c>
      <c r="C42" s="308"/>
      <c r="D42" s="113">
        <v>5.2072263549415512</v>
      </c>
      <c r="E42" s="115">
        <v>784</v>
      </c>
      <c r="F42" s="114">
        <v>816</v>
      </c>
      <c r="G42" s="114">
        <v>794</v>
      </c>
      <c r="H42" s="114">
        <v>744</v>
      </c>
      <c r="I42" s="140">
        <v>756</v>
      </c>
      <c r="J42" s="115">
        <v>28</v>
      </c>
      <c r="K42" s="116">
        <v>3.7037037037037037</v>
      </c>
    </row>
    <row r="43" spans="1:11" ht="14.1" customHeight="1" x14ac:dyDescent="0.2">
      <c r="A43" s="306" t="s">
        <v>263</v>
      </c>
      <c r="B43" s="307" t="s">
        <v>264</v>
      </c>
      <c r="C43" s="308"/>
      <c r="D43" s="113">
        <v>5.0146121147715199</v>
      </c>
      <c r="E43" s="115">
        <v>755</v>
      </c>
      <c r="F43" s="114">
        <v>782</v>
      </c>
      <c r="G43" s="114">
        <v>763</v>
      </c>
      <c r="H43" s="114">
        <v>718</v>
      </c>
      <c r="I43" s="140">
        <v>735</v>
      </c>
      <c r="J43" s="115">
        <v>20</v>
      </c>
      <c r="K43" s="116">
        <v>2.7210884353741496</v>
      </c>
    </row>
    <row r="44" spans="1:11" ht="14.1" customHeight="1" x14ac:dyDescent="0.2">
      <c r="A44" s="306">
        <v>53</v>
      </c>
      <c r="B44" s="307" t="s">
        <v>265</v>
      </c>
      <c r="C44" s="308"/>
      <c r="D44" s="113">
        <v>0.99628055260361315</v>
      </c>
      <c r="E44" s="115">
        <v>150</v>
      </c>
      <c r="F44" s="114">
        <v>141</v>
      </c>
      <c r="G44" s="114">
        <v>154</v>
      </c>
      <c r="H44" s="114">
        <v>135</v>
      </c>
      <c r="I44" s="140">
        <v>133</v>
      </c>
      <c r="J44" s="115">
        <v>17</v>
      </c>
      <c r="K44" s="116">
        <v>12.781954887218046</v>
      </c>
    </row>
    <row r="45" spans="1:11" ht="14.1" customHeight="1" x14ac:dyDescent="0.2">
      <c r="A45" s="306" t="s">
        <v>266</v>
      </c>
      <c r="B45" s="307" t="s">
        <v>267</v>
      </c>
      <c r="C45" s="308"/>
      <c r="D45" s="113">
        <v>0.98299681190223165</v>
      </c>
      <c r="E45" s="115">
        <v>148</v>
      </c>
      <c r="F45" s="114">
        <v>138</v>
      </c>
      <c r="G45" s="114">
        <v>150</v>
      </c>
      <c r="H45" s="114">
        <v>131</v>
      </c>
      <c r="I45" s="140">
        <v>129</v>
      </c>
      <c r="J45" s="115">
        <v>19</v>
      </c>
      <c r="K45" s="116">
        <v>14.728682170542635</v>
      </c>
    </row>
    <row r="46" spans="1:11" ht="14.1" customHeight="1" x14ac:dyDescent="0.2">
      <c r="A46" s="306">
        <v>54</v>
      </c>
      <c r="B46" s="307" t="s">
        <v>268</v>
      </c>
      <c r="C46" s="308"/>
      <c r="D46" s="113">
        <v>15.648246546227417</v>
      </c>
      <c r="E46" s="115">
        <v>2356</v>
      </c>
      <c r="F46" s="114">
        <v>2362</v>
      </c>
      <c r="G46" s="114">
        <v>2416</v>
      </c>
      <c r="H46" s="114">
        <v>2389</v>
      </c>
      <c r="I46" s="140">
        <v>2433</v>
      </c>
      <c r="J46" s="115">
        <v>-77</v>
      </c>
      <c r="K46" s="116">
        <v>-3.1648170982326347</v>
      </c>
    </row>
    <row r="47" spans="1:11" ht="14.1" customHeight="1" x14ac:dyDescent="0.2">
      <c r="A47" s="306">
        <v>61</v>
      </c>
      <c r="B47" s="307" t="s">
        <v>269</v>
      </c>
      <c r="C47" s="308"/>
      <c r="D47" s="113">
        <v>0.69739638682252925</v>
      </c>
      <c r="E47" s="115">
        <v>105</v>
      </c>
      <c r="F47" s="114">
        <v>107</v>
      </c>
      <c r="G47" s="114">
        <v>112</v>
      </c>
      <c r="H47" s="114">
        <v>113</v>
      </c>
      <c r="I47" s="140">
        <v>107</v>
      </c>
      <c r="J47" s="115">
        <v>-2</v>
      </c>
      <c r="K47" s="116">
        <v>-1.8691588785046729</v>
      </c>
    </row>
    <row r="48" spans="1:11" ht="14.1" customHeight="1" x14ac:dyDescent="0.2">
      <c r="A48" s="306">
        <v>62</v>
      </c>
      <c r="B48" s="307" t="s">
        <v>270</v>
      </c>
      <c r="C48" s="308"/>
      <c r="D48" s="113">
        <v>10.939160467587673</v>
      </c>
      <c r="E48" s="115">
        <v>1647</v>
      </c>
      <c r="F48" s="114">
        <v>1733</v>
      </c>
      <c r="G48" s="114">
        <v>1708</v>
      </c>
      <c r="H48" s="114">
        <v>1718</v>
      </c>
      <c r="I48" s="140">
        <v>1658</v>
      </c>
      <c r="J48" s="115">
        <v>-11</v>
      </c>
      <c r="K48" s="116">
        <v>-0.66344993968636912</v>
      </c>
    </row>
    <row r="49" spans="1:11" ht="14.1" customHeight="1" x14ac:dyDescent="0.2">
      <c r="A49" s="306">
        <v>63</v>
      </c>
      <c r="B49" s="307" t="s">
        <v>271</v>
      </c>
      <c r="C49" s="308"/>
      <c r="D49" s="113">
        <v>8.8403294367693945</v>
      </c>
      <c r="E49" s="115">
        <v>1331</v>
      </c>
      <c r="F49" s="114">
        <v>1488</v>
      </c>
      <c r="G49" s="114">
        <v>1562</v>
      </c>
      <c r="H49" s="114">
        <v>1540</v>
      </c>
      <c r="I49" s="140">
        <v>1425</v>
      </c>
      <c r="J49" s="115">
        <v>-94</v>
      </c>
      <c r="K49" s="116">
        <v>-6.5964912280701755</v>
      </c>
    </row>
    <row r="50" spans="1:11" ht="14.1" customHeight="1" x14ac:dyDescent="0.2">
      <c r="A50" s="306" t="s">
        <v>272</v>
      </c>
      <c r="B50" s="307" t="s">
        <v>273</v>
      </c>
      <c r="C50" s="308"/>
      <c r="D50" s="113">
        <v>0.61105207226354941</v>
      </c>
      <c r="E50" s="115">
        <v>92</v>
      </c>
      <c r="F50" s="114">
        <v>93</v>
      </c>
      <c r="G50" s="114">
        <v>107</v>
      </c>
      <c r="H50" s="114">
        <v>107</v>
      </c>
      <c r="I50" s="140">
        <v>115</v>
      </c>
      <c r="J50" s="115">
        <v>-23</v>
      </c>
      <c r="K50" s="116">
        <v>-20</v>
      </c>
    </row>
    <row r="51" spans="1:11" ht="14.1" customHeight="1" x14ac:dyDescent="0.2">
      <c r="A51" s="306" t="s">
        <v>274</v>
      </c>
      <c r="B51" s="307" t="s">
        <v>275</v>
      </c>
      <c r="C51" s="308"/>
      <c r="D51" s="113">
        <v>7.7975557917109457</v>
      </c>
      <c r="E51" s="115">
        <v>1174</v>
      </c>
      <c r="F51" s="114">
        <v>1323</v>
      </c>
      <c r="G51" s="114">
        <v>1381</v>
      </c>
      <c r="H51" s="114">
        <v>1367</v>
      </c>
      <c r="I51" s="140">
        <v>1239</v>
      </c>
      <c r="J51" s="115">
        <v>-65</v>
      </c>
      <c r="K51" s="116">
        <v>-5.2461662631154153</v>
      </c>
    </row>
    <row r="52" spans="1:11" ht="14.1" customHeight="1" x14ac:dyDescent="0.2">
      <c r="A52" s="306">
        <v>71</v>
      </c>
      <c r="B52" s="307" t="s">
        <v>276</v>
      </c>
      <c r="C52" s="308"/>
      <c r="D52" s="113">
        <v>12.101487778958555</v>
      </c>
      <c r="E52" s="115">
        <v>1822</v>
      </c>
      <c r="F52" s="114">
        <v>1909</v>
      </c>
      <c r="G52" s="114">
        <v>1848</v>
      </c>
      <c r="H52" s="114">
        <v>1873</v>
      </c>
      <c r="I52" s="140">
        <v>1842</v>
      </c>
      <c r="J52" s="115">
        <v>-20</v>
      </c>
      <c r="K52" s="116">
        <v>-1.0857763300760044</v>
      </c>
    </row>
    <row r="53" spans="1:11" ht="14.1" customHeight="1" x14ac:dyDescent="0.2">
      <c r="A53" s="306" t="s">
        <v>277</v>
      </c>
      <c r="B53" s="307" t="s">
        <v>278</v>
      </c>
      <c r="C53" s="308"/>
      <c r="D53" s="113">
        <v>0.9896386822529224</v>
      </c>
      <c r="E53" s="115">
        <v>149</v>
      </c>
      <c r="F53" s="114">
        <v>156</v>
      </c>
      <c r="G53" s="114">
        <v>157</v>
      </c>
      <c r="H53" s="114">
        <v>149</v>
      </c>
      <c r="I53" s="140">
        <v>150</v>
      </c>
      <c r="J53" s="115">
        <v>-1</v>
      </c>
      <c r="K53" s="116">
        <v>-0.66666666666666663</v>
      </c>
    </row>
    <row r="54" spans="1:11" ht="14.1" customHeight="1" x14ac:dyDescent="0.2">
      <c r="A54" s="306" t="s">
        <v>279</v>
      </c>
      <c r="B54" s="307" t="s">
        <v>280</v>
      </c>
      <c r="C54" s="308"/>
      <c r="D54" s="113">
        <v>10.693411264612115</v>
      </c>
      <c r="E54" s="115">
        <v>1610</v>
      </c>
      <c r="F54" s="114">
        <v>1680</v>
      </c>
      <c r="G54" s="114">
        <v>1615</v>
      </c>
      <c r="H54" s="114">
        <v>1652</v>
      </c>
      <c r="I54" s="140">
        <v>1627</v>
      </c>
      <c r="J54" s="115">
        <v>-17</v>
      </c>
      <c r="K54" s="116">
        <v>-1.0448678549477566</v>
      </c>
    </row>
    <row r="55" spans="1:11" ht="14.1" customHeight="1" x14ac:dyDescent="0.2">
      <c r="A55" s="306">
        <v>72</v>
      </c>
      <c r="B55" s="307" t="s">
        <v>281</v>
      </c>
      <c r="C55" s="308"/>
      <c r="D55" s="113">
        <v>1.328374070138151</v>
      </c>
      <c r="E55" s="115">
        <v>200</v>
      </c>
      <c r="F55" s="114">
        <v>200</v>
      </c>
      <c r="G55" s="114">
        <v>198</v>
      </c>
      <c r="H55" s="114">
        <v>202</v>
      </c>
      <c r="I55" s="140">
        <v>190</v>
      </c>
      <c r="J55" s="115">
        <v>10</v>
      </c>
      <c r="K55" s="116">
        <v>5.2631578947368425</v>
      </c>
    </row>
    <row r="56" spans="1:11" ht="14.1" customHeight="1" x14ac:dyDescent="0.2">
      <c r="A56" s="306" t="s">
        <v>282</v>
      </c>
      <c r="B56" s="307" t="s">
        <v>283</v>
      </c>
      <c r="C56" s="308"/>
      <c r="D56" s="113">
        <v>0.13283740701381508</v>
      </c>
      <c r="E56" s="115">
        <v>20</v>
      </c>
      <c r="F56" s="114">
        <v>20</v>
      </c>
      <c r="G56" s="114">
        <v>19</v>
      </c>
      <c r="H56" s="114">
        <v>17</v>
      </c>
      <c r="I56" s="140">
        <v>14</v>
      </c>
      <c r="J56" s="115">
        <v>6</v>
      </c>
      <c r="K56" s="116">
        <v>42.857142857142854</v>
      </c>
    </row>
    <row r="57" spans="1:11" ht="14.1" customHeight="1" x14ac:dyDescent="0.2">
      <c r="A57" s="306" t="s">
        <v>284</v>
      </c>
      <c r="B57" s="307" t="s">
        <v>285</v>
      </c>
      <c r="C57" s="308"/>
      <c r="D57" s="113">
        <v>0.88336875664187031</v>
      </c>
      <c r="E57" s="115">
        <v>133</v>
      </c>
      <c r="F57" s="114">
        <v>137</v>
      </c>
      <c r="G57" s="114">
        <v>134</v>
      </c>
      <c r="H57" s="114">
        <v>139</v>
      </c>
      <c r="I57" s="140">
        <v>133</v>
      </c>
      <c r="J57" s="115">
        <v>0</v>
      </c>
      <c r="K57" s="116">
        <v>0</v>
      </c>
    </row>
    <row r="58" spans="1:11" ht="14.1" customHeight="1" x14ac:dyDescent="0.2">
      <c r="A58" s="306">
        <v>73</v>
      </c>
      <c r="B58" s="307" t="s">
        <v>286</v>
      </c>
      <c r="C58" s="308"/>
      <c r="D58" s="113">
        <v>3.1880977683315623</v>
      </c>
      <c r="E58" s="115">
        <v>480</v>
      </c>
      <c r="F58" s="114">
        <v>560</v>
      </c>
      <c r="G58" s="114">
        <v>466</v>
      </c>
      <c r="H58" s="114">
        <v>564</v>
      </c>
      <c r="I58" s="140">
        <v>512</v>
      </c>
      <c r="J58" s="115">
        <v>-32</v>
      </c>
      <c r="K58" s="116">
        <v>-6.25</v>
      </c>
    </row>
    <row r="59" spans="1:11" ht="14.1" customHeight="1" x14ac:dyDescent="0.2">
      <c r="A59" s="306" t="s">
        <v>287</v>
      </c>
      <c r="B59" s="307" t="s">
        <v>288</v>
      </c>
      <c r="C59" s="308"/>
      <c r="D59" s="113">
        <v>2.9489904357066949</v>
      </c>
      <c r="E59" s="115">
        <v>444</v>
      </c>
      <c r="F59" s="114">
        <v>521</v>
      </c>
      <c r="G59" s="114">
        <v>430</v>
      </c>
      <c r="H59" s="114">
        <v>527</v>
      </c>
      <c r="I59" s="140">
        <v>474</v>
      </c>
      <c r="J59" s="115">
        <v>-30</v>
      </c>
      <c r="K59" s="116">
        <v>-6.3291139240506329</v>
      </c>
    </row>
    <row r="60" spans="1:11" ht="14.1" customHeight="1" x14ac:dyDescent="0.2">
      <c r="A60" s="306">
        <v>81</v>
      </c>
      <c r="B60" s="307" t="s">
        <v>289</v>
      </c>
      <c r="C60" s="308"/>
      <c r="D60" s="113">
        <v>3.0486184909670562</v>
      </c>
      <c r="E60" s="115">
        <v>459</v>
      </c>
      <c r="F60" s="114">
        <v>463</v>
      </c>
      <c r="G60" s="114">
        <v>461</v>
      </c>
      <c r="H60" s="114">
        <v>479</v>
      </c>
      <c r="I60" s="140">
        <v>481</v>
      </c>
      <c r="J60" s="115">
        <v>-22</v>
      </c>
      <c r="K60" s="116">
        <v>-4.5738045738045736</v>
      </c>
    </row>
    <row r="61" spans="1:11" ht="14.1" customHeight="1" x14ac:dyDescent="0.2">
      <c r="A61" s="306" t="s">
        <v>290</v>
      </c>
      <c r="B61" s="307" t="s">
        <v>291</v>
      </c>
      <c r="C61" s="308"/>
      <c r="D61" s="113">
        <v>0.99628055260361315</v>
      </c>
      <c r="E61" s="115">
        <v>150</v>
      </c>
      <c r="F61" s="114">
        <v>154</v>
      </c>
      <c r="G61" s="114">
        <v>154</v>
      </c>
      <c r="H61" s="114">
        <v>165</v>
      </c>
      <c r="I61" s="140">
        <v>159</v>
      </c>
      <c r="J61" s="115">
        <v>-9</v>
      </c>
      <c r="K61" s="116">
        <v>-5.6603773584905657</v>
      </c>
    </row>
    <row r="62" spans="1:11" ht="14.1" customHeight="1" x14ac:dyDescent="0.2">
      <c r="A62" s="306" t="s">
        <v>292</v>
      </c>
      <c r="B62" s="307" t="s">
        <v>293</v>
      </c>
      <c r="C62" s="308"/>
      <c r="D62" s="113">
        <v>0.99628055260361315</v>
      </c>
      <c r="E62" s="115">
        <v>150</v>
      </c>
      <c r="F62" s="114">
        <v>152</v>
      </c>
      <c r="G62" s="114">
        <v>150</v>
      </c>
      <c r="H62" s="114">
        <v>150</v>
      </c>
      <c r="I62" s="140">
        <v>144</v>
      </c>
      <c r="J62" s="115">
        <v>6</v>
      </c>
      <c r="K62" s="116">
        <v>4.166666666666667</v>
      </c>
    </row>
    <row r="63" spans="1:11" ht="14.1" customHeight="1" x14ac:dyDescent="0.2">
      <c r="A63" s="306"/>
      <c r="B63" s="307" t="s">
        <v>294</v>
      </c>
      <c r="C63" s="308"/>
      <c r="D63" s="113">
        <v>0.83023379383634432</v>
      </c>
      <c r="E63" s="115">
        <v>125</v>
      </c>
      <c r="F63" s="114">
        <v>130</v>
      </c>
      <c r="G63" s="114">
        <v>129</v>
      </c>
      <c r="H63" s="114">
        <v>127</v>
      </c>
      <c r="I63" s="140">
        <v>122</v>
      </c>
      <c r="J63" s="115">
        <v>3</v>
      </c>
      <c r="K63" s="116">
        <v>2.459016393442623</v>
      </c>
    </row>
    <row r="64" spans="1:11" ht="14.1" customHeight="1" x14ac:dyDescent="0.2">
      <c r="A64" s="306" t="s">
        <v>295</v>
      </c>
      <c r="B64" s="307" t="s">
        <v>296</v>
      </c>
      <c r="C64" s="308"/>
      <c r="D64" s="113">
        <v>7.970244420828905E-2</v>
      </c>
      <c r="E64" s="115">
        <v>12</v>
      </c>
      <c r="F64" s="114">
        <v>13</v>
      </c>
      <c r="G64" s="114">
        <v>16</v>
      </c>
      <c r="H64" s="114">
        <v>17</v>
      </c>
      <c r="I64" s="140">
        <v>17</v>
      </c>
      <c r="J64" s="115">
        <v>-5</v>
      </c>
      <c r="K64" s="116">
        <v>-29.411764705882351</v>
      </c>
    </row>
    <row r="65" spans="1:11" ht="14.1" customHeight="1" x14ac:dyDescent="0.2">
      <c r="A65" s="306" t="s">
        <v>297</v>
      </c>
      <c r="B65" s="307" t="s">
        <v>298</v>
      </c>
      <c r="C65" s="308"/>
      <c r="D65" s="113">
        <v>0.61769394261424015</v>
      </c>
      <c r="E65" s="115">
        <v>93</v>
      </c>
      <c r="F65" s="114">
        <v>88</v>
      </c>
      <c r="G65" s="114">
        <v>84</v>
      </c>
      <c r="H65" s="114">
        <v>90</v>
      </c>
      <c r="I65" s="140">
        <v>98</v>
      </c>
      <c r="J65" s="115">
        <v>-5</v>
      </c>
      <c r="K65" s="116">
        <v>-5.1020408163265305</v>
      </c>
    </row>
    <row r="66" spans="1:11" ht="14.1" customHeight="1" x14ac:dyDescent="0.2">
      <c r="A66" s="306">
        <v>82</v>
      </c>
      <c r="B66" s="307" t="s">
        <v>299</v>
      </c>
      <c r="C66" s="308"/>
      <c r="D66" s="113">
        <v>2.1253985122210413</v>
      </c>
      <c r="E66" s="115">
        <v>320</v>
      </c>
      <c r="F66" s="114">
        <v>346</v>
      </c>
      <c r="G66" s="114">
        <v>338</v>
      </c>
      <c r="H66" s="114">
        <v>326</v>
      </c>
      <c r="I66" s="140">
        <v>329</v>
      </c>
      <c r="J66" s="115">
        <v>-9</v>
      </c>
      <c r="K66" s="116">
        <v>-2.735562310030395</v>
      </c>
    </row>
    <row r="67" spans="1:11" ht="14.1" customHeight="1" x14ac:dyDescent="0.2">
      <c r="A67" s="306" t="s">
        <v>300</v>
      </c>
      <c r="B67" s="307" t="s">
        <v>301</v>
      </c>
      <c r="C67" s="308"/>
      <c r="D67" s="113">
        <v>0.93650371944739641</v>
      </c>
      <c r="E67" s="115">
        <v>141</v>
      </c>
      <c r="F67" s="114">
        <v>156</v>
      </c>
      <c r="G67" s="114">
        <v>155</v>
      </c>
      <c r="H67" s="114">
        <v>153</v>
      </c>
      <c r="I67" s="140">
        <v>153</v>
      </c>
      <c r="J67" s="115">
        <v>-12</v>
      </c>
      <c r="K67" s="116">
        <v>-7.8431372549019605</v>
      </c>
    </row>
    <row r="68" spans="1:11" ht="14.1" customHeight="1" x14ac:dyDescent="0.2">
      <c r="A68" s="306" t="s">
        <v>302</v>
      </c>
      <c r="B68" s="307" t="s">
        <v>303</v>
      </c>
      <c r="C68" s="308"/>
      <c r="D68" s="113">
        <v>0.56455897980871417</v>
      </c>
      <c r="E68" s="115">
        <v>85</v>
      </c>
      <c r="F68" s="114">
        <v>97</v>
      </c>
      <c r="G68" s="114">
        <v>92</v>
      </c>
      <c r="H68" s="114">
        <v>90</v>
      </c>
      <c r="I68" s="140">
        <v>99</v>
      </c>
      <c r="J68" s="115">
        <v>-14</v>
      </c>
      <c r="K68" s="116">
        <v>-14.141414141414142</v>
      </c>
    </row>
    <row r="69" spans="1:11" ht="14.1" customHeight="1" x14ac:dyDescent="0.2">
      <c r="A69" s="306">
        <v>83</v>
      </c>
      <c r="B69" s="307" t="s">
        <v>304</v>
      </c>
      <c r="C69" s="308"/>
      <c r="D69" s="113">
        <v>3.3142933049946866</v>
      </c>
      <c r="E69" s="115">
        <v>499</v>
      </c>
      <c r="F69" s="114">
        <v>502</v>
      </c>
      <c r="G69" s="114">
        <v>499</v>
      </c>
      <c r="H69" s="114">
        <v>519</v>
      </c>
      <c r="I69" s="140">
        <v>505</v>
      </c>
      <c r="J69" s="115">
        <v>-6</v>
      </c>
      <c r="K69" s="116">
        <v>-1.1881188118811881</v>
      </c>
    </row>
    <row r="70" spans="1:11" ht="14.1" customHeight="1" x14ac:dyDescent="0.2">
      <c r="A70" s="306" t="s">
        <v>305</v>
      </c>
      <c r="B70" s="307" t="s">
        <v>306</v>
      </c>
      <c r="C70" s="308"/>
      <c r="D70" s="113">
        <v>2.5039851222104144</v>
      </c>
      <c r="E70" s="115">
        <v>377</v>
      </c>
      <c r="F70" s="114">
        <v>375</v>
      </c>
      <c r="G70" s="114">
        <v>379</v>
      </c>
      <c r="H70" s="114">
        <v>402</v>
      </c>
      <c r="I70" s="140">
        <v>391</v>
      </c>
      <c r="J70" s="115">
        <v>-14</v>
      </c>
      <c r="K70" s="116">
        <v>-3.5805626598465472</v>
      </c>
    </row>
    <row r="71" spans="1:11" ht="14.1" customHeight="1" x14ac:dyDescent="0.2">
      <c r="A71" s="306"/>
      <c r="B71" s="307" t="s">
        <v>307</v>
      </c>
      <c r="C71" s="308"/>
      <c r="D71" s="113">
        <v>0.9630712008501594</v>
      </c>
      <c r="E71" s="115">
        <v>145</v>
      </c>
      <c r="F71" s="114">
        <v>144</v>
      </c>
      <c r="G71" s="114">
        <v>144</v>
      </c>
      <c r="H71" s="114">
        <v>154</v>
      </c>
      <c r="I71" s="140">
        <v>157</v>
      </c>
      <c r="J71" s="115">
        <v>-12</v>
      </c>
      <c r="K71" s="116">
        <v>-7.6433121019108281</v>
      </c>
    </row>
    <row r="72" spans="1:11" ht="14.1" customHeight="1" x14ac:dyDescent="0.2">
      <c r="A72" s="306">
        <v>84</v>
      </c>
      <c r="B72" s="307" t="s">
        <v>308</v>
      </c>
      <c r="C72" s="308"/>
      <c r="D72" s="113">
        <v>1.4678533475026567</v>
      </c>
      <c r="E72" s="115">
        <v>221</v>
      </c>
      <c r="F72" s="114">
        <v>236</v>
      </c>
      <c r="G72" s="114">
        <v>231</v>
      </c>
      <c r="H72" s="114">
        <v>228</v>
      </c>
      <c r="I72" s="140">
        <v>221</v>
      </c>
      <c r="J72" s="115">
        <v>0</v>
      </c>
      <c r="K72" s="116">
        <v>0</v>
      </c>
    </row>
    <row r="73" spans="1:11" ht="14.1" customHeight="1" x14ac:dyDescent="0.2">
      <c r="A73" s="306" t="s">
        <v>309</v>
      </c>
      <c r="B73" s="307" t="s">
        <v>310</v>
      </c>
      <c r="C73" s="308"/>
      <c r="D73" s="113">
        <v>0.11291179596174283</v>
      </c>
      <c r="E73" s="115">
        <v>17</v>
      </c>
      <c r="F73" s="114">
        <v>21</v>
      </c>
      <c r="G73" s="114">
        <v>25</v>
      </c>
      <c r="H73" s="114">
        <v>31</v>
      </c>
      <c r="I73" s="140">
        <v>33</v>
      </c>
      <c r="J73" s="115">
        <v>-16</v>
      </c>
      <c r="K73" s="116">
        <v>-48.484848484848484</v>
      </c>
    </row>
    <row r="74" spans="1:11" ht="14.1" customHeight="1" x14ac:dyDescent="0.2">
      <c r="A74" s="306" t="s">
        <v>311</v>
      </c>
      <c r="B74" s="307" t="s">
        <v>312</v>
      </c>
      <c r="C74" s="308"/>
      <c r="D74" s="113">
        <v>7.970244420828905E-2</v>
      </c>
      <c r="E74" s="115">
        <v>12</v>
      </c>
      <c r="F74" s="114">
        <v>11</v>
      </c>
      <c r="G74" s="114">
        <v>10</v>
      </c>
      <c r="H74" s="114">
        <v>9</v>
      </c>
      <c r="I74" s="140">
        <v>5</v>
      </c>
      <c r="J74" s="115">
        <v>7</v>
      </c>
      <c r="K74" s="116">
        <v>140</v>
      </c>
    </row>
    <row r="75" spans="1:11" ht="14.1" customHeight="1" x14ac:dyDescent="0.2">
      <c r="A75" s="306" t="s">
        <v>313</v>
      </c>
      <c r="B75" s="307" t="s">
        <v>314</v>
      </c>
      <c r="C75" s="308"/>
      <c r="D75" s="113">
        <v>5.3134962805526036E-2</v>
      </c>
      <c r="E75" s="115">
        <v>8</v>
      </c>
      <c r="F75" s="114">
        <v>10</v>
      </c>
      <c r="G75" s="114">
        <v>8</v>
      </c>
      <c r="H75" s="114">
        <v>10</v>
      </c>
      <c r="I75" s="140">
        <v>8</v>
      </c>
      <c r="J75" s="115">
        <v>0</v>
      </c>
      <c r="K75" s="116">
        <v>0</v>
      </c>
    </row>
    <row r="76" spans="1:11" ht="14.1" customHeight="1" x14ac:dyDescent="0.2">
      <c r="A76" s="306">
        <v>91</v>
      </c>
      <c r="B76" s="307" t="s">
        <v>315</v>
      </c>
      <c r="C76" s="308"/>
      <c r="D76" s="113">
        <v>1.1025504782146653</v>
      </c>
      <c r="E76" s="115">
        <v>166</v>
      </c>
      <c r="F76" s="114">
        <v>148</v>
      </c>
      <c r="G76" s="114">
        <v>144</v>
      </c>
      <c r="H76" s="114">
        <v>142</v>
      </c>
      <c r="I76" s="140">
        <v>147</v>
      </c>
      <c r="J76" s="115">
        <v>19</v>
      </c>
      <c r="K76" s="116">
        <v>12.92517006802721</v>
      </c>
    </row>
    <row r="77" spans="1:11" ht="14.1" customHeight="1" x14ac:dyDescent="0.2">
      <c r="A77" s="306">
        <v>92</v>
      </c>
      <c r="B77" s="307" t="s">
        <v>316</v>
      </c>
      <c r="C77" s="308"/>
      <c r="D77" s="113">
        <v>0.6243358129649309</v>
      </c>
      <c r="E77" s="115">
        <v>94</v>
      </c>
      <c r="F77" s="114">
        <v>106</v>
      </c>
      <c r="G77" s="114">
        <v>106</v>
      </c>
      <c r="H77" s="114">
        <v>106</v>
      </c>
      <c r="I77" s="140">
        <v>106</v>
      </c>
      <c r="J77" s="115">
        <v>-12</v>
      </c>
      <c r="K77" s="116">
        <v>-11.320754716981131</v>
      </c>
    </row>
    <row r="78" spans="1:11" ht="14.1" customHeight="1" x14ac:dyDescent="0.2">
      <c r="A78" s="306">
        <v>93</v>
      </c>
      <c r="B78" s="307" t="s">
        <v>317</v>
      </c>
      <c r="C78" s="308"/>
      <c r="D78" s="113">
        <v>0.15276301806588735</v>
      </c>
      <c r="E78" s="115">
        <v>23</v>
      </c>
      <c r="F78" s="114">
        <v>22</v>
      </c>
      <c r="G78" s="114">
        <v>23</v>
      </c>
      <c r="H78" s="114">
        <v>23</v>
      </c>
      <c r="I78" s="140">
        <v>22</v>
      </c>
      <c r="J78" s="115">
        <v>1</v>
      </c>
      <c r="K78" s="116">
        <v>4.5454545454545459</v>
      </c>
    </row>
    <row r="79" spans="1:11" ht="14.1" customHeight="1" x14ac:dyDescent="0.2">
      <c r="A79" s="306">
        <v>94</v>
      </c>
      <c r="B79" s="307" t="s">
        <v>318</v>
      </c>
      <c r="C79" s="308"/>
      <c r="D79" s="113">
        <v>0.677470775770457</v>
      </c>
      <c r="E79" s="115">
        <v>102</v>
      </c>
      <c r="F79" s="114">
        <v>130</v>
      </c>
      <c r="G79" s="114">
        <v>127</v>
      </c>
      <c r="H79" s="114">
        <v>133</v>
      </c>
      <c r="I79" s="140">
        <v>114</v>
      </c>
      <c r="J79" s="115">
        <v>-12</v>
      </c>
      <c r="K79" s="116">
        <v>-10.526315789473685</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5.313496280552604</v>
      </c>
      <c r="E81" s="143">
        <v>800</v>
      </c>
      <c r="F81" s="144">
        <v>827</v>
      </c>
      <c r="G81" s="144">
        <v>804</v>
      </c>
      <c r="H81" s="144">
        <v>834</v>
      </c>
      <c r="I81" s="145">
        <v>806</v>
      </c>
      <c r="J81" s="143">
        <v>-6</v>
      </c>
      <c r="K81" s="146">
        <v>-0.74441687344913154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5023</v>
      </c>
      <c r="G12" s="536">
        <v>3965</v>
      </c>
      <c r="H12" s="536">
        <v>6554</v>
      </c>
      <c r="I12" s="536">
        <v>4651</v>
      </c>
      <c r="J12" s="537">
        <v>5030</v>
      </c>
      <c r="K12" s="538">
        <v>-7</v>
      </c>
      <c r="L12" s="349">
        <v>-0.13916500994035785</v>
      </c>
    </row>
    <row r="13" spans="1:17" s="110" customFormat="1" ht="15" customHeight="1" x14ac:dyDescent="0.2">
      <c r="A13" s="350" t="s">
        <v>344</v>
      </c>
      <c r="B13" s="351" t="s">
        <v>345</v>
      </c>
      <c r="C13" s="347"/>
      <c r="D13" s="347"/>
      <c r="E13" s="348"/>
      <c r="F13" s="536">
        <v>2640</v>
      </c>
      <c r="G13" s="536">
        <v>1990</v>
      </c>
      <c r="H13" s="536">
        <v>3576</v>
      </c>
      <c r="I13" s="536">
        <v>2498</v>
      </c>
      <c r="J13" s="537">
        <v>2712</v>
      </c>
      <c r="K13" s="538">
        <v>-72</v>
      </c>
      <c r="L13" s="349">
        <v>-2.6548672566371683</v>
      </c>
    </row>
    <row r="14" spans="1:17" s="110" customFormat="1" ht="22.5" customHeight="1" x14ac:dyDescent="0.2">
      <c r="A14" s="350"/>
      <c r="B14" s="351" t="s">
        <v>346</v>
      </c>
      <c r="C14" s="347"/>
      <c r="D14" s="347"/>
      <c r="E14" s="348"/>
      <c r="F14" s="536">
        <v>2383</v>
      </c>
      <c r="G14" s="536">
        <v>1975</v>
      </c>
      <c r="H14" s="536">
        <v>2978</v>
      </c>
      <c r="I14" s="536">
        <v>2153</v>
      </c>
      <c r="J14" s="537">
        <v>2318</v>
      </c>
      <c r="K14" s="538">
        <v>65</v>
      </c>
      <c r="L14" s="349">
        <v>2.804141501294219</v>
      </c>
    </row>
    <row r="15" spans="1:17" s="110" customFormat="1" ht="15" customHeight="1" x14ac:dyDescent="0.2">
      <c r="A15" s="350" t="s">
        <v>347</v>
      </c>
      <c r="B15" s="351" t="s">
        <v>108</v>
      </c>
      <c r="C15" s="347"/>
      <c r="D15" s="347"/>
      <c r="E15" s="348"/>
      <c r="F15" s="536">
        <v>1154</v>
      </c>
      <c r="G15" s="536">
        <v>987</v>
      </c>
      <c r="H15" s="536">
        <v>2787</v>
      </c>
      <c r="I15" s="536">
        <v>1137</v>
      </c>
      <c r="J15" s="537">
        <v>1128</v>
      </c>
      <c r="K15" s="538">
        <v>26</v>
      </c>
      <c r="L15" s="349">
        <v>2.3049645390070923</v>
      </c>
    </row>
    <row r="16" spans="1:17" s="110" customFormat="1" ht="15" customHeight="1" x14ac:dyDescent="0.2">
      <c r="A16" s="350"/>
      <c r="B16" s="351" t="s">
        <v>109</v>
      </c>
      <c r="C16" s="347"/>
      <c r="D16" s="347"/>
      <c r="E16" s="348"/>
      <c r="F16" s="536">
        <v>3266</v>
      </c>
      <c r="G16" s="536">
        <v>2558</v>
      </c>
      <c r="H16" s="536">
        <v>3290</v>
      </c>
      <c r="I16" s="536">
        <v>3005</v>
      </c>
      <c r="J16" s="537">
        <v>3339</v>
      </c>
      <c r="K16" s="538">
        <v>-73</v>
      </c>
      <c r="L16" s="349">
        <v>-2.18628331835879</v>
      </c>
    </row>
    <row r="17" spans="1:12" s="110" customFormat="1" ht="15" customHeight="1" x14ac:dyDescent="0.2">
      <c r="A17" s="350"/>
      <c r="B17" s="351" t="s">
        <v>110</v>
      </c>
      <c r="C17" s="347"/>
      <c r="D17" s="347"/>
      <c r="E17" s="348"/>
      <c r="F17" s="536">
        <v>494</v>
      </c>
      <c r="G17" s="536">
        <v>365</v>
      </c>
      <c r="H17" s="536">
        <v>421</v>
      </c>
      <c r="I17" s="536">
        <v>450</v>
      </c>
      <c r="J17" s="537">
        <v>493</v>
      </c>
      <c r="K17" s="538">
        <v>1</v>
      </c>
      <c r="L17" s="349">
        <v>0.20283975659229209</v>
      </c>
    </row>
    <row r="18" spans="1:12" s="110" customFormat="1" ht="15" customHeight="1" x14ac:dyDescent="0.2">
      <c r="A18" s="350"/>
      <c r="B18" s="351" t="s">
        <v>111</v>
      </c>
      <c r="C18" s="347"/>
      <c r="D18" s="347"/>
      <c r="E18" s="348"/>
      <c r="F18" s="536">
        <v>109</v>
      </c>
      <c r="G18" s="536">
        <v>55</v>
      </c>
      <c r="H18" s="536">
        <v>56</v>
      </c>
      <c r="I18" s="536">
        <v>59</v>
      </c>
      <c r="J18" s="537">
        <v>70</v>
      </c>
      <c r="K18" s="538">
        <v>39</v>
      </c>
      <c r="L18" s="349">
        <v>55.714285714285715</v>
      </c>
    </row>
    <row r="19" spans="1:12" s="110" customFormat="1" ht="15" customHeight="1" x14ac:dyDescent="0.2">
      <c r="A19" s="118" t="s">
        <v>113</v>
      </c>
      <c r="B19" s="119" t="s">
        <v>181</v>
      </c>
      <c r="C19" s="347"/>
      <c r="D19" s="347"/>
      <c r="E19" s="348"/>
      <c r="F19" s="536">
        <v>3041</v>
      </c>
      <c r="G19" s="536">
        <v>2267</v>
      </c>
      <c r="H19" s="536">
        <v>4558</v>
      </c>
      <c r="I19" s="536">
        <v>2845</v>
      </c>
      <c r="J19" s="537">
        <v>3064</v>
      </c>
      <c r="K19" s="538">
        <v>-23</v>
      </c>
      <c r="L19" s="349">
        <v>-0.75065274151436034</v>
      </c>
    </row>
    <row r="20" spans="1:12" s="110" customFormat="1" ht="15" customHeight="1" x14ac:dyDescent="0.2">
      <c r="A20" s="118"/>
      <c r="B20" s="119" t="s">
        <v>182</v>
      </c>
      <c r="C20" s="347"/>
      <c r="D20" s="347"/>
      <c r="E20" s="348"/>
      <c r="F20" s="536">
        <v>1982</v>
      </c>
      <c r="G20" s="536">
        <v>1698</v>
      </c>
      <c r="H20" s="536">
        <v>1996</v>
      </c>
      <c r="I20" s="536">
        <v>1806</v>
      </c>
      <c r="J20" s="537">
        <v>1966</v>
      </c>
      <c r="K20" s="538">
        <v>16</v>
      </c>
      <c r="L20" s="349">
        <v>0.81383519837232965</v>
      </c>
    </row>
    <row r="21" spans="1:12" s="110" customFormat="1" ht="15" customHeight="1" x14ac:dyDescent="0.2">
      <c r="A21" s="118" t="s">
        <v>113</v>
      </c>
      <c r="B21" s="119" t="s">
        <v>116</v>
      </c>
      <c r="C21" s="347"/>
      <c r="D21" s="347"/>
      <c r="E21" s="348"/>
      <c r="F21" s="536">
        <v>4329</v>
      </c>
      <c r="G21" s="536">
        <v>3310</v>
      </c>
      <c r="H21" s="536">
        <v>5503</v>
      </c>
      <c r="I21" s="536">
        <v>3832</v>
      </c>
      <c r="J21" s="537">
        <v>4207</v>
      </c>
      <c r="K21" s="538">
        <v>122</v>
      </c>
      <c r="L21" s="349">
        <v>2.8999286902781081</v>
      </c>
    </row>
    <row r="22" spans="1:12" s="110" customFormat="1" ht="15" customHeight="1" x14ac:dyDescent="0.2">
      <c r="A22" s="118"/>
      <c r="B22" s="119" t="s">
        <v>117</v>
      </c>
      <c r="C22" s="347"/>
      <c r="D22" s="347"/>
      <c r="E22" s="348"/>
      <c r="F22" s="536">
        <v>690</v>
      </c>
      <c r="G22" s="536">
        <v>649</v>
      </c>
      <c r="H22" s="536">
        <v>1038</v>
      </c>
      <c r="I22" s="536">
        <v>814</v>
      </c>
      <c r="J22" s="537">
        <v>810</v>
      </c>
      <c r="K22" s="538">
        <v>-120</v>
      </c>
      <c r="L22" s="349">
        <v>-14.814814814814815</v>
      </c>
    </row>
    <row r="23" spans="1:12" s="110" customFormat="1" ht="15" customHeight="1" x14ac:dyDescent="0.2">
      <c r="A23" s="352" t="s">
        <v>347</v>
      </c>
      <c r="B23" s="353" t="s">
        <v>193</v>
      </c>
      <c r="C23" s="354"/>
      <c r="D23" s="354"/>
      <c r="E23" s="355"/>
      <c r="F23" s="539">
        <v>119</v>
      </c>
      <c r="G23" s="539">
        <v>169</v>
      </c>
      <c r="H23" s="539">
        <v>1320</v>
      </c>
      <c r="I23" s="539">
        <v>49</v>
      </c>
      <c r="J23" s="540">
        <v>136</v>
      </c>
      <c r="K23" s="541">
        <v>-17</v>
      </c>
      <c r="L23" s="356">
        <v>-12.5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36.1</v>
      </c>
      <c r="G25" s="542">
        <v>40.5</v>
      </c>
      <c r="H25" s="542">
        <v>41.9</v>
      </c>
      <c r="I25" s="542">
        <v>42.1</v>
      </c>
      <c r="J25" s="542">
        <v>40</v>
      </c>
      <c r="K25" s="543" t="s">
        <v>349</v>
      </c>
      <c r="L25" s="364">
        <v>-3.8999999999999986</v>
      </c>
    </row>
    <row r="26" spans="1:12" s="110" customFormat="1" ht="15" customHeight="1" x14ac:dyDescent="0.2">
      <c r="A26" s="365" t="s">
        <v>105</v>
      </c>
      <c r="B26" s="366" t="s">
        <v>345</v>
      </c>
      <c r="C26" s="362"/>
      <c r="D26" s="362"/>
      <c r="E26" s="363"/>
      <c r="F26" s="542">
        <v>35.1</v>
      </c>
      <c r="G26" s="542">
        <v>37.799999999999997</v>
      </c>
      <c r="H26" s="542">
        <v>41.4</v>
      </c>
      <c r="I26" s="542">
        <v>41.7</v>
      </c>
      <c r="J26" s="544">
        <v>39</v>
      </c>
      <c r="K26" s="543" t="s">
        <v>349</v>
      </c>
      <c r="L26" s="364">
        <v>-3.8999999999999986</v>
      </c>
    </row>
    <row r="27" spans="1:12" s="110" customFormat="1" ht="15" customHeight="1" x14ac:dyDescent="0.2">
      <c r="A27" s="365"/>
      <c r="B27" s="366" t="s">
        <v>346</v>
      </c>
      <c r="C27" s="362"/>
      <c r="D27" s="362"/>
      <c r="E27" s="363"/>
      <c r="F27" s="542">
        <v>37.299999999999997</v>
      </c>
      <c r="G27" s="542">
        <v>43.4</v>
      </c>
      <c r="H27" s="542">
        <v>42.4</v>
      </c>
      <c r="I27" s="542">
        <v>42.7</v>
      </c>
      <c r="J27" s="542">
        <v>41.2</v>
      </c>
      <c r="K27" s="543" t="s">
        <v>349</v>
      </c>
      <c r="L27" s="364">
        <v>-3.9000000000000057</v>
      </c>
    </row>
    <row r="28" spans="1:12" s="110" customFormat="1" ht="15" customHeight="1" x14ac:dyDescent="0.2">
      <c r="A28" s="365" t="s">
        <v>113</v>
      </c>
      <c r="B28" s="366" t="s">
        <v>108</v>
      </c>
      <c r="C28" s="362"/>
      <c r="D28" s="362"/>
      <c r="E28" s="363"/>
      <c r="F28" s="542">
        <v>45</v>
      </c>
      <c r="G28" s="542">
        <v>49.1</v>
      </c>
      <c r="H28" s="542">
        <v>49.7</v>
      </c>
      <c r="I28" s="542">
        <v>50.9</v>
      </c>
      <c r="J28" s="542">
        <v>47.2</v>
      </c>
      <c r="K28" s="543" t="s">
        <v>349</v>
      </c>
      <c r="L28" s="364">
        <v>-2.2000000000000028</v>
      </c>
    </row>
    <row r="29" spans="1:12" s="110" customFormat="1" ht="11.25" x14ac:dyDescent="0.2">
      <c r="A29" s="365"/>
      <c r="B29" s="366" t="s">
        <v>109</v>
      </c>
      <c r="C29" s="362"/>
      <c r="D29" s="362"/>
      <c r="E29" s="363"/>
      <c r="F29" s="542">
        <v>33.9</v>
      </c>
      <c r="G29" s="542">
        <v>38.6</v>
      </c>
      <c r="H29" s="542">
        <v>38.200000000000003</v>
      </c>
      <c r="I29" s="542">
        <v>38.799999999999997</v>
      </c>
      <c r="J29" s="544">
        <v>38.200000000000003</v>
      </c>
      <c r="K29" s="543" t="s">
        <v>349</v>
      </c>
      <c r="L29" s="364">
        <v>-4.3000000000000043</v>
      </c>
    </row>
    <row r="30" spans="1:12" s="110" customFormat="1" ht="15" customHeight="1" x14ac:dyDescent="0.2">
      <c r="A30" s="365"/>
      <c r="B30" s="366" t="s">
        <v>110</v>
      </c>
      <c r="C30" s="362"/>
      <c r="D30" s="362"/>
      <c r="E30" s="363"/>
      <c r="F30" s="542">
        <v>32.200000000000003</v>
      </c>
      <c r="G30" s="542">
        <v>33.700000000000003</v>
      </c>
      <c r="H30" s="542">
        <v>41.1</v>
      </c>
      <c r="I30" s="542">
        <v>42.7</v>
      </c>
      <c r="J30" s="542">
        <v>35.200000000000003</v>
      </c>
      <c r="K30" s="543" t="s">
        <v>349</v>
      </c>
      <c r="L30" s="364">
        <v>-3</v>
      </c>
    </row>
    <row r="31" spans="1:12" s="110" customFormat="1" ht="15" customHeight="1" x14ac:dyDescent="0.2">
      <c r="A31" s="365"/>
      <c r="B31" s="366" t="s">
        <v>111</v>
      </c>
      <c r="C31" s="362"/>
      <c r="D31" s="362"/>
      <c r="E31" s="363"/>
      <c r="F31" s="542">
        <v>34.299999999999997</v>
      </c>
      <c r="G31" s="542">
        <v>49.1</v>
      </c>
      <c r="H31" s="542">
        <v>60.7</v>
      </c>
      <c r="I31" s="542">
        <v>44.1</v>
      </c>
      <c r="J31" s="542">
        <v>51.4</v>
      </c>
      <c r="K31" s="543" t="s">
        <v>349</v>
      </c>
      <c r="L31" s="364">
        <v>-17.100000000000001</v>
      </c>
    </row>
    <row r="32" spans="1:12" s="110" customFormat="1" ht="15" customHeight="1" x14ac:dyDescent="0.2">
      <c r="A32" s="367" t="s">
        <v>113</v>
      </c>
      <c r="B32" s="368" t="s">
        <v>181</v>
      </c>
      <c r="C32" s="362"/>
      <c r="D32" s="362"/>
      <c r="E32" s="363"/>
      <c r="F32" s="542">
        <v>35.299999999999997</v>
      </c>
      <c r="G32" s="542">
        <v>36.6</v>
      </c>
      <c r="H32" s="542">
        <v>39.6</v>
      </c>
      <c r="I32" s="542">
        <v>41.4</v>
      </c>
      <c r="J32" s="544">
        <v>39.200000000000003</v>
      </c>
      <c r="K32" s="543" t="s">
        <v>349</v>
      </c>
      <c r="L32" s="364">
        <v>-3.9000000000000057</v>
      </c>
    </row>
    <row r="33" spans="1:12" s="110" customFormat="1" ht="15" customHeight="1" x14ac:dyDescent="0.2">
      <c r="A33" s="367"/>
      <c r="B33" s="368" t="s">
        <v>182</v>
      </c>
      <c r="C33" s="362"/>
      <c r="D33" s="362"/>
      <c r="E33" s="363"/>
      <c r="F33" s="542">
        <v>37.299999999999997</v>
      </c>
      <c r="G33" s="542">
        <v>45.4</v>
      </c>
      <c r="H33" s="542">
        <v>45.4</v>
      </c>
      <c r="I33" s="542">
        <v>43.3</v>
      </c>
      <c r="J33" s="542">
        <v>41.2</v>
      </c>
      <c r="K33" s="543" t="s">
        <v>349</v>
      </c>
      <c r="L33" s="364">
        <v>-3.9000000000000057</v>
      </c>
    </row>
    <row r="34" spans="1:12" s="369" customFormat="1" ht="15" customHeight="1" x14ac:dyDescent="0.2">
      <c r="A34" s="367" t="s">
        <v>113</v>
      </c>
      <c r="B34" s="368" t="s">
        <v>116</v>
      </c>
      <c r="C34" s="362"/>
      <c r="D34" s="362"/>
      <c r="E34" s="363"/>
      <c r="F34" s="542">
        <v>35.1</v>
      </c>
      <c r="G34" s="542">
        <v>39.5</v>
      </c>
      <c r="H34" s="542">
        <v>40.4</v>
      </c>
      <c r="I34" s="542">
        <v>40.6</v>
      </c>
      <c r="J34" s="542">
        <v>39.700000000000003</v>
      </c>
      <c r="K34" s="543" t="s">
        <v>349</v>
      </c>
      <c r="L34" s="364">
        <v>-4.6000000000000014</v>
      </c>
    </row>
    <row r="35" spans="1:12" s="369" customFormat="1" ht="11.25" x14ac:dyDescent="0.2">
      <c r="A35" s="370"/>
      <c r="B35" s="371" t="s">
        <v>117</v>
      </c>
      <c r="C35" s="372"/>
      <c r="D35" s="372"/>
      <c r="E35" s="373"/>
      <c r="F35" s="545">
        <v>42.1</v>
      </c>
      <c r="G35" s="545">
        <v>45.9</v>
      </c>
      <c r="H35" s="545">
        <v>48.3</v>
      </c>
      <c r="I35" s="545">
        <v>49</v>
      </c>
      <c r="J35" s="546">
        <v>41.8</v>
      </c>
      <c r="K35" s="547" t="s">
        <v>349</v>
      </c>
      <c r="L35" s="374">
        <v>0.30000000000000426</v>
      </c>
    </row>
    <row r="36" spans="1:12" s="369" customFormat="1" ht="15.95" customHeight="1" x14ac:dyDescent="0.2">
      <c r="A36" s="375" t="s">
        <v>350</v>
      </c>
      <c r="B36" s="376"/>
      <c r="C36" s="377"/>
      <c r="D36" s="376"/>
      <c r="E36" s="378"/>
      <c r="F36" s="548">
        <v>4876</v>
      </c>
      <c r="G36" s="548">
        <v>3746</v>
      </c>
      <c r="H36" s="548">
        <v>4968</v>
      </c>
      <c r="I36" s="548">
        <v>4586</v>
      </c>
      <c r="J36" s="548">
        <v>4862</v>
      </c>
      <c r="K36" s="549">
        <v>14</v>
      </c>
      <c r="L36" s="380">
        <v>0.28794734677087619</v>
      </c>
    </row>
    <row r="37" spans="1:12" s="369" customFormat="1" ht="15.95" customHeight="1" x14ac:dyDescent="0.2">
      <c r="A37" s="381"/>
      <c r="B37" s="382" t="s">
        <v>113</v>
      </c>
      <c r="C37" s="382" t="s">
        <v>351</v>
      </c>
      <c r="D37" s="382"/>
      <c r="E37" s="383"/>
      <c r="F37" s="548">
        <v>1761</v>
      </c>
      <c r="G37" s="548">
        <v>1519</v>
      </c>
      <c r="H37" s="548">
        <v>2080</v>
      </c>
      <c r="I37" s="548">
        <v>1932</v>
      </c>
      <c r="J37" s="548">
        <v>1944</v>
      </c>
      <c r="K37" s="549">
        <v>-183</v>
      </c>
      <c r="L37" s="380">
        <v>-9.4135802469135808</v>
      </c>
    </row>
    <row r="38" spans="1:12" s="369" customFormat="1" ht="15.95" customHeight="1" x14ac:dyDescent="0.2">
      <c r="A38" s="381"/>
      <c r="B38" s="384" t="s">
        <v>105</v>
      </c>
      <c r="C38" s="384" t="s">
        <v>106</v>
      </c>
      <c r="D38" s="385"/>
      <c r="E38" s="383"/>
      <c r="F38" s="548">
        <v>2576</v>
      </c>
      <c r="G38" s="548">
        <v>1901</v>
      </c>
      <c r="H38" s="548">
        <v>2699</v>
      </c>
      <c r="I38" s="548">
        <v>2469</v>
      </c>
      <c r="J38" s="550">
        <v>2636</v>
      </c>
      <c r="K38" s="549">
        <v>-60</v>
      </c>
      <c r="L38" s="380">
        <v>-2.2761760242792111</v>
      </c>
    </row>
    <row r="39" spans="1:12" s="369" customFormat="1" ht="15.95" customHeight="1" x14ac:dyDescent="0.2">
      <c r="A39" s="381"/>
      <c r="B39" s="385"/>
      <c r="C39" s="382" t="s">
        <v>352</v>
      </c>
      <c r="D39" s="385"/>
      <c r="E39" s="383"/>
      <c r="F39" s="548">
        <v>904</v>
      </c>
      <c r="G39" s="548">
        <v>719</v>
      </c>
      <c r="H39" s="548">
        <v>1118</v>
      </c>
      <c r="I39" s="548">
        <v>1029</v>
      </c>
      <c r="J39" s="548">
        <v>1028</v>
      </c>
      <c r="K39" s="549">
        <v>-124</v>
      </c>
      <c r="L39" s="380">
        <v>-12.062256809338521</v>
      </c>
    </row>
    <row r="40" spans="1:12" s="369" customFormat="1" ht="15.95" customHeight="1" x14ac:dyDescent="0.2">
      <c r="A40" s="381"/>
      <c r="B40" s="384"/>
      <c r="C40" s="384" t="s">
        <v>107</v>
      </c>
      <c r="D40" s="385"/>
      <c r="E40" s="383"/>
      <c r="F40" s="548">
        <v>2300</v>
      </c>
      <c r="G40" s="548">
        <v>1845</v>
      </c>
      <c r="H40" s="548">
        <v>2269</v>
      </c>
      <c r="I40" s="548">
        <v>2117</v>
      </c>
      <c r="J40" s="548">
        <v>2226</v>
      </c>
      <c r="K40" s="549">
        <v>74</v>
      </c>
      <c r="L40" s="380">
        <v>3.3243486073674755</v>
      </c>
    </row>
    <row r="41" spans="1:12" s="369" customFormat="1" ht="24" customHeight="1" x14ac:dyDescent="0.2">
      <c r="A41" s="381"/>
      <c r="B41" s="385"/>
      <c r="C41" s="382" t="s">
        <v>352</v>
      </c>
      <c r="D41" s="385"/>
      <c r="E41" s="383"/>
      <c r="F41" s="548">
        <v>857</v>
      </c>
      <c r="G41" s="548">
        <v>800</v>
      </c>
      <c r="H41" s="548">
        <v>962</v>
      </c>
      <c r="I41" s="548">
        <v>903</v>
      </c>
      <c r="J41" s="550">
        <v>916</v>
      </c>
      <c r="K41" s="549">
        <v>-59</v>
      </c>
      <c r="L41" s="380">
        <v>-6.4410480349344974</v>
      </c>
    </row>
    <row r="42" spans="1:12" s="110" customFormat="1" ht="15" customHeight="1" x14ac:dyDescent="0.2">
      <c r="A42" s="381"/>
      <c r="B42" s="384" t="s">
        <v>113</v>
      </c>
      <c r="C42" s="384" t="s">
        <v>353</v>
      </c>
      <c r="D42" s="385"/>
      <c r="E42" s="383"/>
      <c r="F42" s="548">
        <v>1054</v>
      </c>
      <c r="G42" s="548">
        <v>807</v>
      </c>
      <c r="H42" s="548">
        <v>1372</v>
      </c>
      <c r="I42" s="548">
        <v>1093</v>
      </c>
      <c r="J42" s="548">
        <v>1020</v>
      </c>
      <c r="K42" s="549">
        <v>34</v>
      </c>
      <c r="L42" s="380">
        <v>3.3333333333333335</v>
      </c>
    </row>
    <row r="43" spans="1:12" s="110" customFormat="1" ht="15" customHeight="1" x14ac:dyDescent="0.2">
      <c r="A43" s="381"/>
      <c r="B43" s="385"/>
      <c r="C43" s="382" t="s">
        <v>352</v>
      </c>
      <c r="D43" s="385"/>
      <c r="E43" s="383"/>
      <c r="F43" s="548">
        <v>474</v>
      </c>
      <c r="G43" s="548">
        <v>396</v>
      </c>
      <c r="H43" s="548">
        <v>682</v>
      </c>
      <c r="I43" s="548">
        <v>556</v>
      </c>
      <c r="J43" s="548">
        <v>481</v>
      </c>
      <c r="K43" s="549">
        <v>-7</v>
      </c>
      <c r="L43" s="380">
        <v>-1.4553014553014554</v>
      </c>
    </row>
    <row r="44" spans="1:12" s="110" customFormat="1" ht="15" customHeight="1" x14ac:dyDescent="0.2">
      <c r="A44" s="381"/>
      <c r="B44" s="384"/>
      <c r="C44" s="366" t="s">
        <v>109</v>
      </c>
      <c r="D44" s="385"/>
      <c r="E44" s="383"/>
      <c r="F44" s="548">
        <v>3223</v>
      </c>
      <c r="G44" s="548">
        <v>2519</v>
      </c>
      <c r="H44" s="548">
        <v>3121</v>
      </c>
      <c r="I44" s="548">
        <v>2984</v>
      </c>
      <c r="J44" s="550">
        <v>3283</v>
      </c>
      <c r="K44" s="549">
        <v>-60</v>
      </c>
      <c r="L44" s="380">
        <v>-1.8275967103259214</v>
      </c>
    </row>
    <row r="45" spans="1:12" s="110" customFormat="1" ht="15" customHeight="1" x14ac:dyDescent="0.2">
      <c r="A45" s="381"/>
      <c r="B45" s="385"/>
      <c r="C45" s="382" t="s">
        <v>352</v>
      </c>
      <c r="D45" s="385"/>
      <c r="E45" s="383"/>
      <c r="F45" s="548">
        <v>1092</v>
      </c>
      <c r="G45" s="548">
        <v>973</v>
      </c>
      <c r="H45" s="548">
        <v>1192</v>
      </c>
      <c r="I45" s="548">
        <v>1158</v>
      </c>
      <c r="J45" s="548">
        <v>1255</v>
      </c>
      <c r="K45" s="549">
        <v>-163</v>
      </c>
      <c r="L45" s="380">
        <v>-12.988047808764939</v>
      </c>
    </row>
    <row r="46" spans="1:12" s="110" customFormat="1" ht="15" customHeight="1" x14ac:dyDescent="0.2">
      <c r="A46" s="381"/>
      <c r="B46" s="384"/>
      <c r="C46" s="366" t="s">
        <v>110</v>
      </c>
      <c r="D46" s="385"/>
      <c r="E46" s="383"/>
      <c r="F46" s="548">
        <v>491</v>
      </c>
      <c r="G46" s="548">
        <v>365</v>
      </c>
      <c r="H46" s="548">
        <v>419</v>
      </c>
      <c r="I46" s="548">
        <v>450</v>
      </c>
      <c r="J46" s="548">
        <v>489</v>
      </c>
      <c r="K46" s="549">
        <v>2</v>
      </c>
      <c r="L46" s="380">
        <v>0.40899795501022496</v>
      </c>
    </row>
    <row r="47" spans="1:12" s="110" customFormat="1" ht="15" customHeight="1" x14ac:dyDescent="0.2">
      <c r="A47" s="381"/>
      <c r="B47" s="385"/>
      <c r="C47" s="382" t="s">
        <v>352</v>
      </c>
      <c r="D47" s="385"/>
      <c r="E47" s="383"/>
      <c r="F47" s="548">
        <v>158</v>
      </c>
      <c r="G47" s="548">
        <v>123</v>
      </c>
      <c r="H47" s="548">
        <v>172</v>
      </c>
      <c r="I47" s="548">
        <v>192</v>
      </c>
      <c r="J47" s="550">
        <v>172</v>
      </c>
      <c r="K47" s="549">
        <v>-14</v>
      </c>
      <c r="L47" s="380">
        <v>-8.1395348837209305</v>
      </c>
    </row>
    <row r="48" spans="1:12" s="110" customFormat="1" ht="15" customHeight="1" x14ac:dyDescent="0.2">
      <c r="A48" s="381"/>
      <c r="B48" s="385"/>
      <c r="C48" s="366" t="s">
        <v>111</v>
      </c>
      <c r="D48" s="386"/>
      <c r="E48" s="387"/>
      <c r="F48" s="548">
        <v>108</v>
      </c>
      <c r="G48" s="548">
        <v>55</v>
      </c>
      <c r="H48" s="548">
        <v>56</v>
      </c>
      <c r="I48" s="548">
        <v>59</v>
      </c>
      <c r="J48" s="548">
        <v>70</v>
      </c>
      <c r="K48" s="549">
        <v>38</v>
      </c>
      <c r="L48" s="380">
        <v>54.285714285714285</v>
      </c>
    </row>
    <row r="49" spans="1:12" s="110" customFormat="1" ht="15" customHeight="1" x14ac:dyDescent="0.2">
      <c r="A49" s="381"/>
      <c r="B49" s="385"/>
      <c r="C49" s="382" t="s">
        <v>352</v>
      </c>
      <c r="D49" s="385"/>
      <c r="E49" s="383"/>
      <c r="F49" s="548">
        <v>37</v>
      </c>
      <c r="G49" s="548">
        <v>27</v>
      </c>
      <c r="H49" s="548">
        <v>34</v>
      </c>
      <c r="I49" s="548">
        <v>26</v>
      </c>
      <c r="J49" s="548">
        <v>36</v>
      </c>
      <c r="K49" s="549">
        <v>1</v>
      </c>
      <c r="L49" s="380">
        <v>2.7777777777777777</v>
      </c>
    </row>
    <row r="50" spans="1:12" s="110" customFormat="1" ht="15" customHeight="1" x14ac:dyDescent="0.2">
      <c r="A50" s="381"/>
      <c r="B50" s="384" t="s">
        <v>113</v>
      </c>
      <c r="C50" s="382" t="s">
        <v>181</v>
      </c>
      <c r="D50" s="385"/>
      <c r="E50" s="383"/>
      <c r="F50" s="548">
        <v>2907</v>
      </c>
      <c r="G50" s="548">
        <v>2066</v>
      </c>
      <c r="H50" s="548">
        <v>3016</v>
      </c>
      <c r="I50" s="548">
        <v>2785</v>
      </c>
      <c r="J50" s="550">
        <v>2918</v>
      </c>
      <c r="K50" s="549">
        <v>-11</v>
      </c>
      <c r="L50" s="380">
        <v>-0.37697052775873885</v>
      </c>
    </row>
    <row r="51" spans="1:12" s="110" customFormat="1" ht="15" customHeight="1" x14ac:dyDescent="0.2">
      <c r="A51" s="381"/>
      <c r="B51" s="385"/>
      <c r="C51" s="382" t="s">
        <v>352</v>
      </c>
      <c r="D51" s="385"/>
      <c r="E51" s="383"/>
      <c r="F51" s="548">
        <v>1026</v>
      </c>
      <c r="G51" s="548">
        <v>756</v>
      </c>
      <c r="H51" s="548">
        <v>1193</v>
      </c>
      <c r="I51" s="548">
        <v>1153</v>
      </c>
      <c r="J51" s="548">
        <v>1143</v>
      </c>
      <c r="K51" s="549">
        <v>-117</v>
      </c>
      <c r="L51" s="380">
        <v>-10.236220472440944</v>
      </c>
    </row>
    <row r="52" spans="1:12" s="110" customFormat="1" ht="15" customHeight="1" x14ac:dyDescent="0.2">
      <c r="A52" s="381"/>
      <c r="B52" s="384"/>
      <c r="C52" s="382" t="s">
        <v>182</v>
      </c>
      <c r="D52" s="385"/>
      <c r="E52" s="383"/>
      <c r="F52" s="548">
        <v>1969</v>
      </c>
      <c r="G52" s="548">
        <v>1680</v>
      </c>
      <c r="H52" s="548">
        <v>1952</v>
      </c>
      <c r="I52" s="548">
        <v>1801</v>
      </c>
      <c r="J52" s="548">
        <v>1944</v>
      </c>
      <c r="K52" s="549">
        <v>25</v>
      </c>
      <c r="L52" s="380">
        <v>1.286008230452675</v>
      </c>
    </row>
    <row r="53" spans="1:12" s="269" customFormat="1" ht="11.25" customHeight="1" x14ac:dyDescent="0.2">
      <c r="A53" s="381"/>
      <c r="B53" s="385"/>
      <c r="C53" s="382" t="s">
        <v>352</v>
      </c>
      <c r="D53" s="385"/>
      <c r="E53" s="383"/>
      <c r="F53" s="548">
        <v>735</v>
      </c>
      <c r="G53" s="548">
        <v>763</v>
      </c>
      <c r="H53" s="548">
        <v>887</v>
      </c>
      <c r="I53" s="548">
        <v>779</v>
      </c>
      <c r="J53" s="550">
        <v>801</v>
      </c>
      <c r="K53" s="549">
        <v>-66</v>
      </c>
      <c r="L53" s="380">
        <v>-8.2397003745318358</v>
      </c>
    </row>
    <row r="54" spans="1:12" s="151" customFormat="1" ht="12.75" customHeight="1" x14ac:dyDescent="0.2">
      <c r="A54" s="381"/>
      <c r="B54" s="384" t="s">
        <v>113</v>
      </c>
      <c r="C54" s="384" t="s">
        <v>116</v>
      </c>
      <c r="D54" s="385"/>
      <c r="E54" s="383"/>
      <c r="F54" s="548">
        <v>4198</v>
      </c>
      <c r="G54" s="548">
        <v>3104</v>
      </c>
      <c r="H54" s="548">
        <v>4058</v>
      </c>
      <c r="I54" s="548">
        <v>3770</v>
      </c>
      <c r="J54" s="548">
        <v>4051</v>
      </c>
      <c r="K54" s="549">
        <v>147</v>
      </c>
      <c r="L54" s="380">
        <v>3.6287336460133299</v>
      </c>
    </row>
    <row r="55" spans="1:12" ht="11.25" x14ac:dyDescent="0.2">
      <c r="A55" s="381"/>
      <c r="B55" s="385"/>
      <c r="C55" s="382" t="s">
        <v>352</v>
      </c>
      <c r="D55" s="385"/>
      <c r="E55" s="383"/>
      <c r="F55" s="548">
        <v>1474</v>
      </c>
      <c r="G55" s="548">
        <v>1225</v>
      </c>
      <c r="H55" s="548">
        <v>1639</v>
      </c>
      <c r="I55" s="548">
        <v>1530</v>
      </c>
      <c r="J55" s="548">
        <v>1607</v>
      </c>
      <c r="K55" s="549">
        <v>-133</v>
      </c>
      <c r="L55" s="380">
        <v>-8.2762912258867463</v>
      </c>
    </row>
    <row r="56" spans="1:12" ht="14.25" customHeight="1" x14ac:dyDescent="0.2">
      <c r="A56" s="381"/>
      <c r="B56" s="385"/>
      <c r="C56" s="384" t="s">
        <v>117</v>
      </c>
      <c r="D56" s="385"/>
      <c r="E56" s="383"/>
      <c r="F56" s="548">
        <v>674</v>
      </c>
      <c r="G56" s="548">
        <v>636</v>
      </c>
      <c r="H56" s="548">
        <v>898</v>
      </c>
      <c r="I56" s="548">
        <v>811</v>
      </c>
      <c r="J56" s="548">
        <v>799</v>
      </c>
      <c r="K56" s="549">
        <v>-125</v>
      </c>
      <c r="L56" s="380">
        <v>-15.644555694618273</v>
      </c>
    </row>
    <row r="57" spans="1:12" ht="18.75" customHeight="1" x14ac:dyDescent="0.2">
      <c r="A57" s="388"/>
      <c r="B57" s="389"/>
      <c r="C57" s="390" t="s">
        <v>352</v>
      </c>
      <c r="D57" s="389"/>
      <c r="E57" s="391"/>
      <c r="F57" s="551">
        <v>284</v>
      </c>
      <c r="G57" s="552">
        <v>292</v>
      </c>
      <c r="H57" s="552">
        <v>434</v>
      </c>
      <c r="I57" s="552">
        <v>397</v>
      </c>
      <c r="J57" s="552">
        <v>334</v>
      </c>
      <c r="K57" s="553">
        <f t="shared" ref="K57" si="0">IF(OR(F57=".",J57=".")=TRUE,".",IF(OR(F57="*",J57="*")=TRUE,"*",IF(AND(F57="-",J57="-")=TRUE,"-",IF(AND(ISNUMBER(J57),ISNUMBER(F57))=TRUE,IF(F57-J57=0,0,F57-J57),IF(ISNUMBER(F57)=TRUE,F57,-J57)))))</f>
        <v>-50</v>
      </c>
      <c r="L57" s="392">
        <f t="shared" ref="L57" si="1">IF(K57 =".",".",IF(K57 ="*","*",IF(K57="-","-",IF(K57=0,0,IF(OR(J57="-",J57=".",F57="-",F57=".")=TRUE,"X",IF(J57=0,"0,0",IF(ABS(K57*100/J57)&gt;250,".X",(K57*100/J57))))))))</f>
        <v>-14.970059880239521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5023</v>
      </c>
      <c r="E11" s="114">
        <v>3965</v>
      </c>
      <c r="F11" s="114">
        <v>6554</v>
      </c>
      <c r="G11" s="114">
        <v>4651</v>
      </c>
      <c r="H11" s="140">
        <v>5030</v>
      </c>
      <c r="I11" s="115">
        <v>-7</v>
      </c>
      <c r="J11" s="116">
        <v>-0.13916500994035785</v>
      </c>
    </row>
    <row r="12" spans="1:15" s="110" customFormat="1" ht="24.95" customHeight="1" x14ac:dyDescent="0.2">
      <c r="A12" s="193" t="s">
        <v>132</v>
      </c>
      <c r="B12" s="194" t="s">
        <v>133</v>
      </c>
      <c r="C12" s="113">
        <v>2.7473621341827594</v>
      </c>
      <c r="D12" s="115">
        <v>138</v>
      </c>
      <c r="E12" s="114">
        <v>77</v>
      </c>
      <c r="F12" s="114">
        <v>226</v>
      </c>
      <c r="G12" s="114">
        <v>190</v>
      </c>
      <c r="H12" s="140">
        <v>123</v>
      </c>
      <c r="I12" s="115">
        <v>15</v>
      </c>
      <c r="J12" s="116">
        <v>12.195121951219512</v>
      </c>
    </row>
    <row r="13" spans="1:15" s="110" customFormat="1" ht="24.95" customHeight="1" x14ac:dyDescent="0.2">
      <c r="A13" s="193" t="s">
        <v>134</v>
      </c>
      <c r="B13" s="199" t="s">
        <v>214</v>
      </c>
      <c r="C13" s="113">
        <v>0.67688632291459283</v>
      </c>
      <c r="D13" s="115">
        <v>34</v>
      </c>
      <c r="E13" s="114">
        <v>21</v>
      </c>
      <c r="F13" s="114">
        <v>39</v>
      </c>
      <c r="G13" s="114">
        <v>34</v>
      </c>
      <c r="H13" s="140">
        <v>39</v>
      </c>
      <c r="I13" s="115">
        <v>-5</v>
      </c>
      <c r="J13" s="116">
        <v>-12.820512820512821</v>
      </c>
    </row>
    <row r="14" spans="1:15" s="287" customFormat="1" ht="24.95" customHeight="1" x14ac:dyDescent="0.2">
      <c r="A14" s="193" t="s">
        <v>215</v>
      </c>
      <c r="B14" s="199" t="s">
        <v>137</v>
      </c>
      <c r="C14" s="113">
        <v>10.352379056340832</v>
      </c>
      <c r="D14" s="115">
        <v>520</v>
      </c>
      <c r="E14" s="114">
        <v>310</v>
      </c>
      <c r="F14" s="114">
        <v>550</v>
      </c>
      <c r="G14" s="114">
        <v>421</v>
      </c>
      <c r="H14" s="140">
        <v>467</v>
      </c>
      <c r="I14" s="115">
        <v>53</v>
      </c>
      <c r="J14" s="116">
        <v>11.349036402569594</v>
      </c>
      <c r="K14" s="110"/>
      <c r="L14" s="110"/>
      <c r="M14" s="110"/>
      <c r="N14" s="110"/>
      <c r="O14" s="110"/>
    </row>
    <row r="15" spans="1:15" s="110" customFormat="1" ht="24.95" customHeight="1" x14ac:dyDescent="0.2">
      <c r="A15" s="193" t="s">
        <v>216</v>
      </c>
      <c r="B15" s="199" t="s">
        <v>217</v>
      </c>
      <c r="C15" s="113">
        <v>5.0368305793350583</v>
      </c>
      <c r="D15" s="115">
        <v>253</v>
      </c>
      <c r="E15" s="114">
        <v>155</v>
      </c>
      <c r="F15" s="114">
        <v>238</v>
      </c>
      <c r="G15" s="114">
        <v>214</v>
      </c>
      <c r="H15" s="140">
        <v>178</v>
      </c>
      <c r="I15" s="115">
        <v>75</v>
      </c>
      <c r="J15" s="116">
        <v>42.134831460674157</v>
      </c>
    </row>
    <row r="16" spans="1:15" s="287" customFormat="1" ht="24.95" customHeight="1" x14ac:dyDescent="0.2">
      <c r="A16" s="193" t="s">
        <v>218</v>
      </c>
      <c r="B16" s="199" t="s">
        <v>141</v>
      </c>
      <c r="C16" s="113">
        <v>4.0215010949631695</v>
      </c>
      <c r="D16" s="115">
        <v>202</v>
      </c>
      <c r="E16" s="114">
        <v>125</v>
      </c>
      <c r="F16" s="114">
        <v>257</v>
      </c>
      <c r="G16" s="114">
        <v>142</v>
      </c>
      <c r="H16" s="140">
        <v>231</v>
      </c>
      <c r="I16" s="115">
        <v>-29</v>
      </c>
      <c r="J16" s="116">
        <v>-12.554112554112555</v>
      </c>
      <c r="K16" s="110"/>
      <c r="L16" s="110"/>
      <c r="M16" s="110"/>
      <c r="N16" s="110"/>
      <c r="O16" s="110"/>
    </row>
    <row r="17" spans="1:15" s="110" customFormat="1" ht="24.95" customHeight="1" x14ac:dyDescent="0.2">
      <c r="A17" s="193" t="s">
        <v>142</v>
      </c>
      <c r="B17" s="199" t="s">
        <v>220</v>
      </c>
      <c r="C17" s="113">
        <v>1.2940473820426039</v>
      </c>
      <c r="D17" s="115">
        <v>65</v>
      </c>
      <c r="E17" s="114">
        <v>30</v>
      </c>
      <c r="F17" s="114">
        <v>55</v>
      </c>
      <c r="G17" s="114">
        <v>65</v>
      </c>
      <c r="H17" s="140">
        <v>58</v>
      </c>
      <c r="I17" s="115">
        <v>7</v>
      </c>
      <c r="J17" s="116">
        <v>12.068965517241379</v>
      </c>
    </row>
    <row r="18" spans="1:15" s="287" customFormat="1" ht="24.95" customHeight="1" x14ac:dyDescent="0.2">
      <c r="A18" s="201" t="s">
        <v>144</v>
      </c>
      <c r="B18" s="202" t="s">
        <v>145</v>
      </c>
      <c r="C18" s="113">
        <v>6.3906032251642442</v>
      </c>
      <c r="D18" s="115">
        <v>321</v>
      </c>
      <c r="E18" s="114">
        <v>139</v>
      </c>
      <c r="F18" s="114">
        <v>413</v>
      </c>
      <c r="G18" s="114">
        <v>254</v>
      </c>
      <c r="H18" s="140">
        <v>265</v>
      </c>
      <c r="I18" s="115">
        <v>56</v>
      </c>
      <c r="J18" s="116">
        <v>21.132075471698112</v>
      </c>
      <c r="K18" s="110"/>
      <c r="L18" s="110"/>
      <c r="M18" s="110"/>
      <c r="N18" s="110"/>
      <c r="O18" s="110"/>
    </row>
    <row r="19" spans="1:15" s="110" customFormat="1" ht="24.95" customHeight="1" x14ac:dyDescent="0.2">
      <c r="A19" s="193" t="s">
        <v>146</v>
      </c>
      <c r="B19" s="199" t="s">
        <v>147</v>
      </c>
      <c r="C19" s="113">
        <v>13.776627513438184</v>
      </c>
      <c r="D19" s="115">
        <v>692</v>
      </c>
      <c r="E19" s="114">
        <v>571</v>
      </c>
      <c r="F19" s="114">
        <v>976</v>
      </c>
      <c r="G19" s="114">
        <v>681</v>
      </c>
      <c r="H19" s="140">
        <v>738</v>
      </c>
      <c r="I19" s="115">
        <v>-46</v>
      </c>
      <c r="J19" s="116">
        <v>-6.2330623306233059</v>
      </c>
    </row>
    <row r="20" spans="1:15" s="287" customFormat="1" ht="24.95" customHeight="1" x14ac:dyDescent="0.2">
      <c r="A20" s="193" t="s">
        <v>148</v>
      </c>
      <c r="B20" s="199" t="s">
        <v>149</v>
      </c>
      <c r="C20" s="113">
        <v>3.7029663547680669</v>
      </c>
      <c r="D20" s="115">
        <v>186</v>
      </c>
      <c r="E20" s="114">
        <v>207</v>
      </c>
      <c r="F20" s="114">
        <v>237</v>
      </c>
      <c r="G20" s="114">
        <v>143</v>
      </c>
      <c r="H20" s="140">
        <v>146</v>
      </c>
      <c r="I20" s="115">
        <v>40</v>
      </c>
      <c r="J20" s="116">
        <v>27.397260273972602</v>
      </c>
      <c r="K20" s="110"/>
      <c r="L20" s="110"/>
      <c r="M20" s="110"/>
      <c r="N20" s="110"/>
      <c r="O20" s="110"/>
    </row>
    <row r="21" spans="1:15" s="110" customFormat="1" ht="24.95" customHeight="1" x14ac:dyDescent="0.2">
      <c r="A21" s="201" t="s">
        <v>150</v>
      </c>
      <c r="B21" s="202" t="s">
        <v>151</v>
      </c>
      <c r="C21" s="113">
        <v>6.5100537527374076</v>
      </c>
      <c r="D21" s="115">
        <v>327</v>
      </c>
      <c r="E21" s="114">
        <v>380</v>
      </c>
      <c r="F21" s="114">
        <v>376</v>
      </c>
      <c r="G21" s="114">
        <v>406</v>
      </c>
      <c r="H21" s="140">
        <v>390</v>
      </c>
      <c r="I21" s="115">
        <v>-63</v>
      </c>
      <c r="J21" s="116">
        <v>-16.153846153846153</v>
      </c>
    </row>
    <row r="22" spans="1:15" s="110" customFormat="1" ht="24.95" customHeight="1" x14ac:dyDescent="0.2">
      <c r="A22" s="201" t="s">
        <v>152</v>
      </c>
      <c r="B22" s="199" t="s">
        <v>153</v>
      </c>
      <c r="C22" s="113">
        <v>6.7887716504081226</v>
      </c>
      <c r="D22" s="115">
        <v>341</v>
      </c>
      <c r="E22" s="114">
        <v>226</v>
      </c>
      <c r="F22" s="114">
        <v>336</v>
      </c>
      <c r="G22" s="114">
        <v>276</v>
      </c>
      <c r="H22" s="140">
        <v>340</v>
      </c>
      <c r="I22" s="115">
        <v>1</v>
      </c>
      <c r="J22" s="116">
        <v>0.29411764705882354</v>
      </c>
    </row>
    <row r="23" spans="1:15" s="110" customFormat="1" ht="24.95" customHeight="1" x14ac:dyDescent="0.2">
      <c r="A23" s="193" t="s">
        <v>154</v>
      </c>
      <c r="B23" s="199" t="s">
        <v>155</v>
      </c>
      <c r="C23" s="113">
        <v>0.93569579932311364</v>
      </c>
      <c r="D23" s="115">
        <v>47</v>
      </c>
      <c r="E23" s="114">
        <v>38</v>
      </c>
      <c r="F23" s="114">
        <v>75</v>
      </c>
      <c r="G23" s="114">
        <v>33</v>
      </c>
      <c r="H23" s="140">
        <v>42</v>
      </c>
      <c r="I23" s="115">
        <v>5</v>
      </c>
      <c r="J23" s="116">
        <v>11.904761904761905</v>
      </c>
    </row>
    <row r="24" spans="1:15" s="110" customFormat="1" ht="24.95" customHeight="1" x14ac:dyDescent="0.2">
      <c r="A24" s="193" t="s">
        <v>156</v>
      </c>
      <c r="B24" s="199" t="s">
        <v>221</v>
      </c>
      <c r="C24" s="113">
        <v>5.0766474218594464</v>
      </c>
      <c r="D24" s="115">
        <v>255</v>
      </c>
      <c r="E24" s="114">
        <v>184</v>
      </c>
      <c r="F24" s="114">
        <v>292</v>
      </c>
      <c r="G24" s="114">
        <v>189</v>
      </c>
      <c r="H24" s="140">
        <v>239</v>
      </c>
      <c r="I24" s="115">
        <v>16</v>
      </c>
      <c r="J24" s="116">
        <v>6.6945606694560666</v>
      </c>
    </row>
    <row r="25" spans="1:15" s="110" customFormat="1" ht="24.95" customHeight="1" x14ac:dyDescent="0.2">
      <c r="A25" s="193" t="s">
        <v>222</v>
      </c>
      <c r="B25" s="204" t="s">
        <v>159</v>
      </c>
      <c r="C25" s="113">
        <v>8.281903245072666</v>
      </c>
      <c r="D25" s="115">
        <v>416</v>
      </c>
      <c r="E25" s="114">
        <v>312</v>
      </c>
      <c r="F25" s="114">
        <v>447</v>
      </c>
      <c r="G25" s="114">
        <v>397</v>
      </c>
      <c r="H25" s="140">
        <v>491</v>
      </c>
      <c r="I25" s="115">
        <v>-75</v>
      </c>
      <c r="J25" s="116">
        <v>-15.274949083503055</v>
      </c>
    </row>
    <row r="26" spans="1:15" s="110" customFormat="1" ht="24.95" customHeight="1" x14ac:dyDescent="0.2">
      <c r="A26" s="201">
        <v>782.78300000000002</v>
      </c>
      <c r="B26" s="203" t="s">
        <v>160</v>
      </c>
      <c r="C26" s="113">
        <v>9.1578737806091972</v>
      </c>
      <c r="D26" s="115">
        <v>460</v>
      </c>
      <c r="E26" s="114">
        <v>314</v>
      </c>
      <c r="F26" s="114">
        <v>613</v>
      </c>
      <c r="G26" s="114">
        <v>539</v>
      </c>
      <c r="H26" s="140">
        <v>530</v>
      </c>
      <c r="I26" s="115">
        <v>-70</v>
      </c>
      <c r="J26" s="116">
        <v>-13.20754716981132</v>
      </c>
    </row>
    <row r="27" spans="1:15" s="110" customFormat="1" ht="24.95" customHeight="1" x14ac:dyDescent="0.2">
      <c r="A27" s="193" t="s">
        <v>161</v>
      </c>
      <c r="B27" s="199" t="s">
        <v>162</v>
      </c>
      <c r="C27" s="113">
        <v>2.4885526577742385</v>
      </c>
      <c r="D27" s="115">
        <v>125</v>
      </c>
      <c r="E27" s="114">
        <v>120</v>
      </c>
      <c r="F27" s="114">
        <v>275</v>
      </c>
      <c r="G27" s="114">
        <v>123</v>
      </c>
      <c r="H27" s="140">
        <v>158</v>
      </c>
      <c r="I27" s="115">
        <v>-33</v>
      </c>
      <c r="J27" s="116">
        <v>-20.88607594936709</v>
      </c>
    </row>
    <row r="28" spans="1:15" s="110" customFormat="1" ht="24.95" customHeight="1" x14ac:dyDescent="0.2">
      <c r="A28" s="193" t="s">
        <v>163</v>
      </c>
      <c r="B28" s="199" t="s">
        <v>164</v>
      </c>
      <c r="C28" s="113">
        <v>4.4993032052558233</v>
      </c>
      <c r="D28" s="115">
        <v>226</v>
      </c>
      <c r="E28" s="114">
        <v>241</v>
      </c>
      <c r="F28" s="114">
        <v>343</v>
      </c>
      <c r="G28" s="114">
        <v>179</v>
      </c>
      <c r="H28" s="140">
        <v>205</v>
      </c>
      <c r="I28" s="115">
        <v>21</v>
      </c>
      <c r="J28" s="116">
        <v>10.24390243902439</v>
      </c>
    </row>
    <row r="29" spans="1:15" s="110" customFormat="1" ht="24.95" customHeight="1" x14ac:dyDescent="0.2">
      <c r="A29" s="193">
        <v>86</v>
      </c>
      <c r="B29" s="199" t="s">
        <v>165</v>
      </c>
      <c r="C29" s="113">
        <v>5.9526179573959785</v>
      </c>
      <c r="D29" s="115">
        <v>299</v>
      </c>
      <c r="E29" s="114">
        <v>299</v>
      </c>
      <c r="F29" s="114">
        <v>412</v>
      </c>
      <c r="G29" s="114">
        <v>254</v>
      </c>
      <c r="H29" s="140">
        <v>265</v>
      </c>
      <c r="I29" s="115">
        <v>34</v>
      </c>
      <c r="J29" s="116">
        <v>12.830188679245284</v>
      </c>
    </row>
    <row r="30" spans="1:15" s="110" customFormat="1" ht="24.95" customHeight="1" x14ac:dyDescent="0.2">
      <c r="A30" s="193">
        <v>87.88</v>
      </c>
      <c r="B30" s="204" t="s">
        <v>166</v>
      </c>
      <c r="C30" s="113">
        <v>8.5008958789567988</v>
      </c>
      <c r="D30" s="115">
        <v>427</v>
      </c>
      <c r="E30" s="114">
        <v>351</v>
      </c>
      <c r="F30" s="114">
        <v>590</v>
      </c>
      <c r="G30" s="114">
        <v>347</v>
      </c>
      <c r="H30" s="140">
        <v>358</v>
      </c>
      <c r="I30" s="115">
        <v>69</v>
      </c>
      <c r="J30" s="116">
        <v>19.273743016759777</v>
      </c>
    </row>
    <row r="31" spans="1:15" s="110" customFormat="1" ht="24.95" customHeight="1" x14ac:dyDescent="0.2">
      <c r="A31" s="193" t="s">
        <v>167</v>
      </c>
      <c r="B31" s="199" t="s">
        <v>168</v>
      </c>
      <c r="C31" s="113">
        <v>4.160860043798527</v>
      </c>
      <c r="D31" s="115">
        <v>209</v>
      </c>
      <c r="E31" s="114">
        <v>175</v>
      </c>
      <c r="F31" s="114">
        <v>354</v>
      </c>
      <c r="G31" s="114">
        <v>184</v>
      </c>
      <c r="H31" s="140">
        <v>233</v>
      </c>
      <c r="I31" s="115">
        <v>-24</v>
      </c>
      <c r="J31" s="116">
        <v>-10.300429184549357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2.7473621341827594</v>
      </c>
      <c r="D34" s="115">
        <v>138</v>
      </c>
      <c r="E34" s="114">
        <v>77</v>
      </c>
      <c r="F34" s="114">
        <v>226</v>
      </c>
      <c r="G34" s="114">
        <v>190</v>
      </c>
      <c r="H34" s="140">
        <v>123</v>
      </c>
      <c r="I34" s="115">
        <v>15</v>
      </c>
      <c r="J34" s="116">
        <v>12.195121951219512</v>
      </c>
    </row>
    <row r="35" spans="1:10" s="110" customFormat="1" ht="24.95" customHeight="1" x14ac:dyDescent="0.2">
      <c r="A35" s="292" t="s">
        <v>171</v>
      </c>
      <c r="B35" s="293" t="s">
        <v>172</v>
      </c>
      <c r="C35" s="113">
        <v>17.419868604419669</v>
      </c>
      <c r="D35" s="115">
        <v>875</v>
      </c>
      <c r="E35" s="114">
        <v>470</v>
      </c>
      <c r="F35" s="114">
        <v>1002</v>
      </c>
      <c r="G35" s="114">
        <v>709</v>
      </c>
      <c r="H35" s="140">
        <v>771</v>
      </c>
      <c r="I35" s="115">
        <v>104</v>
      </c>
      <c r="J35" s="116">
        <v>13.488975356679637</v>
      </c>
    </row>
    <row r="36" spans="1:10" s="110" customFormat="1" ht="24.95" customHeight="1" x14ac:dyDescent="0.2">
      <c r="A36" s="294" t="s">
        <v>173</v>
      </c>
      <c r="B36" s="295" t="s">
        <v>174</v>
      </c>
      <c r="C36" s="125">
        <v>79.832769261397573</v>
      </c>
      <c r="D36" s="143">
        <v>4010</v>
      </c>
      <c r="E36" s="144">
        <v>3418</v>
      </c>
      <c r="F36" s="144">
        <v>5326</v>
      </c>
      <c r="G36" s="144">
        <v>3751</v>
      </c>
      <c r="H36" s="145">
        <v>4135</v>
      </c>
      <c r="I36" s="143">
        <v>-125</v>
      </c>
      <c r="J36" s="146">
        <v>-3.022974607013301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5023</v>
      </c>
      <c r="F11" s="264">
        <v>3965</v>
      </c>
      <c r="G11" s="264">
        <v>6554</v>
      </c>
      <c r="H11" s="264">
        <v>4651</v>
      </c>
      <c r="I11" s="265">
        <v>5030</v>
      </c>
      <c r="J11" s="263">
        <v>-7</v>
      </c>
      <c r="K11" s="266">
        <v>-0.13916500994035785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29.145928727851881</v>
      </c>
      <c r="E13" s="115">
        <v>1464</v>
      </c>
      <c r="F13" s="114">
        <v>1185</v>
      </c>
      <c r="G13" s="114">
        <v>1791</v>
      </c>
      <c r="H13" s="114">
        <v>1502</v>
      </c>
      <c r="I13" s="140">
        <v>1456</v>
      </c>
      <c r="J13" s="115">
        <v>8</v>
      </c>
      <c r="K13" s="116">
        <v>0.5494505494505495</v>
      </c>
    </row>
    <row r="14" spans="1:15" ht="15.95" customHeight="1" x14ac:dyDescent="0.2">
      <c r="A14" s="306" t="s">
        <v>230</v>
      </c>
      <c r="B14" s="307"/>
      <c r="C14" s="308"/>
      <c r="D14" s="113">
        <v>52.578140553454112</v>
      </c>
      <c r="E14" s="115">
        <v>2641</v>
      </c>
      <c r="F14" s="114">
        <v>2098</v>
      </c>
      <c r="G14" s="114">
        <v>3758</v>
      </c>
      <c r="H14" s="114">
        <v>2439</v>
      </c>
      <c r="I14" s="140">
        <v>2656</v>
      </c>
      <c r="J14" s="115">
        <v>-15</v>
      </c>
      <c r="K14" s="116">
        <v>-0.56475903614457834</v>
      </c>
    </row>
    <row r="15" spans="1:15" ht="15.95" customHeight="1" x14ac:dyDescent="0.2">
      <c r="A15" s="306" t="s">
        <v>231</v>
      </c>
      <c r="B15" s="307"/>
      <c r="C15" s="308"/>
      <c r="D15" s="113">
        <v>6.9878558630300613</v>
      </c>
      <c r="E15" s="115">
        <v>351</v>
      </c>
      <c r="F15" s="114">
        <v>284</v>
      </c>
      <c r="G15" s="114">
        <v>455</v>
      </c>
      <c r="H15" s="114">
        <v>326</v>
      </c>
      <c r="I15" s="140">
        <v>390</v>
      </c>
      <c r="J15" s="115">
        <v>-39</v>
      </c>
      <c r="K15" s="116">
        <v>-10</v>
      </c>
    </row>
    <row r="16" spans="1:15" ht="15.95" customHeight="1" x14ac:dyDescent="0.2">
      <c r="A16" s="306" t="s">
        <v>232</v>
      </c>
      <c r="B16" s="307"/>
      <c r="C16" s="308"/>
      <c r="D16" s="113">
        <v>10.710730639060323</v>
      </c>
      <c r="E16" s="115">
        <v>538</v>
      </c>
      <c r="F16" s="114">
        <v>370</v>
      </c>
      <c r="G16" s="114">
        <v>509</v>
      </c>
      <c r="H16" s="114">
        <v>362</v>
      </c>
      <c r="I16" s="140">
        <v>503</v>
      </c>
      <c r="J16" s="115">
        <v>35</v>
      </c>
      <c r="K16" s="116">
        <v>6.9582504970178922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2.8469042404937288</v>
      </c>
      <c r="E18" s="115">
        <v>143</v>
      </c>
      <c r="F18" s="114">
        <v>118</v>
      </c>
      <c r="G18" s="114">
        <v>265</v>
      </c>
      <c r="H18" s="114">
        <v>189</v>
      </c>
      <c r="I18" s="140">
        <v>120</v>
      </c>
      <c r="J18" s="115">
        <v>23</v>
      </c>
      <c r="K18" s="116">
        <v>19.166666666666668</v>
      </c>
    </row>
    <row r="19" spans="1:11" ht="14.1" customHeight="1" x14ac:dyDescent="0.2">
      <c r="A19" s="306" t="s">
        <v>235</v>
      </c>
      <c r="B19" s="307" t="s">
        <v>236</v>
      </c>
      <c r="C19" s="308"/>
      <c r="D19" s="113">
        <v>2.1501094963169423</v>
      </c>
      <c r="E19" s="115">
        <v>108</v>
      </c>
      <c r="F19" s="114">
        <v>102</v>
      </c>
      <c r="G19" s="114">
        <v>236</v>
      </c>
      <c r="H19" s="114">
        <v>171</v>
      </c>
      <c r="I19" s="140">
        <v>105</v>
      </c>
      <c r="J19" s="115">
        <v>3</v>
      </c>
      <c r="K19" s="116">
        <v>2.8571428571428572</v>
      </c>
    </row>
    <row r="20" spans="1:11" ht="14.1" customHeight="1" x14ac:dyDescent="0.2">
      <c r="A20" s="306">
        <v>12</v>
      </c>
      <c r="B20" s="307" t="s">
        <v>237</v>
      </c>
      <c r="C20" s="308"/>
      <c r="D20" s="113">
        <v>1.3736810670913797</v>
      </c>
      <c r="E20" s="115">
        <v>69</v>
      </c>
      <c r="F20" s="114">
        <v>33</v>
      </c>
      <c r="G20" s="114">
        <v>76</v>
      </c>
      <c r="H20" s="114">
        <v>98</v>
      </c>
      <c r="I20" s="140">
        <v>76</v>
      </c>
      <c r="J20" s="115">
        <v>-7</v>
      </c>
      <c r="K20" s="116">
        <v>-9.2105263157894743</v>
      </c>
    </row>
    <row r="21" spans="1:11" ht="14.1" customHeight="1" x14ac:dyDescent="0.2">
      <c r="A21" s="306">
        <v>21</v>
      </c>
      <c r="B21" s="307" t="s">
        <v>238</v>
      </c>
      <c r="C21" s="308"/>
      <c r="D21" s="113">
        <v>0.13935894883535735</v>
      </c>
      <c r="E21" s="115">
        <v>7</v>
      </c>
      <c r="F21" s="114" t="s">
        <v>513</v>
      </c>
      <c r="G21" s="114">
        <v>3</v>
      </c>
      <c r="H21" s="114" t="s">
        <v>513</v>
      </c>
      <c r="I21" s="140">
        <v>6</v>
      </c>
      <c r="J21" s="115">
        <v>1</v>
      </c>
      <c r="K21" s="116">
        <v>16.666666666666668</v>
      </c>
    </row>
    <row r="22" spans="1:11" ht="14.1" customHeight="1" x14ac:dyDescent="0.2">
      <c r="A22" s="306">
        <v>22</v>
      </c>
      <c r="B22" s="307" t="s">
        <v>239</v>
      </c>
      <c r="C22" s="308"/>
      <c r="D22" s="113">
        <v>0.69679474417678677</v>
      </c>
      <c r="E22" s="115">
        <v>35</v>
      </c>
      <c r="F22" s="114">
        <v>22</v>
      </c>
      <c r="G22" s="114">
        <v>92</v>
      </c>
      <c r="H22" s="114">
        <v>36</v>
      </c>
      <c r="I22" s="140">
        <v>44</v>
      </c>
      <c r="J22" s="115">
        <v>-9</v>
      </c>
      <c r="K22" s="116">
        <v>-20.454545454545453</v>
      </c>
    </row>
    <row r="23" spans="1:11" ht="14.1" customHeight="1" x14ac:dyDescent="0.2">
      <c r="A23" s="306">
        <v>23</v>
      </c>
      <c r="B23" s="307" t="s">
        <v>240</v>
      </c>
      <c r="C23" s="308"/>
      <c r="D23" s="113">
        <v>0.5574357953414294</v>
      </c>
      <c r="E23" s="115">
        <v>28</v>
      </c>
      <c r="F23" s="114">
        <v>20</v>
      </c>
      <c r="G23" s="114">
        <v>30</v>
      </c>
      <c r="H23" s="114">
        <v>23</v>
      </c>
      <c r="I23" s="140">
        <v>24</v>
      </c>
      <c r="J23" s="115">
        <v>4</v>
      </c>
      <c r="K23" s="116">
        <v>16.666666666666668</v>
      </c>
    </row>
    <row r="24" spans="1:11" ht="14.1" customHeight="1" x14ac:dyDescent="0.2">
      <c r="A24" s="306">
        <v>24</v>
      </c>
      <c r="B24" s="307" t="s">
        <v>241</v>
      </c>
      <c r="C24" s="308"/>
      <c r="D24" s="113">
        <v>1.2144136969938284</v>
      </c>
      <c r="E24" s="115">
        <v>61</v>
      </c>
      <c r="F24" s="114">
        <v>32</v>
      </c>
      <c r="G24" s="114">
        <v>119</v>
      </c>
      <c r="H24" s="114">
        <v>61</v>
      </c>
      <c r="I24" s="140">
        <v>70</v>
      </c>
      <c r="J24" s="115">
        <v>-9</v>
      </c>
      <c r="K24" s="116">
        <v>-12.857142857142858</v>
      </c>
    </row>
    <row r="25" spans="1:11" ht="14.1" customHeight="1" x14ac:dyDescent="0.2">
      <c r="A25" s="306">
        <v>25</v>
      </c>
      <c r="B25" s="307" t="s">
        <v>242</v>
      </c>
      <c r="C25" s="308"/>
      <c r="D25" s="113">
        <v>3.46406529962174</v>
      </c>
      <c r="E25" s="115">
        <v>174</v>
      </c>
      <c r="F25" s="114">
        <v>80</v>
      </c>
      <c r="G25" s="114">
        <v>187</v>
      </c>
      <c r="H25" s="114">
        <v>113</v>
      </c>
      <c r="I25" s="140">
        <v>165</v>
      </c>
      <c r="J25" s="115">
        <v>9</v>
      </c>
      <c r="K25" s="116">
        <v>5.4545454545454541</v>
      </c>
    </row>
    <row r="26" spans="1:11" ht="14.1" customHeight="1" x14ac:dyDescent="0.2">
      <c r="A26" s="306">
        <v>26</v>
      </c>
      <c r="B26" s="307" t="s">
        <v>243</v>
      </c>
      <c r="C26" s="308"/>
      <c r="D26" s="113">
        <v>2.6876368703961777</v>
      </c>
      <c r="E26" s="115">
        <v>135</v>
      </c>
      <c r="F26" s="114">
        <v>56</v>
      </c>
      <c r="G26" s="114">
        <v>202</v>
      </c>
      <c r="H26" s="114">
        <v>81</v>
      </c>
      <c r="I26" s="140">
        <v>125</v>
      </c>
      <c r="J26" s="115">
        <v>10</v>
      </c>
      <c r="K26" s="116">
        <v>8</v>
      </c>
    </row>
    <row r="27" spans="1:11" ht="14.1" customHeight="1" x14ac:dyDescent="0.2">
      <c r="A27" s="306">
        <v>27</v>
      </c>
      <c r="B27" s="307" t="s">
        <v>244</v>
      </c>
      <c r="C27" s="308"/>
      <c r="D27" s="113">
        <v>1.1148715906828588</v>
      </c>
      <c r="E27" s="115">
        <v>56</v>
      </c>
      <c r="F27" s="114">
        <v>46</v>
      </c>
      <c r="G27" s="114">
        <v>68</v>
      </c>
      <c r="H27" s="114">
        <v>46</v>
      </c>
      <c r="I27" s="140">
        <v>52</v>
      </c>
      <c r="J27" s="115">
        <v>4</v>
      </c>
      <c r="K27" s="116">
        <v>7.6923076923076925</v>
      </c>
    </row>
    <row r="28" spans="1:11" ht="14.1" customHeight="1" x14ac:dyDescent="0.2">
      <c r="A28" s="306">
        <v>28</v>
      </c>
      <c r="B28" s="307" t="s">
        <v>245</v>
      </c>
      <c r="C28" s="308"/>
      <c r="D28" s="113">
        <v>0.35835158271949036</v>
      </c>
      <c r="E28" s="115">
        <v>18</v>
      </c>
      <c r="F28" s="114">
        <v>18</v>
      </c>
      <c r="G28" s="114">
        <v>17</v>
      </c>
      <c r="H28" s="114">
        <v>16</v>
      </c>
      <c r="I28" s="140">
        <v>10</v>
      </c>
      <c r="J28" s="115">
        <v>8</v>
      </c>
      <c r="K28" s="116">
        <v>80</v>
      </c>
    </row>
    <row r="29" spans="1:11" ht="14.1" customHeight="1" x14ac:dyDescent="0.2">
      <c r="A29" s="306">
        <v>29</v>
      </c>
      <c r="B29" s="307" t="s">
        <v>246</v>
      </c>
      <c r="C29" s="308"/>
      <c r="D29" s="113">
        <v>3.6432410909814852</v>
      </c>
      <c r="E29" s="115">
        <v>183</v>
      </c>
      <c r="F29" s="114">
        <v>194</v>
      </c>
      <c r="G29" s="114">
        <v>254</v>
      </c>
      <c r="H29" s="114">
        <v>300</v>
      </c>
      <c r="I29" s="140">
        <v>225</v>
      </c>
      <c r="J29" s="115">
        <v>-42</v>
      </c>
      <c r="K29" s="116">
        <v>-18.666666666666668</v>
      </c>
    </row>
    <row r="30" spans="1:11" ht="14.1" customHeight="1" x14ac:dyDescent="0.2">
      <c r="A30" s="306" t="s">
        <v>247</v>
      </c>
      <c r="B30" s="307" t="s">
        <v>248</v>
      </c>
      <c r="C30" s="308"/>
      <c r="D30" s="113">
        <v>0.89587895679872587</v>
      </c>
      <c r="E30" s="115">
        <v>45</v>
      </c>
      <c r="F30" s="114">
        <v>56</v>
      </c>
      <c r="G30" s="114">
        <v>90</v>
      </c>
      <c r="H30" s="114">
        <v>129</v>
      </c>
      <c r="I30" s="140">
        <v>61</v>
      </c>
      <c r="J30" s="115">
        <v>-16</v>
      </c>
      <c r="K30" s="116">
        <v>-26.229508196721312</v>
      </c>
    </row>
    <row r="31" spans="1:11" ht="14.1" customHeight="1" x14ac:dyDescent="0.2">
      <c r="A31" s="306" t="s">
        <v>249</v>
      </c>
      <c r="B31" s="307" t="s">
        <v>250</v>
      </c>
      <c r="C31" s="308"/>
      <c r="D31" s="113">
        <v>2.7473621341827594</v>
      </c>
      <c r="E31" s="115">
        <v>138</v>
      </c>
      <c r="F31" s="114">
        <v>138</v>
      </c>
      <c r="G31" s="114">
        <v>164</v>
      </c>
      <c r="H31" s="114">
        <v>171</v>
      </c>
      <c r="I31" s="140">
        <v>164</v>
      </c>
      <c r="J31" s="115">
        <v>-26</v>
      </c>
      <c r="K31" s="116">
        <v>-15.853658536585366</v>
      </c>
    </row>
    <row r="32" spans="1:11" ht="14.1" customHeight="1" x14ac:dyDescent="0.2">
      <c r="A32" s="306">
        <v>31</v>
      </c>
      <c r="B32" s="307" t="s">
        <v>251</v>
      </c>
      <c r="C32" s="308"/>
      <c r="D32" s="113">
        <v>0.51761895281704162</v>
      </c>
      <c r="E32" s="115">
        <v>26</v>
      </c>
      <c r="F32" s="114">
        <v>10</v>
      </c>
      <c r="G32" s="114">
        <v>37</v>
      </c>
      <c r="H32" s="114">
        <v>17</v>
      </c>
      <c r="I32" s="140">
        <v>17</v>
      </c>
      <c r="J32" s="115">
        <v>9</v>
      </c>
      <c r="K32" s="116">
        <v>52.941176470588232</v>
      </c>
    </row>
    <row r="33" spans="1:11" ht="14.1" customHeight="1" x14ac:dyDescent="0.2">
      <c r="A33" s="306">
        <v>32</v>
      </c>
      <c r="B33" s="307" t="s">
        <v>252</v>
      </c>
      <c r="C33" s="308"/>
      <c r="D33" s="113">
        <v>2.1700179175791359</v>
      </c>
      <c r="E33" s="115">
        <v>109</v>
      </c>
      <c r="F33" s="114">
        <v>62</v>
      </c>
      <c r="G33" s="114">
        <v>152</v>
      </c>
      <c r="H33" s="114">
        <v>116</v>
      </c>
      <c r="I33" s="140">
        <v>101</v>
      </c>
      <c r="J33" s="115">
        <v>8</v>
      </c>
      <c r="K33" s="116">
        <v>7.9207920792079207</v>
      </c>
    </row>
    <row r="34" spans="1:11" ht="14.1" customHeight="1" x14ac:dyDescent="0.2">
      <c r="A34" s="306">
        <v>33</v>
      </c>
      <c r="B34" s="307" t="s">
        <v>253</v>
      </c>
      <c r="C34" s="308"/>
      <c r="D34" s="113">
        <v>1.4931315946645431</v>
      </c>
      <c r="E34" s="115">
        <v>75</v>
      </c>
      <c r="F34" s="114">
        <v>23</v>
      </c>
      <c r="G34" s="114">
        <v>103</v>
      </c>
      <c r="H34" s="114">
        <v>59</v>
      </c>
      <c r="I34" s="140">
        <v>65</v>
      </c>
      <c r="J34" s="115">
        <v>10</v>
      </c>
      <c r="K34" s="116">
        <v>15.384615384615385</v>
      </c>
    </row>
    <row r="35" spans="1:11" ht="14.1" customHeight="1" x14ac:dyDescent="0.2">
      <c r="A35" s="306">
        <v>34</v>
      </c>
      <c r="B35" s="307" t="s">
        <v>254</v>
      </c>
      <c r="C35" s="308"/>
      <c r="D35" s="113">
        <v>2.3093768664144934</v>
      </c>
      <c r="E35" s="115">
        <v>116</v>
      </c>
      <c r="F35" s="114">
        <v>79</v>
      </c>
      <c r="G35" s="114">
        <v>129</v>
      </c>
      <c r="H35" s="114">
        <v>94</v>
      </c>
      <c r="I35" s="140">
        <v>107</v>
      </c>
      <c r="J35" s="115">
        <v>9</v>
      </c>
      <c r="K35" s="116">
        <v>8.4112149532710276</v>
      </c>
    </row>
    <row r="36" spans="1:11" ht="14.1" customHeight="1" x14ac:dyDescent="0.2">
      <c r="A36" s="306">
        <v>41</v>
      </c>
      <c r="B36" s="307" t="s">
        <v>255</v>
      </c>
      <c r="C36" s="308"/>
      <c r="D36" s="113">
        <v>0.53752737407923556</v>
      </c>
      <c r="E36" s="115">
        <v>27</v>
      </c>
      <c r="F36" s="114">
        <v>33</v>
      </c>
      <c r="G36" s="114">
        <v>47</v>
      </c>
      <c r="H36" s="114">
        <v>20</v>
      </c>
      <c r="I36" s="140">
        <v>23</v>
      </c>
      <c r="J36" s="115">
        <v>4</v>
      </c>
      <c r="K36" s="116">
        <v>17.391304347826086</v>
      </c>
    </row>
    <row r="37" spans="1:11" ht="14.1" customHeight="1" x14ac:dyDescent="0.2">
      <c r="A37" s="306">
        <v>42</v>
      </c>
      <c r="B37" s="307" t="s">
        <v>256</v>
      </c>
      <c r="C37" s="308"/>
      <c r="D37" s="113">
        <v>0.13935894883535735</v>
      </c>
      <c r="E37" s="115">
        <v>7</v>
      </c>
      <c r="F37" s="114" t="s">
        <v>513</v>
      </c>
      <c r="G37" s="114">
        <v>11</v>
      </c>
      <c r="H37" s="114" t="s">
        <v>513</v>
      </c>
      <c r="I37" s="140">
        <v>6</v>
      </c>
      <c r="J37" s="115">
        <v>1</v>
      </c>
      <c r="K37" s="116">
        <v>16.666666666666668</v>
      </c>
    </row>
    <row r="38" spans="1:11" ht="14.1" customHeight="1" x14ac:dyDescent="0.2">
      <c r="A38" s="306">
        <v>43</v>
      </c>
      <c r="B38" s="307" t="s">
        <v>257</v>
      </c>
      <c r="C38" s="308"/>
      <c r="D38" s="113">
        <v>1.2542305395182163</v>
      </c>
      <c r="E38" s="115">
        <v>63</v>
      </c>
      <c r="F38" s="114">
        <v>33</v>
      </c>
      <c r="G38" s="114">
        <v>109</v>
      </c>
      <c r="H38" s="114">
        <v>61</v>
      </c>
      <c r="I38" s="140">
        <v>75</v>
      </c>
      <c r="J38" s="115">
        <v>-12</v>
      </c>
      <c r="K38" s="116">
        <v>-16</v>
      </c>
    </row>
    <row r="39" spans="1:11" ht="14.1" customHeight="1" x14ac:dyDescent="0.2">
      <c r="A39" s="306">
        <v>51</v>
      </c>
      <c r="B39" s="307" t="s">
        <v>258</v>
      </c>
      <c r="C39" s="308"/>
      <c r="D39" s="113">
        <v>11.726060123432212</v>
      </c>
      <c r="E39" s="115">
        <v>589</v>
      </c>
      <c r="F39" s="114">
        <v>336</v>
      </c>
      <c r="G39" s="114">
        <v>609</v>
      </c>
      <c r="H39" s="114">
        <v>507</v>
      </c>
      <c r="I39" s="140">
        <v>592</v>
      </c>
      <c r="J39" s="115">
        <v>-3</v>
      </c>
      <c r="K39" s="116">
        <v>-0.5067567567567568</v>
      </c>
    </row>
    <row r="40" spans="1:11" ht="14.1" customHeight="1" x14ac:dyDescent="0.2">
      <c r="A40" s="306" t="s">
        <v>259</v>
      </c>
      <c r="B40" s="307" t="s">
        <v>260</v>
      </c>
      <c r="C40" s="308"/>
      <c r="D40" s="113">
        <v>11.208441170615171</v>
      </c>
      <c r="E40" s="115">
        <v>563</v>
      </c>
      <c r="F40" s="114">
        <v>332</v>
      </c>
      <c r="G40" s="114">
        <v>580</v>
      </c>
      <c r="H40" s="114">
        <v>491</v>
      </c>
      <c r="I40" s="140">
        <v>567</v>
      </c>
      <c r="J40" s="115">
        <v>-4</v>
      </c>
      <c r="K40" s="116">
        <v>-0.70546737213403876</v>
      </c>
    </row>
    <row r="41" spans="1:11" ht="14.1" customHeight="1" x14ac:dyDescent="0.2">
      <c r="A41" s="306"/>
      <c r="B41" s="307" t="s">
        <v>261</v>
      </c>
      <c r="C41" s="308"/>
      <c r="D41" s="113">
        <v>8.4013537726458285</v>
      </c>
      <c r="E41" s="115">
        <v>422</v>
      </c>
      <c r="F41" s="114">
        <v>305</v>
      </c>
      <c r="G41" s="114">
        <v>542</v>
      </c>
      <c r="H41" s="114">
        <v>471</v>
      </c>
      <c r="I41" s="140">
        <v>504</v>
      </c>
      <c r="J41" s="115">
        <v>-82</v>
      </c>
      <c r="K41" s="116">
        <v>-16.269841269841269</v>
      </c>
    </row>
    <row r="42" spans="1:11" ht="14.1" customHeight="1" x14ac:dyDescent="0.2">
      <c r="A42" s="306">
        <v>52</v>
      </c>
      <c r="B42" s="307" t="s">
        <v>262</v>
      </c>
      <c r="C42" s="308"/>
      <c r="D42" s="113">
        <v>3.6233326697192911</v>
      </c>
      <c r="E42" s="115">
        <v>182</v>
      </c>
      <c r="F42" s="114">
        <v>214</v>
      </c>
      <c r="G42" s="114">
        <v>213</v>
      </c>
      <c r="H42" s="114">
        <v>161</v>
      </c>
      <c r="I42" s="140">
        <v>178</v>
      </c>
      <c r="J42" s="115">
        <v>4</v>
      </c>
      <c r="K42" s="116">
        <v>2.2471910112359552</v>
      </c>
    </row>
    <row r="43" spans="1:11" ht="14.1" customHeight="1" x14ac:dyDescent="0.2">
      <c r="A43" s="306" t="s">
        <v>263</v>
      </c>
      <c r="B43" s="307" t="s">
        <v>264</v>
      </c>
      <c r="C43" s="308"/>
      <c r="D43" s="113">
        <v>3.2649810869998008</v>
      </c>
      <c r="E43" s="115">
        <v>164</v>
      </c>
      <c r="F43" s="114">
        <v>192</v>
      </c>
      <c r="G43" s="114">
        <v>188</v>
      </c>
      <c r="H43" s="114">
        <v>139</v>
      </c>
      <c r="I43" s="140">
        <v>148</v>
      </c>
      <c r="J43" s="115">
        <v>16</v>
      </c>
      <c r="K43" s="116">
        <v>10.810810810810811</v>
      </c>
    </row>
    <row r="44" spans="1:11" ht="14.1" customHeight="1" x14ac:dyDescent="0.2">
      <c r="A44" s="306">
        <v>53</v>
      </c>
      <c r="B44" s="307" t="s">
        <v>265</v>
      </c>
      <c r="C44" s="308"/>
      <c r="D44" s="113">
        <v>1.094963169420665</v>
      </c>
      <c r="E44" s="115">
        <v>55</v>
      </c>
      <c r="F44" s="114">
        <v>69</v>
      </c>
      <c r="G44" s="114">
        <v>96</v>
      </c>
      <c r="H44" s="114">
        <v>59</v>
      </c>
      <c r="I44" s="140">
        <v>70</v>
      </c>
      <c r="J44" s="115">
        <v>-15</v>
      </c>
      <c r="K44" s="116">
        <v>-21.428571428571427</v>
      </c>
    </row>
    <row r="45" spans="1:11" ht="14.1" customHeight="1" x14ac:dyDescent="0.2">
      <c r="A45" s="306" t="s">
        <v>266</v>
      </c>
      <c r="B45" s="307" t="s">
        <v>267</v>
      </c>
      <c r="C45" s="308"/>
      <c r="D45" s="113">
        <v>1.0551463268962771</v>
      </c>
      <c r="E45" s="115">
        <v>53</v>
      </c>
      <c r="F45" s="114">
        <v>62</v>
      </c>
      <c r="G45" s="114">
        <v>93</v>
      </c>
      <c r="H45" s="114">
        <v>59</v>
      </c>
      <c r="I45" s="140">
        <v>68</v>
      </c>
      <c r="J45" s="115">
        <v>-15</v>
      </c>
      <c r="K45" s="116">
        <v>-22.058823529411764</v>
      </c>
    </row>
    <row r="46" spans="1:11" ht="14.1" customHeight="1" x14ac:dyDescent="0.2">
      <c r="A46" s="306">
        <v>54</v>
      </c>
      <c r="B46" s="307" t="s">
        <v>268</v>
      </c>
      <c r="C46" s="308"/>
      <c r="D46" s="113">
        <v>4.3798526776826598</v>
      </c>
      <c r="E46" s="115">
        <v>220</v>
      </c>
      <c r="F46" s="114">
        <v>154</v>
      </c>
      <c r="G46" s="114">
        <v>211</v>
      </c>
      <c r="H46" s="114">
        <v>225</v>
      </c>
      <c r="I46" s="140">
        <v>220</v>
      </c>
      <c r="J46" s="115">
        <v>0</v>
      </c>
      <c r="K46" s="116">
        <v>0</v>
      </c>
    </row>
    <row r="47" spans="1:11" ht="14.1" customHeight="1" x14ac:dyDescent="0.2">
      <c r="A47" s="306">
        <v>61</v>
      </c>
      <c r="B47" s="307" t="s">
        <v>269</v>
      </c>
      <c r="C47" s="308"/>
      <c r="D47" s="113">
        <v>1.7519410710730638</v>
      </c>
      <c r="E47" s="115">
        <v>88</v>
      </c>
      <c r="F47" s="114">
        <v>77</v>
      </c>
      <c r="G47" s="114">
        <v>142</v>
      </c>
      <c r="H47" s="114">
        <v>78</v>
      </c>
      <c r="I47" s="140">
        <v>119</v>
      </c>
      <c r="J47" s="115">
        <v>-31</v>
      </c>
      <c r="K47" s="116">
        <v>-26.050420168067227</v>
      </c>
    </row>
    <row r="48" spans="1:11" ht="14.1" customHeight="1" x14ac:dyDescent="0.2">
      <c r="A48" s="306">
        <v>62</v>
      </c>
      <c r="B48" s="307" t="s">
        <v>270</v>
      </c>
      <c r="C48" s="308"/>
      <c r="D48" s="113">
        <v>8.2221779812860838</v>
      </c>
      <c r="E48" s="115">
        <v>413</v>
      </c>
      <c r="F48" s="114">
        <v>392</v>
      </c>
      <c r="G48" s="114">
        <v>612</v>
      </c>
      <c r="H48" s="114">
        <v>439</v>
      </c>
      <c r="I48" s="140">
        <v>441</v>
      </c>
      <c r="J48" s="115">
        <v>-28</v>
      </c>
      <c r="K48" s="116">
        <v>-6.3492063492063489</v>
      </c>
    </row>
    <row r="49" spans="1:11" ht="14.1" customHeight="1" x14ac:dyDescent="0.2">
      <c r="A49" s="306">
        <v>63</v>
      </c>
      <c r="B49" s="307" t="s">
        <v>271</v>
      </c>
      <c r="C49" s="308"/>
      <c r="D49" s="113">
        <v>3.4242484570973524</v>
      </c>
      <c r="E49" s="115">
        <v>172</v>
      </c>
      <c r="F49" s="114">
        <v>230</v>
      </c>
      <c r="G49" s="114">
        <v>220</v>
      </c>
      <c r="H49" s="114">
        <v>215</v>
      </c>
      <c r="I49" s="140">
        <v>204</v>
      </c>
      <c r="J49" s="115">
        <v>-32</v>
      </c>
      <c r="K49" s="116">
        <v>-15.686274509803921</v>
      </c>
    </row>
    <row r="50" spans="1:11" ht="14.1" customHeight="1" x14ac:dyDescent="0.2">
      <c r="A50" s="306" t="s">
        <v>272</v>
      </c>
      <c r="B50" s="307" t="s">
        <v>273</v>
      </c>
      <c r="C50" s="308"/>
      <c r="D50" s="113">
        <v>0.59725263786581728</v>
      </c>
      <c r="E50" s="115">
        <v>30</v>
      </c>
      <c r="F50" s="114">
        <v>22</v>
      </c>
      <c r="G50" s="114">
        <v>33</v>
      </c>
      <c r="H50" s="114">
        <v>33</v>
      </c>
      <c r="I50" s="140">
        <v>26</v>
      </c>
      <c r="J50" s="115">
        <v>4</v>
      </c>
      <c r="K50" s="116">
        <v>15.384615384615385</v>
      </c>
    </row>
    <row r="51" spans="1:11" ht="14.1" customHeight="1" x14ac:dyDescent="0.2">
      <c r="A51" s="306" t="s">
        <v>274</v>
      </c>
      <c r="B51" s="307" t="s">
        <v>275</v>
      </c>
      <c r="C51" s="308"/>
      <c r="D51" s="113">
        <v>2.6478200278717896</v>
      </c>
      <c r="E51" s="115">
        <v>133</v>
      </c>
      <c r="F51" s="114">
        <v>196</v>
      </c>
      <c r="G51" s="114">
        <v>166</v>
      </c>
      <c r="H51" s="114">
        <v>176</v>
      </c>
      <c r="I51" s="140">
        <v>170</v>
      </c>
      <c r="J51" s="115">
        <v>-37</v>
      </c>
      <c r="K51" s="116">
        <v>-21.764705882352942</v>
      </c>
    </row>
    <row r="52" spans="1:11" ht="14.1" customHeight="1" x14ac:dyDescent="0.2">
      <c r="A52" s="306">
        <v>71</v>
      </c>
      <c r="B52" s="307" t="s">
        <v>276</v>
      </c>
      <c r="C52" s="308"/>
      <c r="D52" s="113">
        <v>7.0873979693410316</v>
      </c>
      <c r="E52" s="115">
        <v>356</v>
      </c>
      <c r="F52" s="114">
        <v>254</v>
      </c>
      <c r="G52" s="114">
        <v>391</v>
      </c>
      <c r="H52" s="114">
        <v>350</v>
      </c>
      <c r="I52" s="140">
        <v>384</v>
      </c>
      <c r="J52" s="115">
        <v>-28</v>
      </c>
      <c r="K52" s="116">
        <v>-7.291666666666667</v>
      </c>
    </row>
    <row r="53" spans="1:11" ht="14.1" customHeight="1" x14ac:dyDescent="0.2">
      <c r="A53" s="306" t="s">
        <v>277</v>
      </c>
      <c r="B53" s="307" t="s">
        <v>278</v>
      </c>
      <c r="C53" s="308"/>
      <c r="D53" s="113">
        <v>2.209834760103524</v>
      </c>
      <c r="E53" s="115">
        <v>111</v>
      </c>
      <c r="F53" s="114">
        <v>67</v>
      </c>
      <c r="G53" s="114">
        <v>130</v>
      </c>
      <c r="H53" s="114">
        <v>103</v>
      </c>
      <c r="I53" s="140">
        <v>117</v>
      </c>
      <c r="J53" s="115">
        <v>-6</v>
      </c>
      <c r="K53" s="116">
        <v>-5.1282051282051286</v>
      </c>
    </row>
    <row r="54" spans="1:11" ht="14.1" customHeight="1" x14ac:dyDescent="0.2">
      <c r="A54" s="306" t="s">
        <v>279</v>
      </c>
      <c r="B54" s="307" t="s">
        <v>280</v>
      </c>
      <c r="C54" s="308"/>
      <c r="D54" s="113">
        <v>3.7826000398168427</v>
      </c>
      <c r="E54" s="115">
        <v>190</v>
      </c>
      <c r="F54" s="114">
        <v>169</v>
      </c>
      <c r="G54" s="114">
        <v>214</v>
      </c>
      <c r="H54" s="114">
        <v>212</v>
      </c>
      <c r="I54" s="140">
        <v>215</v>
      </c>
      <c r="J54" s="115">
        <v>-25</v>
      </c>
      <c r="K54" s="116">
        <v>-11.627906976744185</v>
      </c>
    </row>
    <row r="55" spans="1:11" ht="14.1" customHeight="1" x14ac:dyDescent="0.2">
      <c r="A55" s="306">
        <v>72</v>
      </c>
      <c r="B55" s="307" t="s">
        <v>281</v>
      </c>
      <c r="C55" s="308"/>
      <c r="D55" s="113">
        <v>2.1501094963169423</v>
      </c>
      <c r="E55" s="115">
        <v>108</v>
      </c>
      <c r="F55" s="114">
        <v>57</v>
      </c>
      <c r="G55" s="114">
        <v>139</v>
      </c>
      <c r="H55" s="114">
        <v>59</v>
      </c>
      <c r="I55" s="140">
        <v>89</v>
      </c>
      <c r="J55" s="115">
        <v>19</v>
      </c>
      <c r="K55" s="116">
        <v>21.348314606741575</v>
      </c>
    </row>
    <row r="56" spans="1:11" ht="14.1" customHeight="1" x14ac:dyDescent="0.2">
      <c r="A56" s="306" t="s">
        <v>282</v>
      </c>
      <c r="B56" s="307" t="s">
        <v>283</v>
      </c>
      <c r="C56" s="308"/>
      <c r="D56" s="113">
        <v>0.73661158670117455</v>
      </c>
      <c r="E56" s="115">
        <v>37</v>
      </c>
      <c r="F56" s="114">
        <v>21</v>
      </c>
      <c r="G56" s="114">
        <v>54</v>
      </c>
      <c r="H56" s="114">
        <v>17</v>
      </c>
      <c r="I56" s="140">
        <v>32</v>
      </c>
      <c r="J56" s="115">
        <v>5</v>
      </c>
      <c r="K56" s="116">
        <v>15.625</v>
      </c>
    </row>
    <row r="57" spans="1:11" ht="14.1" customHeight="1" x14ac:dyDescent="0.2">
      <c r="A57" s="306" t="s">
        <v>284</v>
      </c>
      <c r="B57" s="307" t="s">
        <v>285</v>
      </c>
      <c r="C57" s="308"/>
      <c r="D57" s="113">
        <v>0.75652000796336849</v>
      </c>
      <c r="E57" s="115">
        <v>38</v>
      </c>
      <c r="F57" s="114">
        <v>22</v>
      </c>
      <c r="G57" s="114">
        <v>38</v>
      </c>
      <c r="H57" s="114">
        <v>23</v>
      </c>
      <c r="I57" s="140">
        <v>37</v>
      </c>
      <c r="J57" s="115">
        <v>1</v>
      </c>
      <c r="K57" s="116">
        <v>2.7027027027027026</v>
      </c>
    </row>
    <row r="58" spans="1:11" ht="14.1" customHeight="1" x14ac:dyDescent="0.2">
      <c r="A58" s="306">
        <v>73</v>
      </c>
      <c r="B58" s="307" t="s">
        <v>286</v>
      </c>
      <c r="C58" s="308"/>
      <c r="D58" s="113">
        <v>2.7274537129205654</v>
      </c>
      <c r="E58" s="115">
        <v>137</v>
      </c>
      <c r="F58" s="114">
        <v>160</v>
      </c>
      <c r="G58" s="114">
        <v>192</v>
      </c>
      <c r="H58" s="114">
        <v>137</v>
      </c>
      <c r="I58" s="140">
        <v>116</v>
      </c>
      <c r="J58" s="115">
        <v>21</v>
      </c>
      <c r="K58" s="116">
        <v>18.103448275862068</v>
      </c>
    </row>
    <row r="59" spans="1:11" ht="14.1" customHeight="1" x14ac:dyDescent="0.2">
      <c r="A59" s="306" t="s">
        <v>287</v>
      </c>
      <c r="B59" s="307" t="s">
        <v>288</v>
      </c>
      <c r="C59" s="308"/>
      <c r="D59" s="113">
        <v>2.1700179175791359</v>
      </c>
      <c r="E59" s="115">
        <v>109</v>
      </c>
      <c r="F59" s="114">
        <v>130</v>
      </c>
      <c r="G59" s="114">
        <v>151</v>
      </c>
      <c r="H59" s="114">
        <v>112</v>
      </c>
      <c r="I59" s="140">
        <v>93</v>
      </c>
      <c r="J59" s="115">
        <v>16</v>
      </c>
      <c r="K59" s="116">
        <v>17.204301075268816</v>
      </c>
    </row>
    <row r="60" spans="1:11" ht="14.1" customHeight="1" x14ac:dyDescent="0.2">
      <c r="A60" s="306">
        <v>81</v>
      </c>
      <c r="B60" s="307" t="s">
        <v>289</v>
      </c>
      <c r="C60" s="308"/>
      <c r="D60" s="113">
        <v>7.0674895480788376</v>
      </c>
      <c r="E60" s="115">
        <v>355</v>
      </c>
      <c r="F60" s="114">
        <v>319</v>
      </c>
      <c r="G60" s="114">
        <v>444</v>
      </c>
      <c r="H60" s="114">
        <v>299</v>
      </c>
      <c r="I60" s="140">
        <v>282</v>
      </c>
      <c r="J60" s="115">
        <v>73</v>
      </c>
      <c r="K60" s="116">
        <v>25.886524822695037</v>
      </c>
    </row>
    <row r="61" spans="1:11" ht="14.1" customHeight="1" x14ac:dyDescent="0.2">
      <c r="A61" s="306" t="s">
        <v>290</v>
      </c>
      <c r="B61" s="307" t="s">
        <v>291</v>
      </c>
      <c r="C61" s="308"/>
      <c r="D61" s="113">
        <v>2.2695600238901057</v>
      </c>
      <c r="E61" s="115">
        <v>114</v>
      </c>
      <c r="F61" s="114">
        <v>73</v>
      </c>
      <c r="G61" s="114">
        <v>183</v>
      </c>
      <c r="H61" s="114">
        <v>108</v>
      </c>
      <c r="I61" s="140">
        <v>99</v>
      </c>
      <c r="J61" s="115">
        <v>15</v>
      </c>
      <c r="K61" s="116">
        <v>15.151515151515152</v>
      </c>
    </row>
    <row r="62" spans="1:11" ht="14.1" customHeight="1" x14ac:dyDescent="0.2">
      <c r="A62" s="306" t="s">
        <v>292</v>
      </c>
      <c r="B62" s="307" t="s">
        <v>293</v>
      </c>
      <c r="C62" s="308"/>
      <c r="D62" s="113">
        <v>2.0903842325303605</v>
      </c>
      <c r="E62" s="115">
        <v>105</v>
      </c>
      <c r="F62" s="114">
        <v>157</v>
      </c>
      <c r="G62" s="114">
        <v>158</v>
      </c>
      <c r="H62" s="114">
        <v>96</v>
      </c>
      <c r="I62" s="140">
        <v>69</v>
      </c>
      <c r="J62" s="115">
        <v>36</v>
      </c>
      <c r="K62" s="116">
        <v>52.173913043478258</v>
      </c>
    </row>
    <row r="63" spans="1:11" ht="14.1" customHeight="1" x14ac:dyDescent="0.2">
      <c r="A63" s="306"/>
      <c r="B63" s="307" t="s">
        <v>294</v>
      </c>
      <c r="C63" s="308"/>
      <c r="D63" s="113">
        <v>1.7121242285486762</v>
      </c>
      <c r="E63" s="115">
        <v>86</v>
      </c>
      <c r="F63" s="114">
        <v>141</v>
      </c>
      <c r="G63" s="114">
        <v>138</v>
      </c>
      <c r="H63" s="114">
        <v>86</v>
      </c>
      <c r="I63" s="140">
        <v>56</v>
      </c>
      <c r="J63" s="115">
        <v>30</v>
      </c>
      <c r="K63" s="116">
        <v>53.571428571428569</v>
      </c>
    </row>
    <row r="64" spans="1:11" ht="14.1" customHeight="1" x14ac:dyDescent="0.2">
      <c r="A64" s="306" t="s">
        <v>295</v>
      </c>
      <c r="B64" s="307" t="s">
        <v>296</v>
      </c>
      <c r="C64" s="308"/>
      <c r="D64" s="113">
        <v>0.95560422058530758</v>
      </c>
      <c r="E64" s="115">
        <v>48</v>
      </c>
      <c r="F64" s="114">
        <v>34</v>
      </c>
      <c r="G64" s="114">
        <v>28</v>
      </c>
      <c r="H64" s="114">
        <v>31</v>
      </c>
      <c r="I64" s="140">
        <v>42</v>
      </c>
      <c r="J64" s="115">
        <v>6</v>
      </c>
      <c r="K64" s="116">
        <v>14.285714285714286</v>
      </c>
    </row>
    <row r="65" spans="1:11" ht="14.1" customHeight="1" x14ac:dyDescent="0.2">
      <c r="A65" s="306" t="s">
        <v>297</v>
      </c>
      <c r="B65" s="307" t="s">
        <v>298</v>
      </c>
      <c r="C65" s="308"/>
      <c r="D65" s="113">
        <v>0.71670316543898072</v>
      </c>
      <c r="E65" s="115">
        <v>36</v>
      </c>
      <c r="F65" s="114">
        <v>33</v>
      </c>
      <c r="G65" s="114">
        <v>36</v>
      </c>
      <c r="H65" s="114">
        <v>32</v>
      </c>
      <c r="I65" s="140">
        <v>25</v>
      </c>
      <c r="J65" s="115">
        <v>11</v>
      </c>
      <c r="K65" s="116">
        <v>44</v>
      </c>
    </row>
    <row r="66" spans="1:11" ht="14.1" customHeight="1" x14ac:dyDescent="0.2">
      <c r="A66" s="306">
        <v>82</v>
      </c>
      <c r="B66" s="307" t="s">
        <v>299</v>
      </c>
      <c r="C66" s="308"/>
      <c r="D66" s="113">
        <v>4.2205853075851083</v>
      </c>
      <c r="E66" s="115">
        <v>212</v>
      </c>
      <c r="F66" s="114">
        <v>176</v>
      </c>
      <c r="G66" s="114">
        <v>294</v>
      </c>
      <c r="H66" s="114">
        <v>184</v>
      </c>
      <c r="I66" s="140">
        <v>209</v>
      </c>
      <c r="J66" s="115">
        <v>3</v>
      </c>
      <c r="K66" s="116">
        <v>1.4354066985645932</v>
      </c>
    </row>
    <row r="67" spans="1:11" ht="14.1" customHeight="1" x14ac:dyDescent="0.2">
      <c r="A67" s="306" t="s">
        <v>300</v>
      </c>
      <c r="B67" s="307" t="s">
        <v>301</v>
      </c>
      <c r="C67" s="308"/>
      <c r="D67" s="113">
        <v>2.767270555444953</v>
      </c>
      <c r="E67" s="115">
        <v>139</v>
      </c>
      <c r="F67" s="114">
        <v>103</v>
      </c>
      <c r="G67" s="114">
        <v>163</v>
      </c>
      <c r="H67" s="114">
        <v>121</v>
      </c>
      <c r="I67" s="140">
        <v>127</v>
      </c>
      <c r="J67" s="115">
        <v>12</v>
      </c>
      <c r="K67" s="116">
        <v>9.4488188976377945</v>
      </c>
    </row>
    <row r="68" spans="1:11" ht="14.1" customHeight="1" x14ac:dyDescent="0.2">
      <c r="A68" s="306" t="s">
        <v>302</v>
      </c>
      <c r="B68" s="307" t="s">
        <v>303</v>
      </c>
      <c r="C68" s="308"/>
      <c r="D68" s="113">
        <v>1.0153294843718894</v>
      </c>
      <c r="E68" s="115">
        <v>51</v>
      </c>
      <c r="F68" s="114">
        <v>49</v>
      </c>
      <c r="G68" s="114">
        <v>76</v>
      </c>
      <c r="H68" s="114">
        <v>43</v>
      </c>
      <c r="I68" s="140">
        <v>57</v>
      </c>
      <c r="J68" s="115">
        <v>-6</v>
      </c>
      <c r="K68" s="116">
        <v>-10.526315789473685</v>
      </c>
    </row>
    <row r="69" spans="1:11" ht="14.1" customHeight="1" x14ac:dyDescent="0.2">
      <c r="A69" s="306">
        <v>83</v>
      </c>
      <c r="B69" s="307" t="s">
        <v>304</v>
      </c>
      <c r="C69" s="308"/>
      <c r="D69" s="113">
        <v>5.3951821620545495</v>
      </c>
      <c r="E69" s="115">
        <v>271</v>
      </c>
      <c r="F69" s="114">
        <v>218</v>
      </c>
      <c r="G69" s="114">
        <v>499</v>
      </c>
      <c r="H69" s="114">
        <v>173</v>
      </c>
      <c r="I69" s="140">
        <v>267</v>
      </c>
      <c r="J69" s="115">
        <v>4</v>
      </c>
      <c r="K69" s="116">
        <v>1.4981273408239701</v>
      </c>
    </row>
    <row r="70" spans="1:11" ht="14.1" customHeight="1" x14ac:dyDescent="0.2">
      <c r="A70" s="306" t="s">
        <v>305</v>
      </c>
      <c r="B70" s="307" t="s">
        <v>306</v>
      </c>
      <c r="C70" s="308"/>
      <c r="D70" s="113">
        <v>4.678478996615568</v>
      </c>
      <c r="E70" s="115">
        <v>235</v>
      </c>
      <c r="F70" s="114">
        <v>183</v>
      </c>
      <c r="G70" s="114">
        <v>458</v>
      </c>
      <c r="H70" s="114">
        <v>149</v>
      </c>
      <c r="I70" s="140">
        <v>221</v>
      </c>
      <c r="J70" s="115">
        <v>14</v>
      </c>
      <c r="K70" s="116">
        <v>6.3348416289592757</v>
      </c>
    </row>
    <row r="71" spans="1:11" ht="14.1" customHeight="1" x14ac:dyDescent="0.2">
      <c r="A71" s="306"/>
      <c r="B71" s="307" t="s">
        <v>307</v>
      </c>
      <c r="C71" s="308"/>
      <c r="D71" s="113">
        <v>2.0505673900059724</v>
      </c>
      <c r="E71" s="115">
        <v>103</v>
      </c>
      <c r="F71" s="114">
        <v>91</v>
      </c>
      <c r="G71" s="114">
        <v>265</v>
      </c>
      <c r="H71" s="114">
        <v>75</v>
      </c>
      <c r="I71" s="140">
        <v>100</v>
      </c>
      <c r="J71" s="115">
        <v>3</v>
      </c>
      <c r="K71" s="116">
        <v>3</v>
      </c>
    </row>
    <row r="72" spans="1:11" ht="14.1" customHeight="1" x14ac:dyDescent="0.2">
      <c r="A72" s="306">
        <v>84</v>
      </c>
      <c r="B72" s="307" t="s">
        <v>308</v>
      </c>
      <c r="C72" s="308"/>
      <c r="D72" s="113">
        <v>2.0505673900059724</v>
      </c>
      <c r="E72" s="115">
        <v>103</v>
      </c>
      <c r="F72" s="114">
        <v>72</v>
      </c>
      <c r="G72" s="114">
        <v>106</v>
      </c>
      <c r="H72" s="114">
        <v>71</v>
      </c>
      <c r="I72" s="140">
        <v>90</v>
      </c>
      <c r="J72" s="115">
        <v>13</v>
      </c>
      <c r="K72" s="116">
        <v>14.444444444444445</v>
      </c>
    </row>
    <row r="73" spans="1:11" ht="14.1" customHeight="1" x14ac:dyDescent="0.2">
      <c r="A73" s="306" t="s">
        <v>309</v>
      </c>
      <c r="B73" s="307" t="s">
        <v>310</v>
      </c>
      <c r="C73" s="308"/>
      <c r="D73" s="113">
        <v>0.5574357953414294</v>
      </c>
      <c r="E73" s="115">
        <v>28</v>
      </c>
      <c r="F73" s="114">
        <v>9</v>
      </c>
      <c r="G73" s="114">
        <v>39</v>
      </c>
      <c r="H73" s="114">
        <v>5</v>
      </c>
      <c r="I73" s="140">
        <v>26</v>
      </c>
      <c r="J73" s="115">
        <v>2</v>
      </c>
      <c r="K73" s="116">
        <v>7.6923076923076925</v>
      </c>
    </row>
    <row r="74" spans="1:11" ht="14.1" customHeight="1" x14ac:dyDescent="0.2">
      <c r="A74" s="306" t="s">
        <v>311</v>
      </c>
      <c r="B74" s="307" t="s">
        <v>312</v>
      </c>
      <c r="C74" s="308"/>
      <c r="D74" s="113">
        <v>0.13935894883535735</v>
      </c>
      <c r="E74" s="115">
        <v>7</v>
      </c>
      <c r="F74" s="114">
        <v>6</v>
      </c>
      <c r="G74" s="114">
        <v>9</v>
      </c>
      <c r="H74" s="114">
        <v>7</v>
      </c>
      <c r="I74" s="140">
        <v>6</v>
      </c>
      <c r="J74" s="115">
        <v>1</v>
      </c>
      <c r="K74" s="116">
        <v>16.666666666666668</v>
      </c>
    </row>
    <row r="75" spans="1:11" ht="14.1" customHeight="1" x14ac:dyDescent="0.2">
      <c r="A75" s="306" t="s">
        <v>313</v>
      </c>
      <c r="B75" s="307" t="s">
        <v>314</v>
      </c>
      <c r="C75" s="308"/>
      <c r="D75" s="113">
        <v>0.75652000796336849</v>
      </c>
      <c r="E75" s="115">
        <v>38</v>
      </c>
      <c r="F75" s="114">
        <v>40</v>
      </c>
      <c r="G75" s="114">
        <v>30</v>
      </c>
      <c r="H75" s="114">
        <v>35</v>
      </c>
      <c r="I75" s="140">
        <v>32</v>
      </c>
      <c r="J75" s="115">
        <v>6</v>
      </c>
      <c r="K75" s="116">
        <v>18.75</v>
      </c>
    </row>
    <row r="76" spans="1:11" ht="14.1" customHeight="1" x14ac:dyDescent="0.2">
      <c r="A76" s="306">
        <v>91</v>
      </c>
      <c r="B76" s="307" t="s">
        <v>315</v>
      </c>
      <c r="C76" s="308"/>
      <c r="D76" s="113">
        <v>0.5574357953414294</v>
      </c>
      <c r="E76" s="115">
        <v>28</v>
      </c>
      <c r="F76" s="114">
        <v>16</v>
      </c>
      <c r="G76" s="114">
        <v>38</v>
      </c>
      <c r="H76" s="114">
        <v>16</v>
      </c>
      <c r="I76" s="140">
        <v>18</v>
      </c>
      <c r="J76" s="115">
        <v>10</v>
      </c>
      <c r="K76" s="116">
        <v>55.555555555555557</v>
      </c>
    </row>
    <row r="77" spans="1:11" ht="14.1" customHeight="1" x14ac:dyDescent="0.2">
      <c r="A77" s="306">
        <v>92</v>
      </c>
      <c r="B77" s="307" t="s">
        <v>316</v>
      </c>
      <c r="C77" s="308"/>
      <c r="D77" s="113">
        <v>2.9862631893290863</v>
      </c>
      <c r="E77" s="115">
        <v>150</v>
      </c>
      <c r="F77" s="114">
        <v>182</v>
      </c>
      <c r="G77" s="114">
        <v>199</v>
      </c>
      <c r="H77" s="114">
        <v>136</v>
      </c>
      <c r="I77" s="140">
        <v>180</v>
      </c>
      <c r="J77" s="115">
        <v>-30</v>
      </c>
      <c r="K77" s="116">
        <v>-16.666666666666668</v>
      </c>
    </row>
    <row r="78" spans="1:11" ht="14.1" customHeight="1" x14ac:dyDescent="0.2">
      <c r="A78" s="306">
        <v>93</v>
      </c>
      <c r="B78" s="307" t="s">
        <v>317</v>
      </c>
      <c r="C78" s="308"/>
      <c r="D78" s="113" t="s">
        <v>513</v>
      </c>
      <c r="E78" s="115" t="s">
        <v>513</v>
      </c>
      <c r="F78" s="114">
        <v>5</v>
      </c>
      <c r="G78" s="114">
        <v>11</v>
      </c>
      <c r="H78" s="114">
        <v>8</v>
      </c>
      <c r="I78" s="140">
        <v>13</v>
      </c>
      <c r="J78" s="115" t="s">
        <v>513</v>
      </c>
      <c r="K78" s="116" t="s">
        <v>513</v>
      </c>
    </row>
    <row r="79" spans="1:11" ht="14.1" customHeight="1" x14ac:dyDescent="0.2">
      <c r="A79" s="306">
        <v>94</v>
      </c>
      <c r="B79" s="307" t="s">
        <v>318</v>
      </c>
      <c r="C79" s="308"/>
      <c r="D79" s="113">
        <v>4.3201274138960777</v>
      </c>
      <c r="E79" s="115">
        <v>217</v>
      </c>
      <c r="F79" s="114">
        <v>142</v>
      </c>
      <c r="G79" s="114">
        <v>196</v>
      </c>
      <c r="H79" s="114">
        <v>178</v>
      </c>
      <c r="I79" s="140">
        <v>222</v>
      </c>
      <c r="J79" s="115">
        <v>-5</v>
      </c>
      <c r="K79" s="116">
        <v>-2.2522522522522523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0.57734421660362334</v>
      </c>
      <c r="E81" s="143">
        <v>29</v>
      </c>
      <c r="F81" s="144">
        <v>28</v>
      </c>
      <c r="G81" s="144">
        <v>41</v>
      </c>
      <c r="H81" s="144">
        <v>22</v>
      </c>
      <c r="I81" s="145">
        <v>25</v>
      </c>
      <c r="J81" s="143">
        <v>4</v>
      </c>
      <c r="K81" s="146">
        <v>16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5372</v>
      </c>
      <c r="E11" s="114">
        <v>4463</v>
      </c>
      <c r="F11" s="114">
        <v>5416</v>
      </c>
      <c r="G11" s="114">
        <v>4480</v>
      </c>
      <c r="H11" s="140">
        <v>5216</v>
      </c>
      <c r="I11" s="115">
        <v>156</v>
      </c>
      <c r="J11" s="116">
        <v>2.9907975460122698</v>
      </c>
    </row>
    <row r="12" spans="1:15" s="110" customFormat="1" ht="24.95" customHeight="1" x14ac:dyDescent="0.2">
      <c r="A12" s="193" t="s">
        <v>132</v>
      </c>
      <c r="B12" s="194" t="s">
        <v>133</v>
      </c>
      <c r="C12" s="113">
        <v>1.712583767684289</v>
      </c>
      <c r="D12" s="115">
        <v>92</v>
      </c>
      <c r="E12" s="114">
        <v>202</v>
      </c>
      <c r="F12" s="114">
        <v>189</v>
      </c>
      <c r="G12" s="114">
        <v>135</v>
      </c>
      <c r="H12" s="140">
        <v>103</v>
      </c>
      <c r="I12" s="115">
        <v>-11</v>
      </c>
      <c r="J12" s="116">
        <v>-10.679611650485437</v>
      </c>
    </row>
    <row r="13" spans="1:15" s="110" customFormat="1" ht="24.95" customHeight="1" x14ac:dyDescent="0.2">
      <c r="A13" s="193" t="s">
        <v>134</v>
      </c>
      <c r="B13" s="199" t="s">
        <v>214</v>
      </c>
      <c r="C13" s="113">
        <v>0.87490692479523458</v>
      </c>
      <c r="D13" s="115">
        <v>47</v>
      </c>
      <c r="E13" s="114">
        <v>28</v>
      </c>
      <c r="F13" s="114">
        <v>27</v>
      </c>
      <c r="G13" s="114">
        <v>31</v>
      </c>
      <c r="H13" s="140">
        <v>37</v>
      </c>
      <c r="I13" s="115">
        <v>10</v>
      </c>
      <c r="J13" s="116">
        <v>27.027027027027028</v>
      </c>
    </row>
    <row r="14" spans="1:15" s="287" customFormat="1" ht="24.95" customHeight="1" x14ac:dyDescent="0.2">
      <c r="A14" s="193" t="s">
        <v>215</v>
      </c>
      <c r="B14" s="199" t="s">
        <v>137</v>
      </c>
      <c r="C14" s="113">
        <v>10.666418466120625</v>
      </c>
      <c r="D14" s="115">
        <v>573</v>
      </c>
      <c r="E14" s="114">
        <v>379</v>
      </c>
      <c r="F14" s="114">
        <v>440</v>
      </c>
      <c r="G14" s="114">
        <v>415</v>
      </c>
      <c r="H14" s="140">
        <v>538</v>
      </c>
      <c r="I14" s="115">
        <v>35</v>
      </c>
      <c r="J14" s="116">
        <v>6.5055762081784385</v>
      </c>
      <c r="K14" s="110"/>
      <c r="L14" s="110"/>
      <c r="M14" s="110"/>
      <c r="N14" s="110"/>
      <c r="O14" s="110"/>
    </row>
    <row r="15" spans="1:15" s="110" customFormat="1" ht="24.95" customHeight="1" x14ac:dyDescent="0.2">
      <c r="A15" s="193" t="s">
        <v>216</v>
      </c>
      <c r="B15" s="199" t="s">
        <v>217</v>
      </c>
      <c r="C15" s="113">
        <v>3.9650037230081905</v>
      </c>
      <c r="D15" s="115">
        <v>213</v>
      </c>
      <c r="E15" s="114">
        <v>145</v>
      </c>
      <c r="F15" s="114">
        <v>200</v>
      </c>
      <c r="G15" s="114">
        <v>157</v>
      </c>
      <c r="H15" s="140">
        <v>255</v>
      </c>
      <c r="I15" s="115">
        <v>-42</v>
      </c>
      <c r="J15" s="116">
        <v>-16.470588235294116</v>
      </c>
    </row>
    <row r="16" spans="1:15" s="287" customFormat="1" ht="24.95" customHeight="1" x14ac:dyDescent="0.2">
      <c r="A16" s="193" t="s">
        <v>218</v>
      </c>
      <c r="B16" s="199" t="s">
        <v>141</v>
      </c>
      <c r="C16" s="113">
        <v>5.6217423678332095</v>
      </c>
      <c r="D16" s="115">
        <v>302</v>
      </c>
      <c r="E16" s="114">
        <v>186</v>
      </c>
      <c r="F16" s="114">
        <v>195</v>
      </c>
      <c r="G16" s="114">
        <v>208</v>
      </c>
      <c r="H16" s="140">
        <v>226</v>
      </c>
      <c r="I16" s="115">
        <v>76</v>
      </c>
      <c r="J16" s="116">
        <v>33.628318584070797</v>
      </c>
      <c r="K16" s="110"/>
      <c r="L16" s="110"/>
      <c r="M16" s="110"/>
      <c r="N16" s="110"/>
      <c r="O16" s="110"/>
    </row>
    <row r="17" spans="1:15" s="110" customFormat="1" ht="24.95" customHeight="1" x14ac:dyDescent="0.2">
      <c r="A17" s="193" t="s">
        <v>142</v>
      </c>
      <c r="B17" s="199" t="s">
        <v>220</v>
      </c>
      <c r="C17" s="113">
        <v>1.0796723752792257</v>
      </c>
      <c r="D17" s="115">
        <v>58</v>
      </c>
      <c r="E17" s="114">
        <v>48</v>
      </c>
      <c r="F17" s="114">
        <v>45</v>
      </c>
      <c r="G17" s="114">
        <v>50</v>
      </c>
      <c r="H17" s="140">
        <v>57</v>
      </c>
      <c r="I17" s="115">
        <v>1</v>
      </c>
      <c r="J17" s="116">
        <v>1.7543859649122806</v>
      </c>
    </row>
    <row r="18" spans="1:15" s="287" customFormat="1" ht="24.95" customHeight="1" x14ac:dyDescent="0.2">
      <c r="A18" s="201" t="s">
        <v>144</v>
      </c>
      <c r="B18" s="202" t="s">
        <v>145</v>
      </c>
      <c r="C18" s="113">
        <v>6.0312732688011916</v>
      </c>
      <c r="D18" s="115">
        <v>324</v>
      </c>
      <c r="E18" s="114">
        <v>213</v>
      </c>
      <c r="F18" s="114">
        <v>296</v>
      </c>
      <c r="G18" s="114">
        <v>190</v>
      </c>
      <c r="H18" s="140">
        <v>258</v>
      </c>
      <c r="I18" s="115">
        <v>66</v>
      </c>
      <c r="J18" s="116">
        <v>25.581395348837209</v>
      </c>
      <c r="K18" s="110"/>
      <c r="L18" s="110"/>
      <c r="M18" s="110"/>
      <c r="N18" s="110"/>
      <c r="O18" s="110"/>
    </row>
    <row r="19" spans="1:15" s="110" customFormat="1" ht="24.95" customHeight="1" x14ac:dyDescent="0.2">
      <c r="A19" s="193" t="s">
        <v>146</v>
      </c>
      <c r="B19" s="199" t="s">
        <v>147</v>
      </c>
      <c r="C19" s="113">
        <v>14.985107967237528</v>
      </c>
      <c r="D19" s="115">
        <v>805</v>
      </c>
      <c r="E19" s="114">
        <v>596</v>
      </c>
      <c r="F19" s="114">
        <v>757</v>
      </c>
      <c r="G19" s="114">
        <v>694</v>
      </c>
      <c r="H19" s="140">
        <v>823</v>
      </c>
      <c r="I19" s="115">
        <v>-18</v>
      </c>
      <c r="J19" s="116">
        <v>-2.187120291616039</v>
      </c>
    </row>
    <row r="20" spans="1:15" s="287" customFormat="1" ht="24.95" customHeight="1" x14ac:dyDescent="0.2">
      <c r="A20" s="193" t="s">
        <v>148</v>
      </c>
      <c r="B20" s="199" t="s">
        <v>149</v>
      </c>
      <c r="C20" s="113">
        <v>2.9039463886820549</v>
      </c>
      <c r="D20" s="115">
        <v>156</v>
      </c>
      <c r="E20" s="114">
        <v>195</v>
      </c>
      <c r="F20" s="114">
        <v>178</v>
      </c>
      <c r="G20" s="114">
        <v>153</v>
      </c>
      <c r="H20" s="140">
        <v>202</v>
      </c>
      <c r="I20" s="115">
        <v>-46</v>
      </c>
      <c r="J20" s="116">
        <v>-22.772277227722771</v>
      </c>
      <c r="K20" s="110"/>
      <c r="L20" s="110"/>
      <c r="M20" s="110"/>
      <c r="N20" s="110"/>
      <c r="O20" s="110"/>
    </row>
    <row r="21" spans="1:15" s="110" customFormat="1" ht="24.95" customHeight="1" x14ac:dyDescent="0.2">
      <c r="A21" s="201" t="s">
        <v>150</v>
      </c>
      <c r="B21" s="202" t="s">
        <v>151</v>
      </c>
      <c r="C21" s="113">
        <v>7.1109456440804166</v>
      </c>
      <c r="D21" s="115">
        <v>382</v>
      </c>
      <c r="E21" s="114">
        <v>415</v>
      </c>
      <c r="F21" s="114">
        <v>377</v>
      </c>
      <c r="G21" s="114">
        <v>354</v>
      </c>
      <c r="H21" s="140">
        <v>401</v>
      </c>
      <c r="I21" s="115">
        <v>-19</v>
      </c>
      <c r="J21" s="116">
        <v>-4.7381546134663344</v>
      </c>
    </row>
    <row r="22" spans="1:15" s="110" customFormat="1" ht="24.95" customHeight="1" x14ac:dyDescent="0.2">
      <c r="A22" s="201" t="s">
        <v>152</v>
      </c>
      <c r="B22" s="199" t="s">
        <v>153</v>
      </c>
      <c r="C22" s="113">
        <v>6.1801935964259123</v>
      </c>
      <c r="D22" s="115">
        <v>332</v>
      </c>
      <c r="E22" s="114">
        <v>297</v>
      </c>
      <c r="F22" s="114">
        <v>286</v>
      </c>
      <c r="G22" s="114">
        <v>249</v>
      </c>
      <c r="H22" s="140">
        <v>238</v>
      </c>
      <c r="I22" s="115">
        <v>94</v>
      </c>
      <c r="J22" s="116">
        <v>39.495798319327733</v>
      </c>
    </row>
    <row r="23" spans="1:15" s="110" customFormat="1" ht="24.95" customHeight="1" x14ac:dyDescent="0.2">
      <c r="A23" s="193" t="s">
        <v>154</v>
      </c>
      <c r="B23" s="199" t="s">
        <v>155</v>
      </c>
      <c r="C23" s="113">
        <v>1.154132539091586</v>
      </c>
      <c r="D23" s="115">
        <v>62</v>
      </c>
      <c r="E23" s="114">
        <v>32</v>
      </c>
      <c r="F23" s="114">
        <v>49</v>
      </c>
      <c r="G23" s="114">
        <v>41</v>
      </c>
      <c r="H23" s="140">
        <v>66</v>
      </c>
      <c r="I23" s="115">
        <v>-4</v>
      </c>
      <c r="J23" s="116">
        <v>-6.0606060606060606</v>
      </c>
    </row>
    <row r="24" spans="1:15" s="110" customFormat="1" ht="24.95" customHeight="1" x14ac:dyDescent="0.2">
      <c r="A24" s="193" t="s">
        <v>156</v>
      </c>
      <c r="B24" s="199" t="s">
        <v>221</v>
      </c>
      <c r="C24" s="113">
        <v>4.6537602382725245</v>
      </c>
      <c r="D24" s="115">
        <v>250</v>
      </c>
      <c r="E24" s="114">
        <v>170</v>
      </c>
      <c r="F24" s="114">
        <v>263</v>
      </c>
      <c r="G24" s="114">
        <v>215</v>
      </c>
      <c r="H24" s="140">
        <v>239</v>
      </c>
      <c r="I24" s="115">
        <v>11</v>
      </c>
      <c r="J24" s="116">
        <v>4.6025104602510458</v>
      </c>
    </row>
    <row r="25" spans="1:15" s="110" customFormat="1" ht="24.95" customHeight="1" x14ac:dyDescent="0.2">
      <c r="A25" s="193" t="s">
        <v>222</v>
      </c>
      <c r="B25" s="204" t="s">
        <v>159</v>
      </c>
      <c r="C25" s="113">
        <v>9.0655249441548769</v>
      </c>
      <c r="D25" s="115">
        <v>487</v>
      </c>
      <c r="E25" s="114">
        <v>366</v>
      </c>
      <c r="F25" s="114">
        <v>357</v>
      </c>
      <c r="G25" s="114">
        <v>400</v>
      </c>
      <c r="H25" s="140">
        <v>517</v>
      </c>
      <c r="I25" s="115">
        <v>-30</v>
      </c>
      <c r="J25" s="116">
        <v>-5.8027079303675047</v>
      </c>
    </row>
    <row r="26" spans="1:15" s="110" customFormat="1" ht="24.95" customHeight="1" x14ac:dyDescent="0.2">
      <c r="A26" s="201">
        <v>782.78300000000002</v>
      </c>
      <c r="B26" s="203" t="s">
        <v>160</v>
      </c>
      <c r="C26" s="113">
        <v>10.722263588979896</v>
      </c>
      <c r="D26" s="115">
        <v>576</v>
      </c>
      <c r="E26" s="114">
        <v>490</v>
      </c>
      <c r="F26" s="114">
        <v>595</v>
      </c>
      <c r="G26" s="114">
        <v>481</v>
      </c>
      <c r="H26" s="140">
        <v>604</v>
      </c>
      <c r="I26" s="115">
        <v>-28</v>
      </c>
      <c r="J26" s="116">
        <v>-4.6357615894039732</v>
      </c>
    </row>
    <row r="27" spans="1:15" s="110" customFormat="1" ht="24.95" customHeight="1" x14ac:dyDescent="0.2">
      <c r="A27" s="193" t="s">
        <v>161</v>
      </c>
      <c r="B27" s="199" t="s">
        <v>162</v>
      </c>
      <c r="C27" s="113">
        <v>2.5874906924795233</v>
      </c>
      <c r="D27" s="115">
        <v>139</v>
      </c>
      <c r="E27" s="114">
        <v>94</v>
      </c>
      <c r="F27" s="114">
        <v>162</v>
      </c>
      <c r="G27" s="114">
        <v>127</v>
      </c>
      <c r="H27" s="140">
        <v>134</v>
      </c>
      <c r="I27" s="115">
        <v>5</v>
      </c>
      <c r="J27" s="116">
        <v>3.7313432835820897</v>
      </c>
    </row>
    <row r="28" spans="1:15" s="110" customFormat="1" ht="24.95" customHeight="1" x14ac:dyDescent="0.2">
      <c r="A28" s="193" t="s">
        <v>163</v>
      </c>
      <c r="B28" s="199" t="s">
        <v>164</v>
      </c>
      <c r="C28" s="113">
        <v>4.7282204020848848</v>
      </c>
      <c r="D28" s="115">
        <v>254</v>
      </c>
      <c r="E28" s="114">
        <v>190</v>
      </c>
      <c r="F28" s="114">
        <v>272</v>
      </c>
      <c r="G28" s="114">
        <v>232</v>
      </c>
      <c r="H28" s="140">
        <v>257</v>
      </c>
      <c r="I28" s="115">
        <v>-3</v>
      </c>
      <c r="J28" s="116">
        <v>-1.1673151750972763</v>
      </c>
    </row>
    <row r="29" spans="1:15" s="110" customFormat="1" ht="24.95" customHeight="1" x14ac:dyDescent="0.2">
      <c r="A29" s="193">
        <v>86</v>
      </c>
      <c r="B29" s="199" t="s">
        <v>165</v>
      </c>
      <c r="C29" s="113">
        <v>5.0446760982874164</v>
      </c>
      <c r="D29" s="115">
        <v>271</v>
      </c>
      <c r="E29" s="114">
        <v>267</v>
      </c>
      <c r="F29" s="114">
        <v>320</v>
      </c>
      <c r="G29" s="114">
        <v>283</v>
      </c>
      <c r="H29" s="140">
        <v>261</v>
      </c>
      <c r="I29" s="115">
        <v>10</v>
      </c>
      <c r="J29" s="116">
        <v>3.8314176245210727</v>
      </c>
    </row>
    <row r="30" spans="1:15" s="110" customFormat="1" ht="24.95" customHeight="1" x14ac:dyDescent="0.2">
      <c r="A30" s="193">
        <v>87.88</v>
      </c>
      <c r="B30" s="204" t="s">
        <v>166</v>
      </c>
      <c r="C30" s="113">
        <v>7.7438570364854806</v>
      </c>
      <c r="D30" s="115">
        <v>416</v>
      </c>
      <c r="E30" s="114">
        <v>324</v>
      </c>
      <c r="F30" s="114">
        <v>561</v>
      </c>
      <c r="G30" s="114">
        <v>288</v>
      </c>
      <c r="H30" s="140">
        <v>328</v>
      </c>
      <c r="I30" s="115">
        <v>88</v>
      </c>
      <c r="J30" s="116">
        <v>26.829268292682926</v>
      </c>
    </row>
    <row r="31" spans="1:15" s="110" customFormat="1" ht="24.95" customHeight="1" x14ac:dyDescent="0.2">
      <c r="A31" s="193" t="s">
        <v>167</v>
      </c>
      <c r="B31" s="199" t="s">
        <v>168</v>
      </c>
      <c r="C31" s="113">
        <v>3.8346984363365602</v>
      </c>
      <c r="D31" s="115">
        <v>206</v>
      </c>
      <c r="E31" s="114">
        <v>204</v>
      </c>
      <c r="F31" s="114">
        <v>287</v>
      </c>
      <c r="G31" s="114">
        <v>192</v>
      </c>
      <c r="H31" s="140">
        <v>209</v>
      </c>
      <c r="I31" s="115">
        <v>-3</v>
      </c>
      <c r="J31" s="116">
        <v>-1.4354066985645932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1.712583767684289</v>
      </c>
      <c r="D34" s="115">
        <v>92</v>
      </c>
      <c r="E34" s="114">
        <v>202</v>
      </c>
      <c r="F34" s="114">
        <v>189</v>
      </c>
      <c r="G34" s="114">
        <v>135</v>
      </c>
      <c r="H34" s="140">
        <v>103</v>
      </c>
      <c r="I34" s="115">
        <v>-11</v>
      </c>
      <c r="J34" s="116">
        <v>-10.679611650485437</v>
      </c>
    </row>
    <row r="35" spans="1:10" s="110" customFormat="1" ht="24.95" customHeight="1" x14ac:dyDescent="0.2">
      <c r="A35" s="292" t="s">
        <v>171</v>
      </c>
      <c r="B35" s="293" t="s">
        <v>172</v>
      </c>
      <c r="C35" s="113">
        <v>17.572598659717052</v>
      </c>
      <c r="D35" s="115">
        <v>944</v>
      </c>
      <c r="E35" s="114">
        <v>620</v>
      </c>
      <c r="F35" s="114">
        <v>763</v>
      </c>
      <c r="G35" s="114">
        <v>636</v>
      </c>
      <c r="H35" s="140">
        <v>833</v>
      </c>
      <c r="I35" s="115">
        <v>111</v>
      </c>
      <c r="J35" s="116">
        <v>13.325330132052821</v>
      </c>
    </row>
    <row r="36" spans="1:10" s="110" customFormat="1" ht="24.95" customHeight="1" x14ac:dyDescent="0.2">
      <c r="A36" s="294" t="s">
        <v>173</v>
      </c>
      <c r="B36" s="295" t="s">
        <v>174</v>
      </c>
      <c r="C36" s="125">
        <v>80.714817572598662</v>
      </c>
      <c r="D36" s="143">
        <v>4336</v>
      </c>
      <c r="E36" s="144">
        <v>3640</v>
      </c>
      <c r="F36" s="144">
        <v>4464</v>
      </c>
      <c r="G36" s="144">
        <v>3709</v>
      </c>
      <c r="H36" s="145">
        <v>4279</v>
      </c>
      <c r="I36" s="143">
        <v>57</v>
      </c>
      <c r="J36" s="146">
        <v>1.3320869362000467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5372</v>
      </c>
      <c r="F11" s="264">
        <v>4463</v>
      </c>
      <c r="G11" s="264">
        <v>5416</v>
      </c>
      <c r="H11" s="264">
        <v>4480</v>
      </c>
      <c r="I11" s="265">
        <v>5216</v>
      </c>
      <c r="J11" s="263">
        <v>156</v>
      </c>
      <c r="K11" s="266">
        <v>2.9907975460122698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28.983618763961282</v>
      </c>
      <c r="E13" s="115">
        <v>1557</v>
      </c>
      <c r="F13" s="114">
        <v>1410</v>
      </c>
      <c r="G13" s="114">
        <v>1648</v>
      </c>
      <c r="H13" s="114">
        <v>1294</v>
      </c>
      <c r="I13" s="140">
        <v>1532</v>
      </c>
      <c r="J13" s="115">
        <v>25</v>
      </c>
      <c r="K13" s="116">
        <v>1.6318537859007833</v>
      </c>
    </row>
    <row r="14" spans="1:17" ht="15.95" customHeight="1" x14ac:dyDescent="0.2">
      <c r="A14" s="306" t="s">
        <v>230</v>
      </c>
      <c r="B14" s="307"/>
      <c r="C14" s="308"/>
      <c r="D14" s="113">
        <v>55.733432613551749</v>
      </c>
      <c r="E14" s="115">
        <v>2994</v>
      </c>
      <c r="F14" s="114">
        <v>2366</v>
      </c>
      <c r="G14" s="114">
        <v>2825</v>
      </c>
      <c r="H14" s="114">
        <v>2489</v>
      </c>
      <c r="I14" s="140">
        <v>2770</v>
      </c>
      <c r="J14" s="115">
        <v>224</v>
      </c>
      <c r="K14" s="116">
        <v>8.0866425992779778</v>
      </c>
    </row>
    <row r="15" spans="1:17" ht="15.95" customHeight="1" x14ac:dyDescent="0.2">
      <c r="A15" s="306" t="s">
        <v>231</v>
      </c>
      <c r="B15" s="307"/>
      <c r="C15" s="308"/>
      <c r="D15" s="113">
        <v>6.6641846612062547</v>
      </c>
      <c r="E15" s="115">
        <v>358</v>
      </c>
      <c r="F15" s="114">
        <v>298</v>
      </c>
      <c r="G15" s="114">
        <v>382</v>
      </c>
      <c r="H15" s="114">
        <v>306</v>
      </c>
      <c r="I15" s="140">
        <v>400</v>
      </c>
      <c r="J15" s="115">
        <v>-42</v>
      </c>
      <c r="K15" s="116">
        <v>-10.5</v>
      </c>
    </row>
    <row r="16" spans="1:17" ht="15.95" customHeight="1" x14ac:dyDescent="0.2">
      <c r="A16" s="306" t="s">
        <v>232</v>
      </c>
      <c r="B16" s="307"/>
      <c r="C16" s="308"/>
      <c r="D16" s="113">
        <v>8.1720029784065531</v>
      </c>
      <c r="E16" s="115">
        <v>439</v>
      </c>
      <c r="F16" s="114">
        <v>358</v>
      </c>
      <c r="G16" s="114">
        <v>526</v>
      </c>
      <c r="H16" s="114">
        <v>360</v>
      </c>
      <c r="I16" s="140">
        <v>488</v>
      </c>
      <c r="J16" s="115">
        <v>-49</v>
      </c>
      <c r="K16" s="116">
        <v>-10.040983606557377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2.1221146686522712</v>
      </c>
      <c r="E18" s="115">
        <v>114</v>
      </c>
      <c r="F18" s="114">
        <v>233</v>
      </c>
      <c r="G18" s="114">
        <v>205</v>
      </c>
      <c r="H18" s="114">
        <v>139</v>
      </c>
      <c r="I18" s="140">
        <v>131</v>
      </c>
      <c r="J18" s="115">
        <v>-17</v>
      </c>
      <c r="K18" s="116">
        <v>-12.977099236641221</v>
      </c>
    </row>
    <row r="19" spans="1:11" ht="14.1" customHeight="1" x14ac:dyDescent="0.2">
      <c r="A19" s="306" t="s">
        <v>235</v>
      </c>
      <c r="B19" s="307" t="s">
        <v>236</v>
      </c>
      <c r="C19" s="308"/>
      <c r="D19" s="113">
        <v>1.8242740134028295</v>
      </c>
      <c r="E19" s="115">
        <v>98</v>
      </c>
      <c r="F19" s="114">
        <v>204</v>
      </c>
      <c r="G19" s="114">
        <v>179</v>
      </c>
      <c r="H19" s="114">
        <v>122</v>
      </c>
      <c r="I19" s="140">
        <v>117</v>
      </c>
      <c r="J19" s="115">
        <v>-19</v>
      </c>
      <c r="K19" s="116">
        <v>-16.239316239316238</v>
      </c>
    </row>
    <row r="20" spans="1:11" ht="14.1" customHeight="1" x14ac:dyDescent="0.2">
      <c r="A20" s="306">
        <v>12</v>
      </c>
      <c r="B20" s="307" t="s">
        <v>237</v>
      </c>
      <c r="C20" s="308"/>
      <c r="D20" s="113">
        <v>0.8562918838421445</v>
      </c>
      <c r="E20" s="115">
        <v>46</v>
      </c>
      <c r="F20" s="114">
        <v>68</v>
      </c>
      <c r="G20" s="114">
        <v>81</v>
      </c>
      <c r="H20" s="114">
        <v>57</v>
      </c>
      <c r="I20" s="140">
        <v>65</v>
      </c>
      <c r="J20" s="115">
        <v>-19</v>
      </c>
      <c r="K20" s="116">
        <v>-29.23076923076923</v>
      </c>
    </row>
    <row r="21" spans="1:11" ht="14.1" customHeight="1" x14ac:dyDescent="0.2">
      <c r="A21" s="306">
        <v>21</v>
      </c>
      <c r="B21" s="307" t="s">
        <v>238</v>
      </c>
      <c r="C21" s="308"/>
      <c r="D21" s="113">
        <v>5.5845122859270291E-2</v>
      </c>
      <c r="E21" s="115">
        <v>3</v>
      </c>
      <c r="F21" s="114" t="s">
        <v>513</v>
      </c>
      <c r="G21" s="114" t="s">
        <v>513</v>
      </c>
      <c r="H21" s="114" t="s">
        <v>513</v>
      </c>
      <c r="I21" s="140" t="s">
        <v>513</v>
      </c>
      <c r="J21" s="115" t="s">
        <v>513</v>
      </c>
      <c r="K21" s="116" t="s">
        <v>513</v>
      </c>
    </row>
    <row r="22" spans="1:11" ht="14.1" customHeight="1" x14ac:dyDescent="0.2">
      <c r="A22" s="306">
        <v>22</v>
      </c>
      <c r="B22" s="307" t="s">
        <v>239</v>
      </c>
      <c r="C22" s="308"/>
      <c r="D22" s="113">
        <v>0.8562918838421445</v>
      </c>
      <c r="E22" s="115">
        <v>46</v>
      </c>
      <c r="F22" s="114">
        <v>35</v>
      </c>
      <c r="G22" s="114">
        <v>66</v>
      </c>
      <c r="H22" s="114">
        <v>28</v>
      </c>
      <c r="I22" s="140">
        <v>37</v>
      </c>
      <c r="J22" s="115">
        <v>9</v>
      </c>
      <c r="K22" s="116">
        <v>24.324324324324323</v>
      </c>
    </row>
    <row r="23" spans="1:11" ht="14.1" customHeight="1" x14ac:dyDescent="0.2">
      <c r="A23" s="306">
        <v>23</v>
      </c>
      <c r="B23" s="307" t="s">
        <v>240</v>
      </c>
      <c r="C23" s="308"/>
      <c r="D23" s="113">
        <v>0.65152643335815341</v>
      </c>
      <c r="E23" s="115">
        <v>35</v>
      </c>
      <c r="F23" s="114">
        <v>23</v>
      </c>
      <c r="G23" s="114">
        <v>29</v>
      </c>
      <c r="H23" s="114">
        <v>25</v>
      </c>
      <c r="I23" s="140">
        <v>33</v>
      </c>
      <c r="J23" s="115">
        <v>2</v>
      </c>
      <c r="K23" s="116">
        <v>6.0606060606060606</v>
      </c>
    </row>
    <row r="24" spans="1:11" ht="14.1" customHeight="1" x14ac:dyDescent="0.2">
      <c r="A24" s="306">
        <v>24</v>
      </c>
      <c r="B24" s="307" t="s">
        <v>241</v>
      </c>
      <c r="C24" s="308"/>
      <c r="D24" s="113">
        <v>2.0290394638868205</v>
      </c>
      <c r="E24" s="115">
        <v>109</v>
      </c>
      <c r="F24" s="114">
        <v>70</v>
      </c>
      <c r="G24" s="114">
        <v>84</v>
      </c>
      <c r="H24" s="114">
        <v>72</v>
      </c>
      <c r="I24" s="140">
        <v>88</v>
      </c>
      <c r="J24" s="115">
        <v>21</v>
      </c>
      <c r="K24" s="116">
        <v>23.863636363636363</v>
      </c>
    </row>
    <row r="25" spans="1:11" ht="14.1" customHeight="1" x14ac:dyDescent="0.2">
      <c r="A25" s="306">
        <v>25</v>
      </c>
      <c r="B25" s="307" t="s">
        <v>242</v>
      </c>
      <c r="C25" s="308"/>
      <c r="D25" s="113">
        <v>3.8905435591958302</v>
      </c>
      <c r="E25" s="115">
        <v>209</v>
      </c>
      <c r="F25" s="114">
        <v>123</v>
      </c>
      <c r="G25" s="114">
        <v>124</v>
      </c>
      <c r="H25" s="114">
        <v>157</v>
      </c>
      <c r="I25" s="140">
        <v>194</v>
      </c>
      <c r="J25" s="115">
        <v>15</v>
      </c>
      <c r="K25" s="116">
        <v>7.731958762886598</v>
      </c>
    </row>
    <row r="26" spans="1:11" ht="14.1" customHeight="1" x14ac:dyDescent="0.2">
      <c r="A26" s="306">
        <v>26</v>
      </c>
      <c r="B26" s="307" t="s">
        <v>243</v>
      </c>
      <c r="C26" s="308"/>
      <c r="D26" s="113">
        <v>2.8294862248696946</v>
      </c>
      <c r="E26" s="115">
        <v>152</v>
      </c>
      <c r="F26" s="114">
        <v>85</v>
      </c>
      <c r="G26" s="114">
        <v>109</v>
      </c>
      <c r="H26" s="114">
        <v>87</v>
      </c>
      <c r="I26" s="140">
        <v>135</v>
      </c>
      <c r="J26" s="115">
        <v>17</v>
      </c>
      <c r="K26" s="116">
        <v>12.592592592592593</v>
      </c>
    </row>
    <row r="27" spans="1:11" ht="14.1" customHeight="1" x14ac:dyDescent="0.2">
      <c r="A27" s="306">
        <v>27</v>
      </c>
      <c r="B27" s="307" t="s">
        <v>244</v>
      </c>
      <c r="C27" s="308"/>
      <c r="D27" s="113">
        <v>1.2472077438570366</v>
      </c>
      <c r="E27" s="115">
        <v>67</v>
      </c>
      <c r="F27" s="114">
        <v>34</v>
      </c>
      <c r="G27" s="114">
        <v>60</v>
      </c>
      <c r="H27" s="114">
        <v>36</v>
      </c>
      <c r="I27" s="140">
        <v>49</v>
      </c>
      <c r="J27" s="115">
        <v>18</v>
      </c>
      <c r="K27" s="116">
        <v>36.734693877551024</v>
      </c>
    </row>
    <row r="28" spans="1:11" ht="14.1" customHeight="1" x14ac:dyDescent="0.2">
      <c r="A28" s="306">
        <v>28</v>
      </c>
      <c r="B28" s="307" t="s">
        <v>245</v>
      </c>
      <c r="C28" s="308"/>
      <c r="D28" s="113">
        <v>0.29784065524944153</v>
      </c>
      <c r="E28" s="115">
        <v>16</v>
      </c>
      <c r="F28" s="114">
        <v>13</v>
      </c>
      <c r="G28" s="114">
        <v>22</v>
      </c>
      <c r="H28" s="114">
        <v>9</v>
      </c>
      <c r="I28" s="140">
        <v>19</v>
      </c>
      <c r="J28" s="115">
        <v>-3</v>
      </c>
      <c r="K28" s="116">
        <v>-15.789473684210526</v>
      </c>
    </row>
    <row r="29" spans="1:11" ht="14.1" customHeight="1" x14ac:dyDescent="0.2">
      <c r="A29" s="306">
        <v>29</v>
      </c>
      <c r="B29" s="307" t="s">
        <v>246</v>
      </c>
      <c r="C29" s="308"/>
      <c r="D29" s="113">
        <v>5.4914370811615782</v>
      </c>
      <c r="E29" s="115">
        <v>295</v>
      </c>
      <c r="F29" s="114">
        <v>212</v>
      </c>
      <c r="G29" s="114">
        <v>261</v>
      </c>
      <c r="H29" s="114">
        <v>196</v>
      </c>
      <c r="I29" s="140">
        <v>319</v>
      </c>
      <c r="J29" s="115">
        <v>-24</v>
      </c>
      <c r="K29" s="116">
        <v>-7.523510971786834</v>
      </c>
    </row>
    <row r="30" spans="1:11" ht="14.1" customHeight="1" x14ac:dyDescent="0.2">
      <c r="A30" s="306" t="s">
        <v>247</v>
      </c>
      <c r="B30" s="307" t="s">
        <v>248</v>
      </c>
      <c r="C30" s="308"/>
      <c r="D30" s="113">
        <v>2.4571854058078926</v>
      </c>
      <c r="E30" s="115">
        <v>132</v>
      </c>
      <c r="F30" s="114">
        <v>65</v>
      </c>
      <c r="G30" s="114">
        <v>81</v>
      </c>
      <c r="H30" s="114">
        <v>65</v>
      </c>
      <c r="I30" s="140">
        <v>162</v>
      </c>
      <c r="J30" s="115">
        <v>-30</v>
      </c>
      <c r="K30" s="116">
        <v>-18.518518518518519</v>
      </c>
    </row>
    <row r="31" spans="1:11" ht="14.1" customHeight="1" x14ac:dyDescent="0.2">
      <c r="A31" s="306" t="s">
        <v>249</v>
      </c>
      <c r="B31" s="307" t="s">
        <v>250</v>
      </c>
      <c r="C31" s="308"/>
      <c r="D31" s="113">
        <v>3.0342516753536857</v>
      </c>
      <c r="E31" s="115">
        <v>163</v>
      </c>
      <c r="F31" s="114">
        <v>147</v>
      </c>
      <c r="G31" s="114">
        <v>180</v>
      </c>
      <c r="H31" s="114">
        <v>131</v>
      </c>
      <c r="I31" s="140">
        <v>157</v>
      </c>
      <c r="J31" s="115">
        <v>6</v>
      </c>
      <c r="K31" s="116">
        <v>3.8216560509554141</v>
      </c>
    </row>
    <row r="32" spans="1:11" ht="14.1" customHeight="1" x14ac:dyDescent="0.2">
      <c r="A32" s="306">
        <v>31</v>
      </c>
      <c r="B32" s="307" t="s">
        <v>251</v>
      </c>
      <c r="C32" s="308"/>
      <c r="D32" s="113">
        <v>0.37230081906180196</v>
      </c>
      <c r="E32" s="115">
        <v>20</v>
      </c>
      <c r="F32" s="114">
        <v>11</v>
      </c>
      <c r="G32" s="114">
        <v>19</v>
      </c>
      <c r="H32" s="114">
        <v>12</v>
      </c>
      <c r="I32" s="140">
        <v>18</v>
      </c>
      <c r="J32" s="115">
        <v>2</v>
      </c>
      <c r="K32" s="116">
        <v>11.111111111111111</v>
      </c>
    </row>
    <row r="33" spans="1:11" ht="14.1" customHeight="1" x14ac:dyDescent="0.2">
      <c r="A33" s="306">
        <v>32</v>
      </c>
      <c r="B33" s="307" t="s">
        <v>252</v>
      </c>
      <c r="C33" s="308"/>
      <c r="D33" s="113">
        <v>1.9359642591213702</v>
      </c>
      <c r="E33" s="115">
        <v>104</v>
      </c>
      <c r="F33" s="114">
        <v>94</v>
      </c>
      <c r="G33" s="114">
        <v>126</v>
      </c>
      <c r="H33" s="114">
        <v>80</v>
      </c>
      <c r="I33" s="140">
        <v>84</v>
      </c>
      <c r="J33" s="115">
        <v>20</v>
      </c>
      <c r="K33" s="116">
        <v>23.80952380952381</v>
      </c>
    </row>
    <row r="34" spans="1:11" ht="14.1" customHeight="1" x14ac:dyDescent="0.2">
      <c r="A34" s="306">
        <v>33</v>
      </c>
      <c r="B34" s="307" t="s">
        <v>253</v>
      </c>
      <c r="C34" s="308"/>
      <c r="D34" s="113">
        <v>1.526433358153388</v>
      </c>
      <c r="E34" s="115">
        <v>82</v>
      </c>
      <c r="F34" s="114">
        <v>59</v>
      </c>
      <c r="G34" s="114">
        <v>91</v>
      </c>
      <c r="H34" s="114">
        <v>45</v>
      </c>
      <c r="I34" s="140">
        <v>62</v>
      </c>
      <c r="J34" s="115">
        <v>20</v>
      </c>
      <c r="K34" s="116">
        <v>32.258064516129032</v>
      </c>
    </row>
    <row r="35" spans="1:11" ht="14.1" customHeight="1" x14ac:dyDescent="0.2">
      <c r="A35" s="306">
        <v>34</v>
      </c>
      <c r="B35" s="307" t="s">
        <v>254</v>
      </c>
      <c r="C35" s="308"/>
      <c r="D35" s="113">
        <v>2.513030528667163</v>
      </c>
      <c r="E35" s="115">
        <v>135</v>
      </c>
      <c r="F35" s="114">
        <v>101</v>
      </c>
      <c r="G35" s="114">
        <v>125</v>
      </c>
      <c r="H35" s="114">
        <v>93</v>
      </c>
      <c r="I35" s="140">
        <v>129</v>
      </c>
      <c r="J35" s="115">
        <v>6</v>
      </c>
      <c r="K35" s="116">
        <v>4.6511627906976747</v>
      </c>
    </row>
    <row r="36" spans="1:11" ht="14.1" customHeight="1" x14ac:dyDescent="0.2">
      <c r="A36" s="306">
        <v>41</v>
      </c>
      <c r="B36" s="307" t="s">
        <v>255</v>
      </c>
      <c r="C36" s="308"/>
      <c r="D36" s="113">
        <v>0.39091586001489204</v>
      </c>
      <c r="E36" s="115">
        <v>21</v>
      </c>
      <c r="F36" s="114">
        <v>27</v>
      </c>
      <c r="G36" s="114">
        <v>41</v>
      </c>
      <c r="H36" s="114">
        <v>28</v>
      </c>
      <c r="I36" s="140">
        <v>20</v>
      </c>
      <c r="J36" s="115">
        <v>1</v>
      </c>
      <c r="K36" s="116">
        <v>5</v>
      </c>
    </row>
    <row r="37" spans="1:11" ht="14.1" customHeight="1" x14ac:dyDescent="0.2">
      <c r="A37" s="306">
        <v>42</v>
      </c>
      <c r="B37" s="307" t="s">
        <v>256</v>
      </c>
      <c r="C37" s="308"/>
      <c r="D37" s="113">
        <v>7.4460163812360383E-2</v>
      </c>
      <c r="E37" s="115">
        <v>4</v>
      </c>
      <c r="F37" s="114" t="s">
        <v>513</v>
      </c>
      <c r="G37" s="114" t="s">
        <v>513</v>
      </c>
      <c r="H37" s="114" t="s">
        <v>513</v>
      </c>
      <c r="I37" s="140" t="s">
        <v>513</v>
      </c>
      <c r="J37" s="115" t="s">
        <v>513</v>
      </c>
      <c r="K37" s="116" t="s">
        <v>513</v>
      </c>
    </row>
    <row r="38" spans="1:11" ht="14.1" customHeight="1" x14ac:dyDescent="0.2">
      <c r="A38" s="306">
        <v>43</v>
      </c>
      <c r="B38" s="307" t="s">
        <v>257</v>
      </c>
      <c r="C38" s="308"/>
      <c r="D38" s="113">
        <v>0.87490692479523458</v>
      </c>
      <c r="E38" s="115">
        <v>47</v>
      </c>
      <c r="F38" s="114">
        <v>35</v>
      </c>
      <c r="G38" s="114">
        <v>55</v>
      </c>
      <c r="H38" s="114">
        <v>56</v>
      </c>
      <c r="I38" s="140">
        <v>72</v>
      </c>
      <c r="J38" s="115">
        <v>-25</v>
      </c>
      <c r="K38" s="116">
        <v>-34.722222222222221</v>
      </c>
    </row>
    <row r="39" spans="1:11" ht="14.1" customHeight="1" x14ac:dyDescent="0.2">
      <c r="A39" s="306">
        <v>51</v>
      </c>
      <c r="B39" s="307" t="s">
        <v>258</v>
      </c>
      <c r="C39" s="308"/>
      <c r="D39" s="113">
        <v>12.155621742367833</v>
      </c>
      <c r="E39" s="115">
        <v>653</v>
      </c>
      <c r="F39" s="114">
        <v>418</v>
      </c>
      <c r="G39" s="114">
        <v>570</v>
      </c>
      <c r="H39" s="114">
        <v>479</v>
      </c>
      <c r="I39" s="140">
        <v>651</v>
      </c>
      <c r="J39" s="115">
        <v>2</v>
      </c>
      <c r="K39" s="116">
        <v>0.30721966205837176</v>
      </c>
    </row>
    <row r="40" spans="1:11" ht="14.1" customHeight="1" x14ac:dyDescent="0.2">
      <c r="A40" s="306" t="s">
        <v>259</v>
      </c>
      <c r="B40" s="307" t="s">
        <v>260</v>
      </c>
      <c r="C40" s="308"/>
      <c r="D40" s="113">
        <v>11.783320923306031</v>
      </c>
      <c r="E40" s="115">
        <v>633</v>
      </c>
      <c r="F40" s="114">
        <v>398</v>
      </c>
      <c r="G40" s="114">
        <v>552</v>
      </c>
      <c r="H40" s="114">
        <v>469</v>
      </c>
      <c r="I40" s="140">
        <v>627</v>
      </c>
      <c r="J40" s="115">
        <v>6</v>
      </c>
      <c r="K40" s="116">
        <v>0.9569377990430622</v>
      </c>
    </row>
    <row r="41" spans="1:11" ht="14.1" customHeight="1" x14ac:dyDescent="0.2">
      <c r="A41" s="306"/>
      <c r="B41" s="307" t="s">
        <v>261</v>
      </c>
      <c r="C41" s="308"/>
      <c r="D41" s="113">
        <v>9.1586001489203284</v>
      </c>
      <c r="E41" s="115">
        <v>492</v>
      </c>
      <c r="F41" s="114">
        <v>373</v>
      </c>
      <c r="G41" s="114">
        <v>521</v>
      </c>
      <c r="H41" s="114">
        <v>442</v>
      </c>
      <c r="I41" s="140">
        <v>560</v>
      </c>
      <c r="J41" s="115">
        <v>-68</v>
      </c>
      <c r="K41" s="116">
        <v>-12.142857142857142</v>
      </c>
    </row>
    <row r="42" spans="1:11" ht="14.1" customHeight="1" x14ac:dyDescent="0.2">
      <c r="A42" s="306">
        <v>52</v>
      </c>
      <c r="B42" s="307" t="s">
        <v>262</v>
      </c>
      <c r="C42" s="308"/>
      <c r="D42" s="113">
        <v>3.1273268801191363</v>
      </c>
      <c r="E42" s="115">
        <v>168</v>
      </c>
      <c r="F42" s="114">
        <v>215</v>
      </c>
      <c r="G42" s="114">
        <v>182</v>
      </c>
      <c r="H42" s="114">
        <v>173</v>
      </c>
      <c r="I42" s="140">
        <v>182</v>
      </c>
      <c r="J42" s="115">
        <v>-14</v>
      </c>
      <c r="K42" s="116">
        <v>-7.6923076923076925</v>
      </c>
    </row>
    <row r="43" spans="1:11" ht="14.1" customHeight="1" x14ac:dyDescent="0.2">
      <c r="A43" s="306" t="s">
        <v>263</v>
      </c>
      <c r="B43" s="307" t="s">
        <v>264</v>
      </c>
      <c r="C43" s="308"/>
      <c r="D43" s="113">
        <v>2.6991809381980638</v>
      </c>
      <c r="E43" s="115">
        <v>145</v>
      </c>
      <c r="F43" s="114">
        <v>192</v>
      </c>
      <c r="G43" s="114">
        <v>150</v>
      </c>
      <c r="H43" s="114">
        <v>149</v>
      </c>
      <c r="I43" s="140">
        <v>148</v>
      </c>
      <c r="J43" s="115">
        <v>-3</v>
      </c>
      <c r="K43" s="116">
        <v>-2.0270270270270272</v>
      </c>
    </row>
    <row r="44" spans="1:11" ht="14.1" customHeight="1" x14ac:dyDescent="0.2">
      <c r="A44" s="306">
        <v>53</v>
      </c>
      <c r="B44" s="307" t="s">
        <v>265</v>
      </c>
      <c r="C44" s="308"/>
      <c r="D44" s="113">
        <v>1.5822784810126582</v>
      </c>
      <c r="E44" s="115">
        <v>85</v>
      </c>
      <c r="F44" s="114">
        <v>73</v>
      </c>
      <c r="G44" s="114">
        <v>43</v>
      </c>
      <c r="H44" s="114">
        <v>64</v>
      </c>
      <c r="I44" s="140">
        <v>83</v>
      </c>
      <c r="J44" s="115">
        <v>2</v>
      </c>
      <c r="K44" s="116">
        <v>2.4096385542168677</v>
      </c>
    </row>
    <row r="45" spans="1:11" ht="14.1" customHeight="1" x14ac:dyDescent="0.2">
      <c r="A45" s="306" t="s">
        <v>266</v>
      </c>
      <c r="B45" s="307" t="s">
        <v>267</v>
      </c>
      <c r="C45" s="308"/>
      <c r="D45" s="113">
        <v>1.5636634400595681</v>
      </c>
      <c r="E45" s="115">
        <v>84</v>
      </c>
      <c r="F45" s="114">
        <v>70</v>
      </c>
      <c r="G45" s="114">
        <v>43</v>
      </c>
      <c r="H45" s="114">
        <v>62</v>
      </c>
      <c r="I45" s="140">
        <v>82</v>
      </c>
      <c r="J45" s="115">
        <v>2</v>
      </c>
      <c r="K45" s="116">
        <v>2.4390243902439024</v>
      </c>
    </row>
    <row r="46" spans="1:11" ht="14.1" customHeight="1" x14ac:dyDescent="0.2">
      <c r="A46" s="306">
        <v>54</v>
      </c>
      <c r="B46" s="307" t="s">
        <v>268</v>
      </c>
      <c r="C46" s="308"/>
      <c r="D46" s="113">
        <v>4.448994787788533</v>
      </c>
      <c r="E46" s="115">
        <v>239</v>
      </c>
      <c r="F46" s="114">
        <v>201</v>
      </c>
      <c r="G46" s="114">
        <v>171</v>
      </c>
      <c r="H46" s="114">
        <v>215</v>
      </c>
      <c r="I46" s="140">
        <v>192</v>
      </c>
      <c r="J46" s="115">
        <v>47</v>
      </c>
      <c r="K46" s="116">
        <v>24.479166666666668</v>
      </c>
    </row>
    <row r="47" spans="1:11" ht="14.1" customHeight="1" x14ac:dyDescent="0.2">
      <c r="A47" s="306">
        <v>61</v>
      </c>
      <c r="B47" s="307" t="s">
        <v>269</v>
      </c>
      <c r="C47" s="308"/>
      <c r="D47" s="113">
        <v>1.7498138495904692</v>
      </c>
      <c r="E47" s="115">
        <v>94</v>
      </c>
      <c r="F47" s="114">
        <v>72</v>
      </c>
      <c r="G47" s="114">
        <v>89</v>
      </c>
      <c r="H47" s="114">
        <v>91</v>
      </c>
      <c r="I47" s="140">
        <v>122</v>
      </c>
      <c r="J47" s="115">
        <v>-28</v>
      </c>
      <c r="K47" s="116">
        <v>-22.950819672131146</v>
      </c>
    </row>
    <row r="48" spans="1:11" ht="14.1" customHeight="1" x14ac:dyDescent="0.2">
      <c r="A48" s="306">
        <v>62</v>
      </c>
      <c r="B48" s="307" t="s">
        <v>270</v>
      </c>
      <c r="C48" s="308"/>
      <c r="D48" s="113">
        <v>8.8793745346239756</v>
      </c>
      <c r="E48" s="115">
        <v>477</v>
      </c>
      <c r="F48" s="114">
        <v>400</v>
      </c>
      <c r="G48" s="114">
        <v>517</v>
      </c>
      <c r="H48" s="114">
        <v>444</v>
      </c>
      <c r="I48" s="140">
        <v>479</v>
      </c>
      <c r="J48" s="115">
        <v>-2</v>
      </c>
      <c r="K48" s="116">
        <v>-0.41753653444676408</v>
      </c>
    </row>
    <row r="49" spans="1:11" ht="14.1" customHeight="1" x14ac:dyDescent="0.2">
      <c r="A49" s="306">
        <v>63</v>
      </c>
      <c r="B49" s="307" t="s">
        <v>271</v>
      </c>
      <c r="C49" s="308"/>
      <c r="D49" s="113">
        <v>3.9277736411020103</v>
      </c>
      <c r="E49" s="115">
        <v>211</v>
      </c>
      <c r="F49" s="114">
        <v>262</v>
      </c>
      <c r="G49" s="114">
        <v>210</v>
      </c>
      <c r="H49" s="114">
        <v>221</v>
      </c>
      <c r="I49" s="140">
        <v>216</v>
      </c>
      <c r="J49" s="115">
        <v>-5</v>
      </c>
      <c r="K49" s="116">
        <v>-2.3148148148148149</v>
      </c>
    </row>
    <row r="50" spans="1:11" ht="14.1" customHeight="1" x14ac:dyDescent="0.2">
      <c r="A50" s="306" t="s">
        <v>272</v>
      </c>
      <c r="B50" s="307" t="s">
        <v>273</v>
      </c>
      <c r="C50" s="308"/>
      <c r="D50" s="113">
        <v>0.63291139240506333</v>
      </c>
      <c r="E50" s="115">
        <v>34</v>
      </c>
      <c r="F50" s="114">
        <v>33</v>
      </c>
      <c r="G50" s="114">
        <v>38</v>
      </c>
      <c r="H50" s="114">
        <v>34</v>
      </c>
      <c r="I50" s="140">
        <v>32</v>
      </c>
      <c r="J50" s="115">
        <v>2</v>
      </c>
      <c r="K50" s="116">
        <v>6.25</v>
      </c>
    </row>
    <row r="51" spans="1:11" ht="14.1" customHeight="1" x14ac:dyDescent="0.2">
      <c r="A51" s="306" t="s">
        <v>274</v>
      </c>
      <c r="B51" s="307" t="s">
        <v>275</v>
      </c>
      <c r="C51" s="308"/>
      <c r="D51" s="113">
        <v>3.0714817572598658</v>
      </c>
      <c r="E51" s="115">
        <v>165</v>
      </c>
      <c r="F51" s="114">
        <v>217</v>
      </c>
      <c r="G51" s="114">
        <v>162</v>
      </c>
      <c r="H51" s="114">
        <v>167</v>
      </c>
      <c r="I51" s="140">
        <v>173</v>
      </c>
      <c r="J51" s="115">
        <v>-8</v>
      </c>
      <c r="K51" s="116">
        <v>-4.6242774566473992</v>
      </c>
    </row>
    <row r="52" spans="1:11" ht="14.1" customHeight="1" x14ac:dyDescent="0.2">
      <c r="A52" s="306">
        <v>71</v>
      </c>
      <c r="B52" s="307" t="s">
        <v>276</v>
      </c>
      <c r="C52" s="308"/>
      <c r="D52" s="113">
        <v>7.2040208488458672</v>
      </c>
      <c r="E52" s="115">
        <v>387</v>
      </c>
      <c r="F52" s="114">
        <v>261</v>
      </c>
      <c r="G52" s="114">
        <v>333</v>
      </c>
      <c r="H52" s="114">
        <v>330</v>
      </c>
      <c r="I52" s="140">
        <v>397</v>
      </c>
      <c r="J52" s="115">
        <v>-10</v>
      </c>
      <c r="K52" s="116">
        <v>-2.5188916876574305</v>
      </c>
    </row>
    <row r="53" spans="1:11" ht="14.1" customHeight="1" x14ac:dyDescent="0.2">
      <c r="A53" s="306" t="s">
        <v>277</v>
      </c>
      <c r="B53" s="307" t="s">
        <v>278</v>
      </c>
      <c r="C53" s="308"/>
      <c r="D53" s="113">
        <v>2.1034996276991809</v>
      </c>
      <c r="E53" s="115">
        <v>113</v>
      </c>
      <c r="F53" s="114">
        <v>79</v>
      </c>
      <c r="G53" s="114">
        <v>100</v>
      </c>
      <c r="H53" s="114">
        <v>83</v>
      </c>
      <c r="I53" s="140">
        <v>120</v>
      </c>
      <c r="J53" s="115">
        <v>-7</v>
      </c>
      <c r="K53" s="116">
        <v>-5.833333333333333</v>
      </c>
    </row>
    <row r="54" spans="1:11" ht="14.1" customHeight="1" x14ac:dyDescent="0.2">
      <c r="A54" s="306" t="s">
        <v>279</v>
      </c>
      <c r="B54" s="307" t="s">
        <v>280</v>
      </c>
      <c r="C54" s="308"/>
      <c r="D54" s="113">
        <v>4.448994787788533</v>
      </c>
      <c r="E54" s="115">
        <v>239</v>
      </c>
      <c r="F54" s="114">
        <v>153</v>
      </c>
      <c r="G54" s="114">
        <v>193</v>
      </c>
      <c r="H54" s="114">
        <v>214</v>
      </c>
      <c r="I54" s="140">
        <v>237</v>
      </c>
      <c r="J54" s="115">
        <v>2</v>
      </c>
      <c r="K54" s="116">
        <v>0.84388185654008441</v>
      </c>
    </row>
    <row r="55" spans="1:11" ht="14.1" customHeight="1" x14ac:dyDescent="0.2">
      <c r="A55" s="306">
        <v>72</v>
      </c>
      <c r="B55" s="307" t="s">
        <v>281</v>
      </c>
      <c r="C55" s="308"/>
      <c r="D55" s="113">
        <v>2.2338049143708116</v>
      </c>
      <c r="E55" s="115">
        <v>120</v>
      </c>
      <c r="F55" s="114">
        <v>58</v>
      </c>
      <c r="G55" s="114">
        <v>110</v>
      </c>
      <c r="H55" s="114">
        <v>69</v>
      </c>
      <c r="I55" s="140">
        <v>105</v>
      </c>
      <c r="J55" s="115">
        <v>15</v>
      </c>
      <c r="K55" s="116">
        <v>14.285714285714286</v>
      </c>
    </row>
    <row r="56" spans="1:11" ht="14.1" customHeight="1" x14ac:dyDescent="0.2">
      <c r="A56" s="306" t="s">
        <v>282</v>
      </c>
      <c r="B56" s="307" t="s">
        <v>283</v>
      </c>
      <c r="C56" s="308"/>
      <c r="D56" s="113">
        <v>0.74460163812360391</v>
      </c>
      <c r="E56" s="115">
        <v>40</v>
      </c>
      <c r="F56" s="114">
        <v>23</v>
      </c>
      <c r="G56" s="114">
        <v>35</v>
      </c>
      <c r="H56" s="114">
        <v>27</v>
      </c>
      <c r="I56" s="140">
        <v>49</v>
      </c>
      <c r="J56" s="115">
        <v>-9</v>
      </c>
      <c r="K56" s="116">
        <v>-18.367346938775512</v>
      </c>
    </row>
    <row r="57" spans="1:11" ht="14.1" customHeight="1" x14ac:dyDescent="0.2">
      <c r="A57" s="306" t="s">
        <v>284</v>
      </c>
      <c r="B57" s="307" t="s">
        <v>285</v>
      </c>
      <c r="C57" s="308"/>
      <c r="D57" s="113">
        <v>0.80044676098287415</v>
      </c>
      <c r="E57" s="115">
        <v>43</v>
      </c>
      <c r="F57" s="114">
        <v>17</v>
      </c>
      <c r="G57" s="114">
        <v>41</v>
      </c>
      <c r="H57" s="114">
        <v>20</v>
      </c>
      <c r="I57" s="140">
        <v>30</v>
      </c>
      <c r="J57" s="115">
        <v>13</v>
      </c>
      <c r="K57" s="116">
        <v>43.333333333333336</v>
      </c>
    </row>
    <row r="58" spans="1:11" ht="14.1" customHeight="1" x14ac:dyDescent="0.2">
      <c r="A58" s="306">
        <v>73</v>
      </c>
      <c r="B58" s="307" t="s">
        <v>286</v>
      </c>
      <c r="C58" s="308"/>
      <c r="D58" s="113">
        <v>2.9039463886820549</v>
      </c>
      <c r="E58" s="115">
        <v>156</v>
      </c>
      <c r="F58" s="114">
        <v>123</v>
      </c>
      <c r="G58" s="114">
        <v>125</v>
      </c>
      <c r="H58" s="114">
        <v>142</v>
      </c>
      <c r="I58" s="140">
        <v>150</v>
      </c>
      <c r="J58" s="115">
        <v>6</v>
      </c>
      <c r="K58" s="116">
        <v>4</v>
      </c>
    </row>
    <row r="59" spans="1:11" ht="14.1" customHeight="1" x14ac:dyDescent="0.2">
      <c r="A59" s="306" t="s">
        <v>287</v>
      </c>
      <c r="B59" s="307" t="s">
        <v>288</v>
      </c>
      <c r="C59" s="308"/>
      <c r="D59" s="113">
        <v>2.3827252419955323</v>
      </c>
      <c r="E59" s="115">
        <v>128</v>
      </c>
      <c r="F59" s="114">
        <v>97</v>
      </c>
      <c r="G59" s="114">
        <v>88</v>
      </c>
      <c r="H59" s="114">
        <v>114</v>
      </c>
      <c r="I59" s="140">
        <v>126</v>
      </c>
      <c r="J59" s="115">
        <v>2</v>
      </c>
      <c r="K59" s="116">
        <v>1.5873015873015872</v>
      </c>
    </row>
    <row r="60" spans="1:11" ht="14.1" customHeight="1" x14ac:dyDescent="0.2">
      <c r="A60" s="306">
        <v>81</v>
      </c>
      <c r="B60" s="307" t="s">
        <v>289</v>
      </c>
      <c r="C60" s="308"/>
      <c r="D60" s="113">
        <v>6.1988086373790026</v>
      </c>
      <c r="E60" s="115">
        <v>333</v>
      </c>
      <c r="F60" s="114">
        <v>313</v>
      </c>
      <c r="G60" s="114">
        <v>361</v>
      </c>
      <c r="H60" s="114">
        <v>323</v>
      </c>
      <c r="I60" s="140">
        <v>302</v>
      </c>
      <c r="J60" s="115">
        <v>31</v>
      </c>
      <c r="K60" s="116">
        <v>10.264900662251655</v>
      </c>
    </row>
    <row r="61" spans="1:11" ht="14.1" customHeight="1" x14ac:dyDescent="0.2">
      <c r="A61" s="306" t="s">
        <v>290</v>
      </c>
      <c r="B61" s="307" t="s">
        <v>291</v>
      </c>
      <c r="C61" s="308"/>
      <c r="D61" s="113">
        <v>1.8987341772151898</v>
      </c>
      <c r="E61" s="115">
        <v>102</v>
      </c>
      <c r="F61" s="114">
        <v>83</v>
      </c>
      <c r="G61" s="114">
        <v>118</v>
      </c>
      <c r="H61" s="114">
        <v>124</v>
      </c>
      <c r="I61" s="140">
        <v>104</v>
      </c>
      <c r="J61" s="115">
        <v>-2</v>
      </c>
      <c r="K61" s="116">
        <v>-1.9230769230769231</v>
      </c>
    </row>
    <row r="62" spans="1:11" ht="14.1" customHeight="1" x14ac:dyDescent="0.2">
      <c r="A62" s="306" t="s">
        <v>292</v>
      </c>
      <c r="B62" s="307" t="s">
        <v>293</v>
      </c>
      <c r="C62" s="308"/>
      <c r="D62" s="113">
        <v>2.084884586746091</v>
      </c>
      <c r="E62" s="115">
        <v>112</v>
      </c>
      <c r="F62" s="114">
        <v>148</v>
      </c>
      <c r="G62" s="114">
        <v>139</v>
      </c>
      <c r="H62" s="114">
        <v>97</v>
      </c>
      <c r="I62" s="140">
        <v>89</v>
      </c>
      <c r="J62" s="115">
        <v>23</v>
      </c>
      <c r="K62" s="116">
        <v>25.842696629213481</v>
      </c>
    </row>
    <row r="63" spans="1:11" ht="14.1" customHeight="1" x14ac:dyDescent="0.2">
      <c r="A63" s="306"/>
      <c r="B63" s="307" t="s">
        <v>294</v>
      </c>
      <c r="C63" s="308"/>
      <c r="D63" s="113">
        <v>1.7684288905435592</v>
      </c>
      <c r="E63" s="115">
        <v>95</v>
      </c>
      <c r="F63" s="114">
        <v>136</v>
      </c>
      <c r="G63" s="114">
        <v>113</v>
      </c>
      <c r="H63" s="114">
        <v>84</v>
      </c>
      <c r="I63" s="140">
        <v>79</v>
      </c>
      <c r="J63" s="115">
        <v>16</v>
      </c>
      <c r="K63" s="116">
        <v>20.253164556962027</v>
      </c>
    </row>
    <row r="64" spans="1:11" ht="14.1" customHeight="1" x14ac:dyDescent="0.2">
      <c r="A64" s="306" t="s">
        <v>295</v>
      </c>
      <c r="B64" s="307" t="s">
        <v>296</v>
      </c>
      <c r="C64" s="308"/>
      <c r="D64" s="113">
        <v>0.55845122859270291</v>
      </c>
      <c r="E64" s="115">
        <v>30</v>
      </c>
      <c r="F64" s="114">
        <v>31</v>
      </c>
      <c r="G64" s="114">
        <v>27</v>
      </c>
      <c r="H64" s="114">
        <v>33</v>
      </c>
      <c r="I64" s="140">
        <v>37</v>
      </c>
      <c r="J64" s="115">
        <v>-7</v>
      </c>
      <c r="K64" s="116">
        <v>-18.918918918918919</v>
      </c>
    </row>
    <row r="65" spans="1:11" ht="14.1" customHeight="1" x14ac:dyDescent="0.2">
      <c r="A65" s="306" t="s">
        <v>297</v>
      </c>
      <c r="B65" s="307" t="s">
        <v>298</v>
      </c>
      <c r="C65" s="308"/>
      <c r="D65" s="113">
        <v>0.52122114668652275</v>
      </c>
      <c r="E65" s="115">
        <v>28</v>
      </c>
      <c r="F65" s="114">
        <v>30</v>
      </c>
      <c r="G65" s="114">
        <v>39</v>
      </c>
      <c r="H65" s="114">
        <v>40</v>
      </c>
      <c r="I65" s="140">
        <v>26</v>
      </c>
      <c r="J65" s="115">
        <v>2</v>
      </c>
      <c r="K65" s="116">
        <v>7.6923076923076925</v>
      </c>
    </row>
    <row r="66" spans="1:11" ht="14.1" customHeight="1" x14ac:dyDescent="0.2">
      <c r="A66" s="306">
        <v>82</v>
      </c>
      <c r="B66" s="307" t="s">
        <v>299</v>
      </c>
      <c r="C66" s="308"/>
      <c r="D66" s="113">
        <v>4.6537602382725245</v>
      </c>
      <c r="E66" s="115">
        <v>250</v>
      </c>
      <c r="F66" s="114">
        <v>188</v>
      </c>
      <c r="G66" s="114">
        <v>237</v>
      </c>
      <c r="H66" s="114">
        <v>166</v>
      </c>
      <c r="I66" s="140">
        <v>191</v>
      </c>
      <c r="J66" s="115">
        <v>59</v>
      </c>
      <c r="K66" s="116">
        <v>30.890052356020941</v>
      </c>
    </row>
    <row r="67" spans="1:11" ht="14.1" customHeight="1" x14ac:dyDescent="0.2">
      <c r="A67" s="306" t="s">
        <v>300</v>
      </c>
      <c r="B67" s="307" t="s">
        <v>301</v>
      </c>
      <c r="C67" s="308"/>
      <c r="D67" s="113">
        <v>2.8667163067758747</v>
      </c>
      <c r="E67" s="115">
        <v>154</v>
      </c>
      <c r="F67" s="114">
        <v>104</v>
      </c>
      <c r="G67" s="114">
        <v>146</v>
      </c>
      <c r="H67" s="114">
        <v>100</v>
      </c>
      <c r="I67" s="140">
        <v>122</v>
      </c>
      <c r="J67" s="115">
        <v>32</v>
      </c>
      <c r="K67" s="116">
        <v>26.229508196721312</v>
      </c>
    </row>
    <row r="68" spans="1:11" ht="14.1" customHeight="1" x14ac:dyDescent="0.2">
      <c r="A68" s="306" t="s">
        <v>302</v>
      </c>
      <c r="B68" s="307" t="s">
        <v>303</v>
      </c>
      <c r="C68" s="308"/>
      <c r="D68" s="113">
        <v>1.3216679076693969</v>
      </c>
      <c r="E68" s="115">
        <v>71</v>
      </c>
      <c r="F68" s="114">
        <v>52</v>
      </c>
      <c r="G68" s="114">
        <v>58</v>
      </c>
      <c r="H68" s="114">
        <v>46</v>
      </c>
      <c r="I68" s="140">
        <v>47</v>
      </c>
      <c r="J68" s="115">
        <v>24</v>
      </c>
      <c r="K68" s="116">
        <v>51.063829787234042</v>
      </c>
    </row>
    <row r="69" spans="1:11" ht="14.1" customHeight="1" x14ac:dyDescent="0.2">
      <c r="A69" s="306">
        <v>83</v>
      </c>
      <c r="B69" s="307" t="s">
        <v>304</v>
      </c>
      <c r="C69" s="308"/>
      <c r="D69" s="113">
        <v>4.5048399106478039</v>
      </c>
      <c r="E69" s="115">
        <v>242</v>
      </c>
      <c r="F69" s="114">
        <v>165</v>
      </c>
      <c r="G69" s="114">
        <v>379</v>
      </c>
      <c r="H69" s="114">
        <v>171</v>
      </c>
      <c r="I69" s="140">
        <v>212</v>
      </c>
      <c r="J69" s="115">
        <v>30</v>
      </c>
      <c r="K69" s="116">
        <v>14.150943396226415</v>
      </c>
    </row>
    <row r="70" spans="1:11" ht="14.1" customHeight="1" x14ac:dyDescent="0.2">
      <c r="A70" s="306" t="s">
        <v>305</v>
      </c>
      <c r="B70" s="307" t="s">
        <v>306</v>
      </c>
      <c r="C70" s="308"/>
      <c r="D70" s="113">
        <v>3.7602382725241994</v>
      </c>
      <c r="E70" s="115">
        <v>202</v>
      </c>
      <c r="F70" s="114">
        <v>140</v>
      </c>
      <c r="G70" s="114">
        <v>349</v>
      </c>
      <c r="H70" s="114">
        <v>141</v>
      </c>
      <c r="I70" s="140">
        <v>182</v>
      </c>
      <c r="J70" s="115">
        <v>20</v>
      </c>
      <c r="K70" s="116">
        <v>10.989010989010989</v>
      </c>
    </row>
    <row r="71" spans="1:11" ht="14.1" customHeight="1" x14ac:dyDescent="0.2">
      <c r="A71" s="306"/>
      <c r="B71" s="307" t="s">
        <v>307</v>
      </c>
      <c r="C71" s="308"/>
      <c r="D71" s="113">
        <v>1.7684288905435592</v>
      </c>
      <c r="E71" s="115">
        <v>95</v>
      </c>
      <c r="F71" s="114">
        <v>75</v>
      </c>
      <c r="G71" s="114">
        <v>198</v>
      </c>
      <c r="H71" s="114">
        <v>81</v>
      </c>
      <c r="I71" s="140">
        <v>85</v>
      </c>
      <c r="J71" s="115">
        <v>10</v>
      </c>
      <c r="K71" s="116">
        <v>11.764705882352942</v>
      </c>
    </row>
    <row r="72" spans="1:11" ht="14.1" customHeight="1" x14ac:dyDescent="0.2">
      <c r="A72" s="306">
        <v>84</v>
      </c>
      <c r="B72" s="307" t="s">
        <v>308</v>
      </c>
      <c r="C72" s="308"/>
      <c r="D72" s="113">
        <v>1.6381236038719285</v>
      </c>
      <c r="E72" s="115">
        <v>88</v>
      </c>
      <c r="F72" s="114">
        <v>76</v>
      </c>
      <c r="G72" s="114">
        <v>143</v>
      </c>
      <c r="H72" s="114">
        <v>80</v>
      </c>
      <c r="I72" s="140">
        <v>103</v>
      </c>
      <c r="J72" s="115">
        <v>-15</v>
      </c>
      <c r="K72" s="116">
        <v>-14.563106796116505</v>
      </c>
    </row>
    <row r="73" spans="1:11" ht="14.1" customHeight="1" x14ac:dyDescent="0.2">
      <c r="A73" s="306" t="s">
        <v>309</v>
      </c>
      <c r="B73" s="307" t="s">
        <v>310</v>
      </c>
      <c r="C73" s="308"/>
      <c r="D73" s="113">
        <v>0.44676098287416233</v>
      </c>
      <c r="E73" s="115">
        <v>24</v>
      </c>
      <c r="F73" s="114">
        <v>12</v>
      </c>
      <c r="G73" s="114">
        <v>57</v>
      </c>
      <c r="H73" s="114">
        <v>10</v>
      </c>
      <c r="I73" s="140">
        <v>29</v>
      </c>
      <c r="J73" s="115">
        <v>-5</v>
      </c>
      <c r="K73" s="116">
        <v>-17.241379310344829</v>
      </c>
    </row>
    <row r="74" spans="1:11" ht="14.1" customHeight="1" x14ac:dyDescent="0.2">
      <c r="A74" s="306" t="s">
        <v>311</v>
      </c>
      <c r="B74" s="307" t="s">
        <v>312</v>
      </c>
      <c r="C74" s="308"/>
      <c r="D74" s="113">
        <v>0.18615040953090098</v>
      </c>
      <c r="E74" s="115">
        <v>10</v>
      </c>
      <c r="F74" s="114">
        <v>4</v>
      </c>
      <c r="G74" s="114">
        <v>13</v>
      </c>
      <c r="H74" s="114">
        <v>8</v>
      </c>
      <c r="I74" s="140">
        <v>11</v>
      </c>
      <c r="J74" s="115">
        <v>-1</v>
      </c>
      <c r="K74" s="116">
        <v>-9.0909090909090917</v>
      </c>
    </row>
    <row r="75" spans="1:11" ht="14.1" customHeight="1" x14ac:dyDescent="0.2">
      <c r="A75" s="306" t="s">
        <v>313</v>
      </c>
      <c r="B75" s="307" t="s">
        <v>314</v>
      </c>
      <c r="C75" s="308"/>
      <c r="D75" s="113">
        <v>0.67014147431124349</v>
      </c>
      <c r="E75" s="115">
        <v>36</v>
      </c>
      <c r="F75" s="114">
        <v>40</v>
      </c>
      <c r="G75" s="114">
        <v>45</v>
      </c>
      <c r="H75" s="114">
        <v>44</v>
      </c>
      <c r="I75" s="140">
        <v>48</v>
      </c>
      <c r="J75" s="115">
        <v>-12</v>
      </c>
      <c r="K75" s="116">
        <v>-25</v>
      </c>
    </row>
    <row r="76" spans="1:11" ht="14.1" customHeight="1" x14ac:dyDescent="0.2">
      <c r="A76" s="306">
        <v>91</v>
      </c>
      <c r="B76" s="307" t="s">
        <v>315</v>
      </c>
      <c r="C76" s="308"/>
      <c r="D76" s="113">
        <v>0.26061057334326138</v>
      </c>
      <c r="E76" s="115">
        <v>14</v>
      </c>
      <c r="F76" s="114">
        <v>12</v>
      </c>
      <c r="G76" s="114">
        <v>32</v>
      </c>
      <c r="H76" s="114">
        <v>13</v>
      </c>
      <c r="I76" s="140">
        <v>10</v>
      </c>
      <c r="J76" s="115">
        <v>4</v>
      </c>
      <c r="K76" s="116">
        <v>40</v>
      </c>
    </row>
    <row r="77" spans="1:11" ht="14.1" customHeight="1" x14ac:dyDescent="0.2">
      <c r="A77" s="306">
        <v>92</v>
      </c>
      <c r="B77" s="307" t="s">
        <v>316</v>
      </c>
      <c r="C77" s="308"/>
      <c r="D77" s="113">
        <v>3.3693224125093075</v>
      </c>
      <c r="E77" s="115">
        <v>181</v>
      </c>
      <c r="F77" s="114">
        <v>145</v>
      </c>
      <c r="G77" s="114">
        <v>169</v>
      </c>
      <c r="H77" s="114">
        <v>138</v>
      </c>
      <c r="I77" s="140">
        <v>161</v>
      </c>
      <c r="J77" s="115">
        <v>20</v>
      </c>
      <c r="K77" s="116">
        <v>12.422360248447205</v>
      </c>
    </row>
    <row r="78" spans="1:11" ht="14.1" customHeight="1" x14ac:dyDescent="0.2">
      <c r="A78" s="306">
        <v>93</v>
      </c>
      <c r="B78" s="307" t="s">
        <v>317</v>
      </c>
      <c r="C78" s="308"/>
      <c r="D78" s="113">
        <v>0.13030528667163069</v>
      </c>
      <c r="E78" s="115">
        <v>7</v>
      </c>
      <c r="F78" s="114">
        <v>8</v>
      </c>
      <c r="G78" s="114">
        <v>12</v>
      </c>
      <c r="H78" s="114">
        <v>10</v>
      </c>
      <c r="I78" s="140">
        <v>10</v>
      </c>
      <c r="J78" s="115">
        <v>-3</v>
      </c>
      <c r="K78" s="116">
        <v>-30</v>
      </c>
    </row>
    <row r="79" spans="1:11" ht="14.1" customHeight="1" x14ac:dyDescent="0.2">
      <c r="A79" s="306">
        <v>94</v>
      </c>
      <c r="B79" s="307" t="s">
        <v>318</v>
      </c>
      <c r="C79" s="308"/>
      <c r="D79" s="113">
        <v>2.5688756515264335</v>
      </c>
      <c r="E79" s="115">
        <v>138</v>
      </c>
      <c r="F79" s="114">
        <v>212</v>
      </c>
      <c r="G79" s="114">
        <v>188</v>
      </c>
      <c r="H79" s="114">
        <v>195</v>
      </c>
      <c r="I79" s="140">
        <v>162</v>
      </c>
      <c r="J79" s="115">
        <v>-24</v>
      </c>
      <c r="K79" s="116">
        <v>-14.814814814814815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0.44676098287416233</v>
      </c>
      <c r="E81" s="143">
        <v>24</v>
      </c>
      <c r="F81" s="144">
        <v>31</v>
      </c>
      <c r="G81" s="144">
        <v>35</v>
      </c>
      <c r="H81" s="144">
        <v>31</v>
      </c>
      <c r="I81" s="145">
        <v>26</v>
      </c>
      <c r="J81" s="143">
        <v>-2</v>
      </c>
      <c r="K81" s="146">
        <v>-7.6923076923076925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48353</v>
      </c>
      <c r="C10" s="114">
        <v>23691</v>
      </c>
      <c r="D10" s="114">
        <v>24662</v>
      </c>
      <c r="E10" s="114">
        <v>35197</v>
      </c>
      <c r="F10" s="114">
        <v>12121</v>
      </c>
      <c r="G10" s="114">
        <v>6023</v>
      </c>
      <c r="H10" s="114">
        <v>12161</v>
      </c>
      <c r="I10" s="115">
        <v>13628</v>
      </c>
      <c r="J10" s="114">
        <v>9936</v>
      </c>
      <c r="K10" s="114">
        <v>3692</v>
      </c>
      <c r="L10" s="423">
        <v>3717</v>
      </c>
      <c r="M10" s="424">
        <v>4128</v>
      </c>
    </row>
    <row r="11" spans="1:13" ht="11.1" customHeight="1" x14ac:dyDescent="0.2">
      <c r="A11" s="422" t="s">
        <v>387</v>
      </c>
      <c r="B11" s="115">
        <v>48893</v>
      </c>
      <c r="C11" s="114">
        <v>24169</v>
      </c>
      <c r="D11" s="114">
        <v>24724</v>
      </c>
      <c r="E11" s="114">
        <v>35477</v>
      </c>
      <c r="F11" s="114">
        <v>12378</v>
      </c>
      <c r="G11" s="114">
        <v>5797</v>
      </c>
      <c r="H11" s="114">
        <v>12455</v>
      </c>
      <c r="I11" s="115">
        <v>13995</v>
      </c>
      <c r="J11" s="114">
        <v>10203</v>
      </c>
      <c r="K11" s="114">
        <v>3792</v>
      </c>
      <c r="L11" s="423">
        <v>4347</v>
      </c>
      <c r="M11" s="424">
        <v>3924</v>
      </c>
    </row>
    <row r="12" spans="1:13" ht="11.1" customHeight="1" x14ac:dyDescent="0.2">
      <c r="A12" s="422" t="s">
        <v>388</v>
      </c>
      <c r="B12" s="115">
        <v>50210</v>
      </c>
      <c r="C12" s="114">
        <v>24916</v>
      </c>
      <c r="D12" s="114">
        <v>25294</v>
      </c>
      <c r="E12" s="114">
        <v>36594</v>
      </c>
      <c r="F12" s="114">
        <v>12558</v>
      </c>
      <c r="G12" s="114">
        <v>6505</v>
      </c>
      <c r="H12" s="114">
        <v>12713</v>
      </c>
      <c r="I12" s="115">
        <v>13914</v>
      </c>
      <c r="J12" s="114">
        <v>9989</v>
      </c>
      <c r="K12" s="114">
        <v>3925</v>
      </c>
      <c r="L12" s="423">
        <v>5965</v>
      </c>
      <c r="M12" s="424">
        <v>4755</v>
      </c>
    </row>
    <row r="13" spans="1:13" s="110" customFormat="1" ht="11.1" customHeight="1" x14ac:dyDescent="0.2">
      <c r="A13" s="422" t="s">
        <v>389</v>
      </c>
      <c r="B13" s="115">
        <v>49887</v>
      </c>
      <c r="C13" s="114">
        <v>24496</v>
      </c>
      <c r="D13" s="114">
        <v>25391</v>
      </c>
      <c r="E13" s="114">
        <v>35996</v>
      </c>
      <c r="F13" s="114">
        <v>12780</v>
      </c>
      <c r="G13" s="114">
        <v>6277</v>
      </c>
      <c r="H13" s="114">
        <v>12842</v>
      </c>
      <c r="I13" s="115">
        <v>13993</v>
      </c>
      <c r="J13" s="114">
        <v>10051</v>
      </c>
      <c r="K13" s="114">
        <v>3942</v>
      </c>
      <c r="L13" s="423">
        <v>4053</v>
      </c>
      <c r="M13" s="424">
        <v>4386</v>
      </c>
    </row>
    <row r="14" spans="1:13" ht="15" customHeight="1" x14ac:dyDescent="0.2">
      <c r="A14" s="422" t="s">
        <v>390</v>
      </c>
      <c r="B14" s="115">
        <v>49842</v>
      </c>
      <c r="C14" s="114">
        <v>24604</v>
      </c>
      <c r="D14" s="114">
        <v>25238</v>
      </c>
      <c r="E14" s="114">
        <v>34769</v>
      </c>
      <c r="F14" s="114">
        <v>14103</v>
      </c>
      <c r="G14" s="114">
        <v>6113</v>
      </c>
      <c r="H14" s="114">
        <v>12990</v>
      </c>
      <c r="I14" s="115">
        <v>13751</v>
      </c>
      <c r="J14" s="114">
        <v>9878</v>
      </c>
      <c r="K14" s="114">
        <v>3873</v>
      </c>
      <c r="L14" s="423">
        <v>4396</v>
      </c>
      <c r="M14" s="424">
        <v>4359</v>
      </c>
    </row>
    <row r="15" spans="1:13" ht="11.1" customHeight="1" x14ac:dyDescent="0.2">
      <c r="A15" s="422" t="s">
        <v>387</v>
      </c>
      <c r="B15" s="115">
        <v>50472</v>
      </c>
      <c r="C15" s="114">
        <v>25077</v>
      </c>
      <c r="D15" s="114">
        <v>25395</v>
      </c>
      <c r="E15" s="114">
        <v>34993</v>
      </c>
      <c r="F15" s="114">
        <v>14551</v>
      </c>
      <c r="G15" s="114">
        <v>5925</v>
      </c>
      <c r="H15" s="114">
        <v>13395</v>
      </c>
      <c r="I15" s="115">
        <v>14193</v>
      </c>
      <c r="J15" s="114">
        <v>10173</v>
      </c>
      <c r="K15" s="114">
        <v>4020</v>
      </c>
      <c r="L15" s="423">
        <v>4219</v>
      </c>
      <c r="M15" s="424">
        <v>3631</v>
      </c>
    </row>
    <row r="16" spans="1:13" ht="11.1" customHeight="1" x14ac:dyDescent="0.2">
      <c r="A16" s="422" t="s">
        <v>388</v>
      </c>
      <c r="B16" s="115">
        <v>52205</v>
      </c>
      <c r="C16" s="114">
        <v>26115</v>
      </c>
      <c r="D16" s="114">
        <v>26090</v>
      </c>
      <c r="E16" s="114">
        <v>36561</v>
      </c>
      <c r="F16" s="114">
        <v>14916</v>
      </c>
      <c r="G16" s="114">
        <v>6887</v>
      </c>
      <c r="H16" s="114">
        <v>13696</v>
      </c>
      <c r="I16" s="115">
        <v>13935</v>
      </c>
      <c r="J16" s="114">
        <v>9739</v>
      </c>
      <c r="K16" s="114">
        <v>4196</v>
      </c>
      <c r="L16" s="423">
        <v>6350</v>
      </c>
      <c r="M16" s="424">
        <v>4830</v>
      </c>
    </row>
    <row r="17" spans="1:13" s="110" customFormat="1" ht="11.1" customHeight="1" x14ac:dyDescent="0.2">
      <c r="A17" s="422" t="s">
        <v>389</v>
      </c>
      <c r="B17" s="115">
        <v>51676</v>
      </c>
      <c r="C17" s="114">
        <v>25652</v>
      </c>
      <c r="D17" s="114">
        <v>26024</v>
      </c>
      <c r="E17" s="114">
        <v>36459</v>
      </c>
      <c r="F17" s="114">
        <v>15179</v>
      </c>
      <c r="G17" s="114">
        <v>6567</v>
      </c>
      <c r="H17" s="114">
        <v>13804</v>
      </c>
      <c r="I17" s="115">
        <v>14146</v>
      </c>
      <c r="J17" s="114">
        <v>9959</v>
      </c>
      <c r="K17" s="114">
        <v>4187</v>
      </c>
      <c r="L17" s="423">
        <v>3695</v>
      </c>
      <c r="M17" s="424">
        <v>4321</v>
      </c>
    </row>
    <row r="18" spans="1:13" ht="15" customHeight="1" x14ac:dyDescent="0.2">
      <c r="A18" s="422" t="s">
        <v>391</v>
      </c>
      <c r="B18" s="115">
        <v>51051</v>
      </c>
      <c r="C18" s="114">
        <v>25388</v>
      </c>
      <c r="D18" s="114">
        <v>25663</v>
      </c>
      <c r="E18" s="114">
        <v>35708</v>
      </c>
      <c r="F18" s="114">
        <v>15212</v>
      </c>
      <c r="G18" s="114">
        <v>6247</v>
      </c>
      <c r="H18" s="114">
        <v>13742</v>
      </c>
      <c r="I18" s="115">
        <v>13724</v>
      </c>
      <c r="J18" s="114">
        <v>9670</v>
      </c>
      <c r="K18" s="114">
        <v>4054</v>
      </c>
      <c r="L18" s="423">
        <v>4366</v>
      </c>
      <c r="M18" s="424">
        <v>4793</v>
      </c>
    </row>
    <row r="19" spans="1:13" ht="11.1" customHeight="1" x14ac:dyDescent="0.2">
      <c r="A19" s="422" t="s">
        <v>387</v>
      </c>
      <c r="B19" s="115">
        <v>51210</v>
      </c>
      <c r="C19" s="114">
        <v>25546</v>
      </c>
      <c r="D19" s="114">
        <v>25664</v>
      </c>
      <c r="E19" s="114">
        <v>35715</v>
      </c>
      <c r="F19" s="114">
        <v>15348</v>
      </c>
      <c r="G19" s="114">
        <v>5943</v>
      </c>
      <c r="H19" s="114">
        <v>14081</v>
      </c>
      <c r="I19" s="115">
        <v>14234</v>
      </c>
      <c r="J19" s="114">
        <v>10025</v>
      </c>
      <c r="K19" s="114">
        <v>4209</v>
      </c>
      <c r="L19" s="423">
        <v>3919</v>
      </c>
      <c r="M19" s="424">
        <v>3841</v>
      </c>
    </row>
    <row r="20" spans="1:13" ht="11.1" customHeight="1" x14ac:dyDescent="0.2">
      <c r="A20" s="422" t="s">
        <v>388</v>
      </c>
      <c r="B20" s="115">
        <v>52357</v>
      </c>
      <c r="C20" s="114">
        <v>26153</v>
      </c>
      <c r="D20" s="114">
        <v>26204</v>
      </c>
      <c r="E20" s="114">
        <v>36459</v>
      </c>
      <c r="F20" s="114">
        <v>15717</v>
      </c>
      <c r="G20" s="114">
        <v>6675</v>
      </c>
      <c r="H20" s="114">
        <v>14328</v>
      </c>
      <c r="I20" s="115">
        <v>14159</v>
      </c>
      <c r="J20" s="114">
        <v>9766</v>
      </c>
      <c r="K20" s="114">
        <v>4393</v>
      </c>
      <c r="L20" s="423">
        <v>6150</v>
      </c>
      <c r="M20" s="424">
        <v>5036</v>
      </c>
    </row>
    <row r="21" spans="1:13" s="110" customFormat="1" ht="11.1" customHeight="1" x14ac:dyDescent="0.2">
      <c r="A21" s="422" t="s">
        <v>389</v>
      </c>
      <c r="B21" s="115">
        <v>52048</v>
      </c>
      <c r="C21" s="114">
        <v>25705</v>
      </c>
      <c r="D21" s="114">
        <v>26343</v>
      </c>
      <c r="E21" s="114">
        <v>36144</v>
      </c>
      <c r="F21" s="114">
        <v>15869</v>
      </c>
      <c r="G21" s="114">
        <v>6469</v>
      </c>
      <c r="H21" s="114">
        <v>14536</v>
      </c>
      <c r="I21" s="115">
        <v>14353</v>
      </c>
      <c r="J21" s="114">
        <v>9990</v>
      </c>
      <c r="K21" s="114">
        <v>4363</v>
      </c>
      <c r="L21" s="423">
        <v>3644</v>
      </c>
      <c r="M21" s="424">
        <v>4190</v>
      </c>
    </row>
    <row r="22" spans="1:13" ht="15" customHeight="1" x14ac:dyDescent="0.2">
      <c r="A22" s="422" t="s">
        <v>392</v>
      </c>
      <c r="B22" s="115">
        <v>51701</v>
      </c>
      <c r="C22" s="114">
        <v>25504</v>
      </c>
      <c r="D22" s="114">
        <v>26197</v>
      </c>
      <c r="E22" s="114">
        <v>35669</v>
      </c>
      <c r="F22" s="114">
        <v>15856</v>
      </c>
      <c r="G22" s="114">
        <v>6080</v>
      </c>
      <c r="H22" s="114">
        <v>14685</v>
      </c>
      <c r="I22" s="115">
        <v>14047</v>
      </c>
      <c r="J22" s="114">
        <v>9773</v>
      </c>
      <c r="K22" s="114">
        <v>4274</v>
      </c>
      <c r="L22" s="423">
        <v>4394</v>
      </c>
      <c r="M22" s="424">
        <v>4804</v>
      </c>
    </row>
    <row r="23" spans="1:13" ht="11.1" customHeight="1" x14ac:dyDescent="0.2">
      <c r="A23" s="422" t="s">
        <v>387</v>
      </c>
      <c r="B23" s="115">
        <v>51897</v>
      </c>
      <c r="C23" s="114">
        <v>25737</v>
      </c>
      <c r="D23" s="114">
        <v>26160</v>
      </c>
      <c r="E23" s="114">
        <v>35727</v>
      </c>
      <c r="F23" s="114">
        <v>15967</v>
      </c>
      <c r="G23" s="114">
        <v>5772</v>
      </c>
      <c r="H23" s="114">
        <v>14962</v>
      </c>
      <c r="I23" s="115">
        <v>14512</v>
      </c>
      <c r="J23" s="114">
        <v>10120</v>
      </c>
      <c r="K23" s="114">
        <v>4392</v>
      </c>
      <c r="L23" s="423">
        <v>4328</v>
      </c>
      <c r="M23" s="424">
        <v>4189</v>
      </c>
    </row>
    <row r="24" spans="1:13" ht="11.1" customHeight="1" x14ac:dyDescent="0.2">
      <c r="A24" s="422" t="s">
        <v>388</v>
      </c>
      <c r="B24" s="115">
        <v>53188</v>
      </c>
      <c r="C24" s="114">
        <v>26448</v>
      </c>
      <c r="D24" s="114">
        <v>26740</v>
      </c>
      <c r="E24" s="114">
        <v>35734</v>
      </c>
      <c r="F24" s="114">
        <v>16345</v>
      </c>
      <c r="G24" s="114">
        <v>6578</v>
      </c>
      <c r="H24" s="114">
        <v>15189</v>
      </c>
      <c r="I24" s="115">
        <v>14546</v>
      </c>
      <c r="J24" s="114">
        <v>9977</v>
      </c>
      <c r="K24" s="114">
        <v>4569</v>
      </c>
      <c r="L24" s="423">
        <v>6017</v>
      </c>
      <c r="M24" s="424">
        <v>4723</v>
      </c>
    </row>
    <row r="25" spans="1:13" s="110" customFormat="1" ht="11.1" customHeight="1" x14ac:dyDescent="0.2">
      <c r="A25" s="422" t="s">
        <v>389</v>
      </c>
      <c r="B25" s="115">
        <v>52698</v>
      </c>
      <c r="C25" s="114">
        <v>26050</v>
      </c>
      <c r="D25" s="114">
        <v>26648</v>
      </c>
      <c r="E25" s="114">
        <v>35093</v>
      </c>
      <c r="F25" s="114">
        <v>16492</v>
      </c>
      <c r="G25" s="114">
        <v>6323</v>
      </c>
      <c r="H25" s="114">
        <v>15238</v>
      </c>
      <c r="I25" s="115">
        <v>14625</v>
      </c>
      <c r="J25" s="114">
        <v>10109</v>
      </c>
      <c r="K25" s="114">
        <v>4516</v>
      </c>
      <c r="L25" s="423">
        <v>3556</v>
      </c>
      <c r="M25" s="424">
        <v>4156</v>
      </c>
    </row>
    <row r="26" spans="1:13" ht="15" customHeight="1" x14ac:dyDescent="0.2">
      <c r="A26" s="422" t="s">
        <v>393</v>
      </c>
      <c r="B26" s="115">
        <v>52681</v>
      </c>
      <c r="C26" s="114">
        <v>26085</v>
      </c>
      <c r="D26" s="114">
        <v>26596</v>
      </c>
      <c r="E26" s="114">
        <v>35105</v>
      </c>
      <c r="F26" s="114">
        <v>16468</v>
      </c>
      <c r="G26" s="114">
        <v>6122</v>
      </c>
      <c r="H26" s="114">
        <v>15429</v>
      </c>
      <c r="I26" s="115">
        <v>14376</v>
      </c>
      <c r="J26" s="114">
        <v>9910</v>
      </c>
      <c r="K26" s="114">
        <v>4466</v>
      </c>
      <c r="L26" s="423">
        <v>4694</v>
      </c>
      <c r="M26" s="424">
        <v>4809</v>
      </c>
    </row>
    <row r="27" spans="1:13" ht="11.1" customHeight="1" x14ac:dyDescent="0.2">
      <c r="A27" s="422" t="s">
        <v>387</v>
      </c>
      <c r="B27" s="115">
        <v>52987</v>
      </c>
      <c r="C27" s="114">
        <v>26331</v>
      </c>
      <c r="D27" s="114">
        <v>26656</v>
      </c>
      <c r="E27" s="114">
        <v>35123</v>
      </c>
      <c r="F27" s="114">
        <v>16760</v>
      </c>
      <c r="G27" s="114">
        <v>5925</v>
      </c>
      <c r="H27" s="114">
        <v>15761</v>
      </c>
      <c r="I27" s="115">
        <v>14951</v>
      </c>
      <c r="J27" s="114">
        <v>10257</v>
      </c>
      <c r="K27" s="114">
        <v>4694</v>
      </c>
      <c r="L27" s="423">
        <v>4063</v>
      </c>
      <c r="M27" s="424">
        <v>3770</v>
      </c>
    </row>
    <row r="28" spans="1:13" ht="11.1" customHeight="1" x14ac:dyDescent="0.2">
      <c r="A28" s="422" t="s">
        <v>388</v>
      </c>
      <c r="B28" s="115">
        <v>54333</v>
      </c>
      <c r="C28" s="114">
        <v>27130</v>
      </c>
      <c r="D28" s="114">
        <v>27203</v>
      </c>
      <c r="E28" s="114">
        <v>37096</v>
      </c>
      <c r="F28" s="114">
        <v>17024</v>
      </c>
      <c r="G28" s="114">
        <v>6690</v>
      </c>
      <c r="H28" s="114">
        <v>16008</v>
      </c>
      <c r="I28" s="115">
        <v>14812</v>
      </c>
      <c r="J28" s="114">
        <v>9961</v>
      </c>
      <c r="K28" s="114">
        <v>4851</v>
      </c>
      <c r="L28" s="423">
        <v>6267</v>
      </c>
      <c r="M28" s="424">
        <v>5091</v>
      </c>
    </row>
    <row r="29" spans="1:13" s="110" customFormat="1" ht="11.1" customHeight="1" x14ac:dyDescent="0.2">
      <c r="A29" s="422" t="s">
        <v>389</v>
      </c>
      <c r="B29" s="115">
        <v>53708</v>
      </c>
      <c r="C29" s="114">
        <v>26537</v>
      </c>
      <c r="D29" s="114">
        <v>27171</v>
      </c>
      <c r="E29" s="114">
        <v>36523</v>
      </c>
      <c r="F29" s="114">
        <v>17133</v>
      </c>
      <c r="G29" s="114">
        <v>6395</v>
      </c>
      <c r="H29" s="114">
        <v>16067</v>
      </c>
      <c r="I29" s="115">
        <v>14952</v>
      </c>
      <c r="J29" s="114">
        <v>10171</v>
      </c>
      <c r="K29" s="114">
        <v>4781</v>
      </c>
      <c r="L29" s="423">
        <v>3699</v>
      </c>
      <c r="M29" s="424">
        <v>4348</v>
      </c>
    </row>
    <row r="30" spans="1:13" ht="15" customHeight="1" x14ac:dyDescent="0.2">
      <c r="A30" s="422" t="s">
        <v>394</v>
      </c>
      <c r="B30" s="115">
        <v>53618</v>
      </c>
      <c r="C30" s="114">
        <v>26535</v>
      </c>
      <c r="D30" s="114">
        <v>27083</v>
      </c>
      <c r="E30" s="114">
        <v>36294</v>
      </c>
      <c r="F30" s="114">
        <v>17297</v>
      </c>
      <c r="G30" s="114">
        <v>6182</v>
      </c>
      <c r="H30" s="114">
        <v>16230</v>
      </c>
      <c r="I30" s="115">
        <v>14468</v>
      </c>
      <c r="J30" s="114">
        <v>9818</v>
      </c>
      <c r="K30" s="114">
        <v>4650</v>
      </c>
      <c r="L30" s="423">
        <v>4525</v>
      </c>
      <c r="M30" s="424">
        <v>4535</v>
      </c>
    </row>
    <row r="31" spans="1:13" ht="11.1" customHeight="1" x14ac:dyDescent="0.2">
      <c r="A31" s="422" t="s">
        <v>387</v>
      </c>
      <c r="B31" s="115">
        <v>53924</v>
      </c>
      <c r="C31" s="114">
        <v>26668</v>
      </c>
      <c r="D31" s="114">
        <v>27256</v>
      </c>
      <c r="E31" s="114">
        <v>36344</v>
      </c>
      <c r="F31" s="114">
        <v>17557</v>
      </c>
      <c r="G31" s="114">
        <v>6022</v>
      </c>
      <c r="H31" s="114">
        <v>16502</v>
      </c>
      <c r="I31" s="115">
        <v>14917</v>
      </c>
      <c r="J31" s="114">
        <v>10177</v>
      </c>
      <c r="K31" s="114">
        <v>4740</v>
      </c>
      <c r="L31" s="423">
        <v>4307</v>
      </c>
      <c r="M31" s="424">
        <v>4028</v>
      </c>
    </row>
    <row r="32" spans="1:13" ht="11.1" customHeight="1" x14ac:dyDescent="0.2">
      <c r="A32" s="422" t="s">
        <v>388</v>
      </c>
      <c r="B32" s="115">
        <v>55244</v>
      </c>
      <c r="C32" s="114">
        <v>27399</v>
      </c>
      <c r="D32" s="114">
        <v>27845</v>
      </c>
      <c r="E32" s="114">
        <v>37507</v>
      </c>
      <c r="F32" s="114">
        <v>17727</v>
      </c>
      <c r="G32" s="114">
        <v>6744</v>
      </c>
      <c r="H32" s="114">
        <v>16842</v>
      </c>
      <c r="I32" s="115">
        <v>14820</v>
      </c>
      <c r="J32" s="114">
        <v>9864</v>
      </c>
      <c r="K32" s="114">
        <v>4956</v>
      </c>
      <c r="L32" s="423">
        <v>7556</v>
      </c>
      <c r="M32" s="424">
        <v>6577</v>
      </c>
    </row>
    <row r="33" spans="1:13" s="110" customFormat="1" ht="11.1" customHeight="1" x14ac:dyDescent="0.2">
      <c r="A33" s="422" t="s">
        <v>389</v>
      </c>
      <c r="B33" s="115">
        <v>54941</v>
      </c>
      <c r="C33" s="114">
        <v>27035</v>
      </c>
      <c r="D33" s="114">
        <v>27906</v>
      </c>
      <c r="E33" s="114">
        <v>37058</v>
      </c>
      <c r="F33" s="114">
        <v>17875</v>
      </c>
      <c r="G33" s="114">
        <v>6450</v>
      </c>
      <c r="H33" s="114">
        <v>16964</v>
      </c>
      <c r="I33" s="115">
        <v>14869</v>
      </c>
      <c r="J33" s="114">
        <v>9918</v>
      </c>
      <c r="K33" s="114">
        <v>4951</v>
      </c>
      <c r="L33" s="423">
        <v>3985</v>
      </c>
      <c r="M33" s="424">
        <v>4324</v>
      </c>
    </row>
    <row r="34" spans="1:13" ht="15" customHeight="1" x14ac:dyDescent="0.2">
      <c r="A34" s="422" t="s">
        <v>395</v>
      </c>
      <c r="B34" s="115">
        <v>54748</v>
      </c>
      <c r="C34" s="114">
        <v>26969</v>
      </c>
      <c r="D34" s="114">
        <v>27779</v>
      </c>
      <c r="E34" s="114">
        <v>36852</v>
      </c>
      <c r="F34" s="114">
        <v>17889</v>
      </c>
      <c r="G34" s="114">
        <v>6189</v>
      </c>
      <c r="H34" s="114">
        <v>17126</v>
      </c>
      <c r="I34" s="115">
        <v>14533</v>
      </c>
      <c r="J34" s="114">
        <v>9658</v>
      </c>
      <c r="K34" s="114">
        <v>4875</v>
      </c>
      <c r="L34" s="423">
        <v>5016</v>
      </c>
      <c r="M34" s="424">
        <v>5264</v>
      </c>
    </row>
    <row r="35" spans="1:13" ht="11.1" customHeight="1" x14ac:dyDescent="0.2">
      <c r="A35" s="422" t="s">
        <v>387</v>
      </c>
      <c r="B35" s="115">
        <v>55064</v>
      </c>
      <c r="C35" s="114">
        <v>27260</v>
      </c>
      <c r="D35" s="114">
        <v>27804</v>
      </c>
      <c r="E35" s="114">
        <v>36891</v>
      </c>
      <c r="F35" s="114">
        <v>18169</v>
      </c>
      <c r="G35" s="114">
        <v>5998</v>
      </c>
      <c r="H35" s="114">
        <v>17371</v>
      </c>
      <c r="I35" s="115">
        <v>14998</v>
      </c>
      <c r="J35" s="114">
        <v>9986</v>
      </c>
      <c r="K35" s="114">
        <v>5012</v>
      </c>
      <c r="L35" s="423">
        <v>4512</v>
      </c>
      <c r="M35" s="424">
        <v>4212</v>
      </c>
    </row>
    <row r="36" spans="1:13" ht="11.1" customHeight="1" x14ac:dyDescent="0.2">
      <c r="A36" s="422" t="s">
        <v>388</v>
      </c>
      <c r="B36" s="115">
        <v>56590</v>
      </c>
      <c r="C36" s="114">
        <v>28089</v>
      </c>
      <c r="D36" s="114">
        <v>28501</v>
      </c>
      <c r="E36" s="114">
        <v>38115</v>
      </c>
      <c r="F36" s="114">
        <v>18474</v>
      </c>
      <c r="G36" s="114">
        <v>6856</v>
      </c>
      <c r="H36" s="114">
        <v>17718</v>
      </c>
      <c r="I36" s="115">
        <v>14843</v>
      </c>
      <c r="J36" s="114">
        <v>9702</v>
      </c>
      <c r="K36" s="114">
        <v>5141</v>
      </c>
      <c r="L36" s="423">
        <v>6939</v>
      </c>
      <c r="M36" s="424">
        <v>5498</v>
      </c>
    </row>
    <row r="37" spans="1:13" s="110" customFormat="1" ht="11.1" customHeight="1" x14ac:dyDescent="0.2">
      <c r="A37" s="422" t="s">
        <v>389</v>
      </c>
      <c r="B37" s="115">
        <v>56075</v>
      </c>
      <c r="C37" s="114">
        <v>27692</v>
      </c>
      <c r="D37" s="114">
        <v>28383</v>
      </c>
      <c r="E37" s="114">
        <v>37501</v>
      </c>
      <c r="F37" s="114">
        <v>18574</v>
      </c>
      <c r="G37" s="114">
        <v>6662</v>
      </c>
      <c r="H37" s="114">
        <v>17694</v>
      </c>
      <c r="I37" s="115">
        <v>14964</v>
      </c>
      <c r="J37" s="114">
        <v>9889</v>
      </c>
      <c r="K37" s="114">
        <v>5075</v>
      </c>
      <c r="L37" s="423">
        <v>3979</v>
      </c>
      <c r="M37" s="424">
        <v>4553</v>
      </c>
    </row>
    <row r="38" spans="1:13" ht="15" customHeight="1" x14ac:dyDescent="0.2">
      <c r="A38" s="425" t="s">
        <v>396</v>
      </c>
      <c r="B38" s="115">
        <v>56338</v>
      </c>
      <c r="C38" s="114">
        <v>27887</v>
      </c>
      <c r="D38" s="114">
        <v>28451</v>
      </c>
      <c r="E38" s="114">
        <v>37667</v>
      </c>
      <c r="F38" s="114">
        <v>18671</v>
      </c>
      <c r="G38" s="114">
        <v>6456</v>
      </c>
      <c r="H38" s="114">
        <v>17956</v>
      </c>
      <c r="I38" s="115">
        <v>14908</v>
      </c>
      <c r="J38" s="114">
        <v>9781</v>
      </c>
      <c r="K38" s="114">
        <v>5127</v>
      </c>
      <c r="L38" s="423">
        <v>4955</v>
      </c>
      <c r="M38" s="424">
        <v>4833</v>
      </c>
    </row>
    <row r="39" spans="1:13" ht="11.1" customHeight="1" x14ac:dyDescent="0.2">
      <c r="A39" s="422" t="s">
        <v>387</v>
      </c>
      <c r="B39" s="115">
        <v>56613</v>
      </c>
      <c r="C39" s="114">
        <v>28155</v>
      </c>
      <c r="D39" s="114">
        <v>28458</v>
      </c>
      <c r="E39" s="114">
        <v>37787</v>
      </c>
      <c r="F39" s="114">
        <v>18826</v>
      </c>
      <c r="G39" s="114">
        <v>6243</v>
      </c>
      <c r="H39" s="114">
        <v>18304</v>
      </c>
      <c r="I39" s="115">
        <v>15487</v>
      </c>
      <c r="J39" s="114">
        <v>10278</v>
      </c>
      <c r="K39" s="114">
        <v>5209</v>
      </c>
      <c r="L39" s="423">
        <v>4604</v>
      </c>
      <c r="M39" s="424">
        <v>4302</v>
      </c>
    </row>
    <row r="40" spans="1:13" ht="11.1" customHeight="1" x14ac:dyDescent="0.2">
      <c r="A40" s="425" t="s">
        <v>388</v>
      </c>
      <c r="B40" s="115">
        <v>58341</v>
      </c>
      <c r="C40" s="114">
        <v>29146</v>
      </c>
      <c r="D40" s="114">
        <v>29195</v>
      </c>
      <c r="E40" s="114">
        <v>39270</v>
      </c>
      <c r="F40" s="114">
        <v>19071</v>
      </c>
      <c r="G40" s="114">
        <v>7153</v>
      </c>
      <c r="H40" s="114">
        <v>18633</v>
      </c>
      <c r="I40" s="115">
        <v>15297</v>
      </c>
      <c r="J40" s="114">
        <v>9895</v>
      </c>
      <c r="K40" s="114">
        <v>5402</v>
      </c>
      <c r="L40" s="423">
        <v>6986</v>
      </c>
      <c r="M40" s="424">
        <v>5556</v>
      </c>
    </row>
    <row r="41" spans="1:13" s="110" customFormat="1" ht="11.1" customHeight="1" x14ac:dyDescent="0.2">
      <c r="A41" s="422" t="s">
        <v>389</v>
      </c>
      <c r="B41" s="115">
        <v>58085</v>
      </c>
      <c r="C41" s="114">
        <v>28836</v>
      </c>
      <c r="D41" s="114">
        <v>29249</v>
      </c>
      <c r="E41" s="114">
        <v>38831</v>
      </c>
      <c r="F41" s="114">
        <v>19254</v>
      </c>
      <c r="G41" s="114">
        <v>6991</v>
      </c>
      <c r="H41" s="114">
        <v>18758</v>
      </c>
      <c r="I41" s="115">
        <v>15546</v>
      </c>
      <c r="J41" s="114">
        <v>10104</v>
      </c>
      <c r="K41" s="114">
        <v>5442</v>
      </c>
      <c r="L41" s="423">
        <v>4158</v>
      </c>
      <c r="M41" s="424">
        <v>4494</v>
      </c>
    </row>
    <row r="42" spans="1:13" ht="15" customHeight="1" x14ac:dyDescent="0.2">
      <c r="A42" s="422" t="s">
        <v>397</v>
      </c>
      <c r="B42" s="115">
        <v>58358</v>
      </c>
      <c r="C42" s="114">
        <v>29165</v>
      </c>
      <c r="D42" s="114">
        <v>29193</v>
      </c>
      <c r="E42" s="114">
        <v>39112</v>
      </c>
      <c r="F42" s="114">
        <v>19246</v>
      </c>
      <c r="G42" s="114">
        <v>6807</v>
      </c>
      <c r="H42" s="114">
        <v>18997</v>
      </c>
      <c r="I42" s="115">
        <v>15279</v>
      </c>
      <c r="J42" s="114">
        <v>9869</v>
      </c>
      <c r="K42" s="114">
        <v>5410</v>
      </c>
      <c r="L42" s="423">
        <v>5153</v>
      </c>
      <c r="M42" s="424">
        <v>5148</v>
      </c>
    </row>
    <row r="43" spans="1:13" ht="11.1" customHeight="1" x14ac:dyDescent="0.2">
      <c r="A43" s="422" t="s">
        <v>387</v>
      </c>
      <c r="B43" s="115">
        <v>58362</v>
      </c>
      <c r="C43" s="114">
        <v>29229</v>
      </c>
      <c r="D43" s="114">
        <v>29133</v>
      </c>
      <c r="E43" s="114">
        <v>38964</v>
      </c>
      <c r="F43" s="114">
        <v>19398</v>
      </c>
      <c r="G43" s="114">
        <v>6468</v>
      </c>
      <c r="H43" s="114">
        <v>19330</v>
      </c>
      <c r="I43" s="115">
        <v>15835</v>
      </c>
      <c r="J43" s="114">
        <v>10332</v>
      </c>
      <c r="K43" s="114">
        <v>5503</v>
      </c>
      <c r="L43" s="423">
        <v>4830</v>
      </c>
      <c r="M43" s="424">
        <v>4888</v>
      </c>
    </row>
    <row r="44" spans="1:13" ht="11.1" customHeight="1" x14ac:dyDescent="0.2">
      <c r="A44" s="422" t="s">
        <v>388</v>
      </c>
      <c r="B44" s="115">
        <v>59864</v>
      </c>
      <c r="C44" s="114">
        <v>30130</v>
      </c>
      <c r="D44" s="114">
        <v>29734</v>
      </c>
      <c r="E44" s="114">
        <v>40125</v>
      </c>
      <c r="F44" s="114">
        <v>19739</v>
      </c>
      <c r="G44" s="114">
        <v>7326</v>
      </c>
      <c r="H44" s="114">
        <v>19629</v>
      </c>
      <c r="I44" s="115">
        <v>15616</v>
      </c>
      <c r="J44" s="114">
        <v>9863</v>
      </c>
      <c r="K44" s="114">
        <v>5753</v>
      </c>
      <c r="L44" s="423">
        <v>6755</v>
      </c>
      <c r="M44" s="424">
        <v>5435</v>
      </c>
    </row>
    <row r="45" spans="1:13" s="110" customFormat="1" ht="11.1" customHeight="1" x14ac:dyDescent="0.2">
      <c r="A45" s="422" t="s">
        <v>389</v>
      </c>
      <c r="B45" s="115">
        <v>59487</v>
      </c>
      <c r="C45" s="114">
        <v>29727</v>
      </c>
      <c r="D45" s="114">
        <v>29760</v>
      </c>
      <c r="E45" s="114">
        <v>39584</v>
      </c>
      <c r="F45" s="114">
        <v>19903</v>
      </c>
      <c r="G45" s="114">
        <v>7090</v>
      </c>
      <c r="H45" s="114">
        <v>19756</v>
      </c>
      <c r="I45" s="115">
        <v>15785</v>
      </c>
      <c r="J45" s="114">
        <v>10011</v>
      </c>
      <c r="K45" s="114">
        <v>5774</v>
      </c>
      <c r="L45" s="423">
        <v>4294</v>
      </c>
      <c r="M45" s="424">
        <v>4702</v>
      </c>
    </row>
    <row r="46" spans="1:13" ht="15" customHeight="1" x14ac:dyDescent="0.2">
      <c r="A46" s="422" t="s">
        <v>398</v>
      </c>
      <c r="B46" s="115">
        <v>59294</v>
      </c>
      <c r="C46" s="114">
        <v>29595</v>
      </c>
      <c r="D46" s="114">
        <v>29699</v>
      </c>
      <c r="E46" s="114">
        <v>39417</v>
      </c>
      <c r="F46" s="114">
        <v>19877</v>
      </c>
      <c r="G46" s="114">
        <v>6760</v>
      </c>
      <c r="H46" s="114">
        <v>19951</v>
      </c>
      <c r="I46" s="115">
        <v>15371</v>
      </c>
      <c r="J46" s="114">
        <v>9745</v>
      </c>
      <c r="K46" s="114">
        <v>5626</v>
      </c>
      <c r="L46" s="423">
        <v>5030</v>
      </c>
      <c r="M46" s="424">
        <v>5216</v>
      </c>
    </row>
    <row r="47" spans="1:13" ht="11.1" customHeight="1" x14ac:dyDescent="0.2">
      <c r="A47" s="422" t="s">
        <v>387</v>
      </c>
      <c r="B47" s="115">
        <v>59494</v>
      </c>
      <c r="C47" s="114">
        <v>29713</v>
      </c>
      <c r="D47" s="114">
        <v>29781</v>
      </c>
      <c r="E47" s="114">
        <v>39375</v>
      </c>
      <c r="F47" s="114">
        <v>20119</v>
      </c>
      <c r="G47" s="114">
        <v>6514</v>
      </c>
      <c r="H47" s="114">
        <v>20246</v>
      </c>
      <c r="I47" s="115">
        <v>15666</v>
      </c>
      <c r="J47" s="114">
        <v>9972</v>
      </c>
      <c r="K47" s="114">
        <v>5694</v>
      </c>
      <c r="L47" s="423">
        <v>4651</v>
      </c>
      <c r="M47" s="424">
        <v>4480</v>
      </c>
    </row>
    <row r="48" spans="1:13" ht="11.1" customHeight="1" x14ac:dyDescent="0.2">
      <c r="A48" s="422" t="s">
        <v>388</v>
      </c>
      <c r="B48" s="115">
        <v>60830</v>
      </c>
      <c r="C48" s="114">
        <v>30519</v>
      </c>
      <c r="D48" s="114">
        <v>30311</v>
      </c>
      <c r="E48" s="114">
        <v>40487</v>
      </c>
      <c r="F48" s="114">
        <v>20343</v>
      </c>
      <c r="G48" s="114">
        <v>7323</v>
      </c>
      <c r="H48" s="114">
        <v>20524</v>
      </c>
      <c r="I48" s="115">
        <v>15583</v>
      </c>
      <c r="J48" s="114">
        <v>9621</v>
      </c>
      <c r="K48" s="114">
        <v>5962</v>
      </c>
      <c r="L48" s="423">
        <v>6554</v>
      </c>
      <c r="M48" s="424">
        <v>5416</v>
      </c>
    </row>
    <row r="49" spans="1:17" s="110" customFormat="1" ht="11.1" customHeight="1" x14ac:dyDescent="0.2">
      <c r="A49" s="422" t="s">
        <v>389</v>
      </c>
      <c r="B49" s="115">
        <v>60376</v>
      </c>
      <c r="C49" s="114">
        <v>30089</v>
      </c>
      <c r="D49" s="114">
        <v>30287</v>
      </c>
      <c r="E49" s="114">
        <v>39872</v>
      </c>
      <c r="F49" s="114">
        <v>20504</v>
      </c>
      <c r="G49" s="114">
        <v>7090</v>
      </c>
      <c r="H49" s="114">
        <v>20532</v>
      </c>
      <c r="I49" s="115">
        <v>15640</v>
      </c>
      <c r="J49" s="114">
        <v>9736</v>
      </c>
      <c r="K49" s="114">
        <v>5904</v>
      </c>
      <c r="L49" s="423">
        <v>3965</v>
      </c>
      <c r="M49" s="424">
        <v>4463</v>
      </c>
    </row>
    <row r="50" spans="1:17" ht="15" customHeight="1" x14ac:dyDescent="0.2">
      <c r="A50" s="422" t="s">
        <v>399</v>
      </c>
      <c r="B50" s="143">
        <v>60069</v>
      </c>
      <c r="C50" s="144">
        <v>29922</v>
      </c>
      <c r="D50" s="144">
        <v>30147</v>
      </c>
      <c r="E50" s="144">
        <v>39575</v>
      </c>
      <c r="F50" s="144">
        <v>20494</v>
      </c>
      <c r="G50" s="144">
        <v>6761</v>
      </c>
      <c r="H50" s="144">
        <v>20609</v>
      </c>
      <c r="I50" s="143">
        <v>15056</v>
      </c>
      <c r="J50" s="144">
        <v>9385</v>
      </c>
      <c r="K50" s="144">
        <v>5671</v>
      </c>
      <c r="L50" s="426">
        <v>5023</v>
      </c>
      <c r="M50" s="427">
        <v>5372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1.3070462441393733</v>
      </c>
      <c r="C6" s="480">
        <f>'Tabelle 3.3'!J11</f>
        <v>-2.0493136425736775</v>
      </c>
      <c r="D6" s="481">
        <f t="shared" ref="D6:E9" si="0">IF(OR(AND(B6&gt;=-50,B6&lt;=50),ISNUMBER(B6)=FALSE),B6,"")</f>
        <v>1.3070462441393733</v>
      </c>
      <c r="E6" s="481">
        <f t="shared" si="0"/>
        <v>-2.0493136425736775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1.3070462441393733</v>
      </c>
      <c r="C14" s="480">
        <f>'Tabelle 3.3'!J11</f>
        <v>-2.0493136425736775</v>
      </c>
      <c r="D14" s="481">
        <f>IF(OR(AND(B14&gt;=-50,B14&lt;=50),ISNUMBER(B14)=FALSE),B14,"")</f>
        <v>1.3070462441393733</v>
      </c>
      <c r="E14" s="481">
        <f>IF(OR(AND(C14&gt;=-50,C14&lt;=50),ISNUMBER(C14)=FALSE),C14,"")</f>
        <v>-2.0493136425736775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2.3983315954118876</v>
      </c>
      <c r="C15" s="480">
        <f>'Tabelle 3.3'!J12</f>
        <v>4.4186046511627906</v>
      </c>
      <c r="D15" s="481">
        <f t="shared" ref="D15:E45" si="3">IF(OR(AND(B15&gt;=-50,B15&lt;=50),ISNUMBER(B15)=FALSE),B15,"")</f>
        <v>2.3983315954118876</v>
      </c>
      <c r="E15" s="481">
        <f t="shared" si="3"/>
        <v>4.4186046511627906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1.5174506828528074</v>
      </c>
      <c r="C16" s="480">
        <f>'Tabelle 3.3'!J13</f>
        <v>19.23076923076923</v>
      </c>
      <c r="D16" s="481">
        <f t="shared" si="3"/>
        <v>1.5174506828528074</v>
      </c>
      <c r="E16" s="481">
        <f t="shared" si="3"/>
        <v>19.23076923076923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0.19241047568145378</v>
      </c>
      <c r="C17" s="480">
        <f>'Tabelle 3.3'!J14</f>
        <v>78.272980501392752</v>
      </c>
      <c r="D17" s="481">
        <f t="shared" si="3"/>
        <v>0.19241047568145378</v>
      </c>
      <c r="E17" s="481" t="str">
        <f t="shared" si="3"/>
        <v/>
      </c>
      <c r="F17" s="476" t="str">
        <f t="shared" si="4"/>
        <v/>
      </c>
      <c r="G17" s="476" t="str">
        <f t="shared" si="4"/>
        <v>&gt; 50</v>
      </c>
      <c r="H17" s="482" t="str">
        <f t="shared" si="5"/>
        <v/>
      </c>
      <c r="I17" s="482">
        <f t="shared" si="5"/>
        <v>-0.75</v>
      </c>
      <c r="J17" s="476" t="e">
        <f t="shared" si="6"/>
        <v>#N/A</v>
      </c>
      <c r="K17" s="476" t="e">
        <f t="shared" si="7"/>
        <v>#N/A</v>
      </c>
      <c r="L17" s="476">
        <f t="shared" si="8"/>
        <v>36</v>
      </c>
      <c r="M17" s="476">
        <f t="shared" si="9"/>
        <v>45</v>
      </c>
      <c r="N17" s="476">
        <v>36</v>
      </c>
    </row>
    <row r="18" spans="1:14" s="475" customFormat="1" ht="15" customHeight="1" x14ac:dyDescent="0.2">
      <c r="A18" s="475">
        <v>5</v>
      </c>
      <c r="B18" s="479">
        <f>'Tabelle 2.3'!J15</f>
        <v>8.3281924737816162</v>
      </c>
      <c r="C18" s="480">
        <f>'Tabelle 3.3'!J15</f>
        <v>201.00334448160535</v>
      </c>
      <c r="D18" s="481">
        <f t="shared" si="3"/>
        <v>8.3281924737816162</v>
      </c>
      <c r="E18" s="481" t="str">
        <f t="shared" si="3"/>
        <v/>
      </c>
      <c r="F18" s="476" t="str">
        <f t="shared" si="4"/>
        <v/>
      </c>
      <c r="G18" s="476" t="str">
        <f t="shared" si="4"/>
        <v>&gt; 50</v>
      </c>
      <c r="H18" s="482" t="str">
        <f t="shared" si="5"/>
        <v/>
      </c>
      <c r="I18" s="482">
        <f t="shared" si="5"/>
        <v>-0.75</v>
      </c>
      <c r="J18" s="476" t="e">
        <f t="shared" si="6"/>
        <v>#N/A</v>
      </c>
      <c r="K18" s="476" t="e">
        <f t="shared" si="7"/>
        <v>#N/A</v>
      </c>
      <c r="L18" s="476">
        <f t="shared" si="8"/>
        <v>46</v>
      </c>
      <c r="M18" s="476">
        <f t="shared" si="9"/>
        <v>45</v>
      </c>
      <c r="N18" s="476">
        <v>46</v>
      </c>
    </row>
    <row r="19" spans="1:14" s="475" customFormat="1" ht="15" customHeight="1" x14ac:dyDescent="0.2">
      <c r="A19" s="475">
        <v>6</v>
      </c>
      <c r="B19" s="479">
        <f>'Tabelle 2.3'!J16</f>
        <v>-3.2006565449322939</v>
      </c>
      <c r="C19" s="480">
        <f>'Tabelle 3.3'!J16</f>
        <v>-9.3457943925233646</v>
      </c>
      <c r="D19" s="481">
        <f t="shared" si="3"/>
        <v>-3.2006565449322939</v>
      </c>
      <c r="E19" s="481">
        <f t="shared" si="3"/>
        <v>-9.3457943925233646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-7.7481840193704601</v>
      </c>
      <c r="C20" s="480">
        <f>'Tabelle 3.3'!J17</f>
        <v>-9.183673469387756</v>
      </c>
      <c r="D20" s="481">
        <f t="shared" si="3"/>
        <v>-7.7481840193704601</v>
      </c>
      <c r="E20" s="481">
        <f t="shared" si="3"/>
        <v>-9.183673469387756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3.0389094007384267</v>
      </c>
      <c r="C21" s="480">
        <f>'Tabelle 3.3'!J18</f>
        <v>-1.7821782178217822</v>
      </c>
      <c r="D21" s="481">
        <f t="shared" si="3"/>
        <v>3.0389094007384267</v>
      </c>
      <c r="E21" s="481">
        <f t="shared" si="3"/>
        <v>-1.7821782178217822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0.88397790055248615</v>
      </c>
      <c r="C22" s="480">
        <f>'Tabelle 3.3'!J19</f>
        <v>-1.095166163141994</v>
      </c>
      <c r="D22" s="481">
        <f t="shared" si="3"/>
        <v>0.88397790055248615</v>
      </c>
      <c r="E22" s="481">
        <f t="shared" si="3"/>
        <v>-1.095166163141994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5.7512260365581813</v>
      </c>
      <c r="C23" s="480">
        <f>'Tabelle 3.3'!J20</f>
        <v>0.17793594306049823</v>
      </c>
      <c r="D23" s="481">
        <f t="shared" si="3"/>
        <v>5.7512260365581813</v>
      </c>
      <c r="E23" s="481">
        <f t="shared" si="3"/>
        <v>0.17793594306049823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-0.41186161449752884</v>
      </c>
      <c r="C24" s="480">
        <f>'Tabelle 3.3'!J21</f>
        <v>-7.0744680851063828</v>
      </c>
      <c r="D24" s="481">
        <f t="shared" si="3"/>
        <v>-0.41186161449752884</v>
      </c>
      <c r="E24" s="481">
        <f t="shared" si="3"/>
        <v>-7.0744680851063828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1.0227272727272727</v>
      </c>
      <c r="C25" s="480">
        <f>'Tabelle 3.3'!J22</f>
        <v>-67.398843930635834</v>
      </c>
      <c r="D25" s="481">
        <f t="shared" si="3"/>
        <v>1.0227272727272727</v>
      </c>
      <c r="E25" s="481" t="str">
        <f t="shared" si="3"/>
        <v/>
      </c>
      <c r="F25" s="476" t="str">
        <f t="shared" si="4"/>
        <v/>
      </c>
      <c r="G25" s="476" t="str">
        <f t="shared" si="4"/>
        <v>&lt;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2.1621621621621623</v>
      </c>
      <c r="C26" s="480">
        <f>'Tabelle 3.3'!J23</f>
        <v>0</v>
      </c>
      <c r="D26" s="481">
        <f t="shared" si="3"/>
        <v>2.1621621621621623</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1.2707377338510413</v>
      </c>
      <c r="C27" s="480">
        <f>'Tabelle 3.3'!J24</f>
        <v>-0.88235294117647056</v>
      </c>
      <c r="D27" s="481">
        <f t="shared" si="3"/>
        <v>1.2707377338510413</v>
      </c>
      <c r="E27" s="481">
        <f t="shared" si="3"/>
        <v>-0.88235294117647056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-2.5978647686832739</v>
      </c>
      <c r="C28" s="480">
        <f>'Tabelle 3.3'!J25</f>
        <v>-1.6480282519128899</v>
      </c>
      <c r="D28" s="481">
        <f t="shared" si="3"/>
        <v>-2.5978647686832739</v>
      </c>
      <c r="E28" s="481">
        <f t="shared" si="3"/>
        <v>-1.6480282519128899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-12.622549019607844</v>
      </c>
      <c r="C29" s="480">
        <f>'Tabelle 3.3'!J26</f>
        <v>-24.03846153846154</v>
      </c>
      <c r="D29" s="481">
        <f t="shared" si="3"/>
        <v>-12.622549019607844</v>
      </c>
      <c r="E29" s="481">
        <f t="shared" si="3"/>
        <v>-24.03846153846154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-3.4416417272338604</v>
      </c>
      <c r="C30" s="480">
        <f>'Tabelle 3.3'!J27</f>
        <v>-2.9090909090909092</v>
      </c>
      <c r="D30" s="481">
        <f t="shared" si="3"/>
        <v>-3.4416417272338604</v>
      </c>
      <c r="E30" s="481">
        <f t="shared" si="3"/>
        <v>-2.9090909090909092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4.1968162083936322</v>
      </c>
      <c r="C31" s="480">
        <f>'Tabelle 3.3'!J28</f>
        <v>-5.4455445544554459</v>
      </c>
      <c r="D31" s="481">
        <f t="shared" si="3"/>
        <v>4.1968162083936322</v>
      </c>
      <c r="E31" s="481">
        <f t="shared" si="3"/>
        <v>-5.4455445544554459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3.2363785333879558</v>
      </c>
      <c r="C32" s="480">
        <f>'Tabelle 3.3'!J29</f>
        <v>-1.7114914425427872</v>
      </c>
      <c r="D32" s="481">
        <f t="shared" si="3"/>
        <v>3.2363785333879558</v>
      </c>
      <c r="E32" s="481">
        <f t="shared" si="3"/>
        <v>-1.7114914425427872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7.7249425490542691</v>
      </c>
      <c r="C33" s="480">
        <f>'Tabelle 3.3'!J30</f>
        <v>2.9689608636977058</v>
      </c>
      <c r="D33" s="481">
        <f t="shared" si="3"/>
        <v>7.7249425490542691</v>
      </c>
      <c r="E33" s="481">
        <f t="shared" si="3"/>
        <v>2.9689608636977058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2.3525153818313429</v>
      </c>
      <c r="C34" s="480">
        <f>'Tabelle 3.3'!J31</f>
        <v>-1.7976373908577299</v>
      </c>
      <c r="D34" s="481">
        <f t="shared" si="3"/>
        <v>2.3525153818313429</v>
      </c>
      <c r="E34" s="481">
        <f t="shared" si="3"/>
        <v>-1.7976373908577299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2.3983315954118876</v>
      </c>
      <c r="C37" s="480">
        <f>'Tabelle 3.3'!J34</f>
        <v>4.4186046511627906</v>
      </c>
      <c r="D37" s="481">
        <f t="shared" si="3"/>
        <v>2.3983315954118876</v>
      </c>
      <c r="E37" s="481">
        <f t="shared" si="3"/>
        <v>4.4186046511627906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0.99741411156261539</v>
      </c>
      <c r="C38" s="480">
        <f>'Tabelle 3.3'!J35</f>
        <v>44.156862745098039</v>
      </c>
      <c r="D38" s="481">
        <f t="shared" si="3"/>
        <v>0.99741411156261539</v>
      </c>
      <c r="E38" s="481">
        <f t="shared" si="3"/>
        <v>44.156862745098039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1.3773858689585892</v>
      </c>
      <c r="C39" s="480">
        <f>'Tabelle 3.3'!J36</f>
        <v>-6.5592972181551978</v>
      </c>
      <c r="D39" s="481">
        <f t="shared" si="3"/>
        <v>1.3773858689585892</v>
      </c>
      <c r="E39" s="481">
        <f t="shared" si="3"/>
        <v>-6.5592972181551978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1.3773858689585892</v>
      </c>
      <c r="C45" s="480">
        <f>'Tabelle 3.3'!J36</f>
        <v>-6.5592972181551978</v>
      </c>
      <c r="D45" s="481">
        <f t="shared" si="3"/>
        <v>1.3773858689585892</v>
      </c>
      <c r="E45" s="481">
        <f t="shared" si="3"/>
        <v>-6.5592972181551978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52681</v>
      </c>
      <c r="C51" s="487">
        <v>9910</v>
      </c>
      <c r="D51" s="487">
        <v>4466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52987</v>
      </c>
      <c r="C52" s="487">
        <v>10257</v>
      </c>
      <c r="D52" s="487">
        <v>4694</v>
      </c>
      <c r="E52" s="488">
        <f t="shared" ref="E52:G70" si="11">IF($A$51=37802,IF(COUNTBLANK(B$51:B$70)&gt;0,#N/A,B52/B$51*100),IF(COUNTBLANK(B$51:B$75)&gt;0,#N/A,B52/B$51*100))</f>
        <v>100.58085457755168</v>
      </c>
      <c r="F52" s="488">
        <f t="shared" si="11"/>
        <v>103.50151362260343</v>
      </c>
      <c r="G52" s="488">
        <f t="shared" si="11"/>
        <v>105.1052395879982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54333</v>
      </c>
      <c r="C53" s="487">
        <v>9961</v>
      </c>
      <c r="D53" s="487">
        <v>4851</v>
      </c>
      <c r="E53" s="488">
        <f t="shared" si="11"/>
        <v>103.13585543174959</v>
      </c>
      <c r="F53" s="488">
        <f t="shared" si="11"/>
        <v>100.51463168516651</v>
      </c>
      <c r="G53" s="488">
        <f t="shared" si="11"/>
        <v>108.62068965517241</v>
      </c>
      <c r="H53" s="489">
        <f>IF(ISERROR(L53)=TRUE,IF(MONTH(A53)=MONTH(MAX(A$51:A$75)),A53,""),"")</f>
        <v>41883</v>
      </c>
      <c r="I53" s="488">
        <f t="shared" si="12"/>
        <v>103.13585543174959</v>
      </c>
      <c r="J53" s="488">
        <f t="shared" si="10"/>
        <v>100.51463168516651</v>
      </c>
      <c r="K53" s="488">
        <f t="shared" si="10"/>
        <v>108.62068965517241</v>
      </c>
      <c r="L53" s="488" t="e">
        <f t="shared" si="13"/>
        <v>#N/A</v>
      </c>
    </row>
    <row r="54" spans="1:14" ht="15" customHeight="1" x14ac:dyDescent="0.2">
      <c r="A54" s="490" t="s">
        <v>462</v>
      </c>
      <c r="B54" s="487">
        <v>53708</v>
      </c>
      <c r="C54" s="487">
        <v>10171</v>
      </c>
      <c r="D54" s="487">
        <v>4781</v>
      </c>
      <c r="E54" s="488">
        <f t="shared" si="11"/>
        <v>101.94946944818814</v>
      </c>
      <c r="F54" s="488">
        <f t="shared" si="11"/>
        <v>102.63370332996973</v>
      </c>
      <c r="G54" s="488">
        <f t="shared" si="11"/>
        <v>107.05329153605017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53618</v>
      </c>
      <c r="C55" s="487">
        <v>9818</v>
      </c>
      <c r="D55" s="487">
        <v>4650</v>
      </c>
      <c r="E55" s="488">
        <f t="shared" si="11"/>
        <v>101.77862986655531</v>
      </c>
      <c r="F55" s="488">
        <f t="shared" si="11"/>
        <v>99.071644803229063</v>
      </c>
      <c r="G55" s="488">
        <f t="shared" si="11"/>
        <v>104.12001791312136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53924</v>
      </c>
      <c r="C56" s="487">
        <v>10177</v>
      </c>
      <c r="D56" s="487">
        <v>4740</v>
      </c>
      <c r="E56" s="488">
        <f t="shared" si="11"/>
        <v>102.35948444410698</v>
      </c>
      <c r="F56" s="488">
        <f t="shared" si="11"/>
        <v>102.69424823410695</v>
      </c>
      <c r="G56" s="488">
        <f t="shared" si="11"/>
        <v>106.13524406627855</v>
      </c>
      <c r="H56" s="489" t="str">
        <f t="shared" si="14"/>
        <v/>
      </c>
      <c r="I56" s="488" t="str">
        <f t="shared" si="12"/>
        <v/>
      </c>
      <c r="J56" s="488" t="str">
        <f t="shared" si="10"/>
        <v/>
      </c>
      <c r="K56" s="488" t="str">
        <f t="shared" si="10"/>
        <v/>
      </c>
      <c r="L56" s="488" t="e">
        <f t="shared" si="13"/>
        <v>#N/A</v>
      </c>
    </row>
    <row r="57" spans="1:14" ht="15" customHeight="1" x14ac:dyDescent="0.2">
      <c r="A57" s="490">
        <v>42248</v>
      </c>
      <c r="B57" s="487">
        <v>55244</v>
      </c>
      <c r="C57" s="487">
        <v>9864</v>
      </c>
      <c r="D57" s="487">
        <v>4956</v>
      </c>
      <c r="E57" s="488">
        <f t="shared" si="11"/>
        <v>104.86513164138873</v>
      </c>
      <c r="F57" s="488">
        <f t="shared" si="11"/>
        <v>99.535822401614524</v>
      </c>
      <c r="G57" s="488">
        <f t="shared" si="11"/>
        <v>110.9717868338558</v>
      </c>
      <c r="H57" s="489">
        <f t="shared" si="14"/>
        <v>42248</v>
      </c>
      <c r="I57" s="488">
        <f t="shared" si="12"/>
        <v>104.86513164138873</v>
      </c>
      <c r="J57" s="488">
        <f t="shared" si="10"/>
        <v>99.535822401614524</v>
      </c>
      <c r="K57" s="488">
        <f t="shared" si="10"/>
        <v>110.9717868338558</v>
      </c>
      <c r="L57" s="488" t="e">
        <f t="shared" si="13"/>
        <v>#N/A</v>
      </c>
    </row>
    <row r="58" spans="1:14" ht="15" customHeight="1" x14ac:dyDescent="0.2">
      <c r="A58" s="490" t="s">
        <v>465</v>
      </c>
      <c r="B58" s="487">
        <v>54941</v>
      </c>
      <c r="C58" s="487">
        <v>9918</v>
      </c>
      <c r="D58" s="487">
        <v>4951</v>
      </c>
      <c r="E58" s="488">
        <f t="shared" si="11"/>
        <v>104.28997171655816</v>
      </c>
      <c r="F58" s="488">
        <f t="shared" si="11"/>
        <v>100.08072653884965</v>
      </c>
      <c r="G58" s="488">
        <f t="shared" si="11"/>
        <v>110.85982982534705</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54748</v>
      </c>
      <c r="C59" s="487">
        <v>9658</v>
      </c>
      <c r="D59" s="487">
        <v>4875</v>
      </c>
      <c r="E59" s="488">
        <f t="shared" si="11"/>
        <v>103.92361572483438</v>
      </c>
      <c r="F59" s="488">
        <f t="shared" si="11"/>
        <v>97.457114026236127</v>
      </c>
      <c r="G59" s="488">
        <f t="shared" si="11"/>
        <v>109.15808329601433</v>
      </c>
      <c r="H59" s="489" t="str">
        <f t="shared" si="14"/>
        <v/>
      </c>
      <c r="I59" s="488" t="str">
        <f t="shared" si="12"/>
        <v/>
      </c>
      <c r="J59" s="488" t="str">
        <f t="shared" si="10"/>
        <v/>
      </c>
      <c r="K59" s="488" t="str">
        <f t="shared" si="10"/>
        <v/>
      </c>
      <c r="L59" s="488" t="e">
        <f t="shared" si="13"/>
        <v>#N/A</v>
      </c>
    </row>
    <row r="60" spans="1:14" ht="15" customHeight="1" x14ac:dyDescent="0.2">
      <c r="A60" s="490" t="s">
        <v>467</v>
      </c>
      <c r="B60" s="487">
        <v>55064</v>
      </c>
      <c r="C60" s="487">
        <v>9986</v>
      </c>
      <c r="D60" s="487">
        <v>5012</v>
      </c>
      <c r="E60" s="488">
        <f t="shared" si="11"/>
        <v>104.52345247812305</v>
      </c>
      <c r="F60" s="488">
        <f t="shared" si="11"/>
        <v>100.76690211907164</v>
      </c>
      <c r="G60" s="488">
        <f t="shared" si="11"/>
        <v>112.22570532915361</v>
      </c>
      <c r="H60" s="489" t="str">
        <f t="shared" si="14"/>
        <v/>
      </c>
      <c r="I60" s="488" t="str">
        <f t="shared" si="12"/>
        <v/>
      </c>
      <c r="J60" s="488" t="str">
        <f t="shared" si="10"/>
        <v/>
      </c>
      <c r="K60" s="488" t="str">
        <f t="shared" si="10"/>
        <v/>
      </c>
      <c r="L60" s="488" t="e">
        <f t="shared" si="13"/>
        <v>#N/A</v>
      </c>
    </row>
    <row r="61" spans="1:14" ht="15" customHeight="1" x14ac:dyDescent="0.2">
      <c r="A61" s="490">
        <v>42614</v>
      </c>
      <c r="B61" s="487">
        <v>56590</v>
      </c>
      <c r="C61" s="487">
        <v>9702</v>
      </c>
      <c r="D61" s="487">
        <v>5141</v>
      </c>
      <c r="E61" s="488">
        <f t="shared" si="11"/>
        <v>107.42013249558664</v>
      </c>
      <c r="F61" s="488">
        <f t="shared" si="11"/>
        <v>97.901109989909187</v>
      </c>
      <c r="G61" s="488">
        <f t="shared" si="11"/>
        <v>115.1141961486789</v>
      </c>
      <c r="H61" s="489">
        <f t="shared" si="14"/>
        <v>42614</v>
      </c>
      <c r="I61" s="488">
        <f t="shared" si="12"/>
        <v>107.42013249558664</v>
      </c>
      <c r="J61" s="488">
        <f t="shared" si="10"/>
        <v>97.901109989909187</v>
      </c>
      <c r="K61" s="488">
        <f t="shared" si="10"/>
        <v>115.1141961486789</v>
      </c>
      <c r="L61" s="488" t="e">
        <f t="shared" si="13"/>
        <v>#N/A</v>
      </c>
    </row>
    <row r="62" spans="1:14" ht="15" customHeight="1" x14ac:dyDescent="0.2">
      <c r="A62" s="490" t="s">
        <v>468</v>
      </c>
      <c r="B62" s="487">
        <v>56075</v>
      </c>
      <c r="C62" s="487">
        <v>9889</v>
      </c>
      <c r="D62" s="487">
        <v>5075</v>
      </c>
      <c r="E62" s="488">
        <f t="shared" si="11"/>
        <v>106.44255044513203</v>
      </c>
      <c r="F62" s="488">
        <f t="shared" si="11"/>
        <v>99.788092835519677</v>
      </c>
      <c r="G62" s="488">
        <f t="shared" si="11"/>
        <v>113.63636363636364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56338</v>
      </c>
      <c r="C63" s="487">
        <v>9781</v>
      </c>
      <c r="D63" s="487">
        <v>5127</v>
      </c>
      <c r="E63" s="488">
        <f t="shared" si="11"/>
        <v>106.94178166701467</v>
      </c>
      <c r="F63" s="488">
        <f t="shared" si="11"/>
        <v>98.698284561049448</v>
      </c>
      <c r="G63" s="488">
        <f t="shared" si="11"/>
        <v>114.80071652485447</v>
      </c>
      <c r="H63" s="489" t="str">
        <f t="shared" si="14"/>
        <v/>
      </c>
      <c r="I63" s="488" t="str">
        <f t="shared" si="12"/>
        <v/>
      </c>
      <c r="J63" s="488" t="str">
        <f t="shared" si="10"/>
        <v/>
      </c>
      <c r="K63" s="488" t="str">
        <f t="shared" si="10"/>
        <v/>
      </c>
      <c r="L63" s="488" t="e">
        <f t="shared" si="13"/>
        <v>#N/A</v>
      </c>
    </row>
    <row r="64" spans="1:14" ht="15" customHeight="1" x14ac:dyDescent="0.2">
      <c r="A64" s="490" t="s">
        <v>470</v>
      </c>
      <c r="B64" s="487">
        <v>56613</v>
      </c>
      <c r="C64" s="487">
        <v>10278</v>
      </c>
      <c r="D64" s="487">
        <v>5209</v>
      </c>
      <c r="E64" s="488">
        <f t="shared" si="11"/>
        <v>107.46379149978171</v>
      </c>
      <c r="F64" s="488">
        <f t="shared" si="11"/>
        <v>103.71342078708375</v>
      </c>
      <c r="G64" s="488">
        <f t="shared" si="11"/>
        <v>116.63681146439767</v>
      </c>
      <c r="H64" s="489" t="str">
        <f t="shared" si="14"/>
        <v/>
      </c>
      <c r="I64" s="488" t="str">
        <f t="shared" si="12"/>
        <v/>
      </c>
      <c r="J64" s="488" t="str">
        <f t="shared" si="10"/>
        <v/>
      </c>
      <c r="K64" s="488" t="str">
        <f t="shared" si="10"/>
        <v/>
      </c>
      <c r="L64" s="488" t="e">
        <f t="shared" si="13"/>
        <v>#N/A</v>
      </c>
    </row>
    <row r="65" spans="1:12" ht="15" customHeight="1" x14ac:dyDescent="0.2">
      <c r="A65" s="490">
        <v>42979</v>
      </c>
      <c r="B65" s="487">
        <v>58341</v>
      </c>
      <c r="C65" s="487">
        <v>9895</v>
      </c>
      <c r="D65" s="487">
        <v>5402</v>
      </c>
      <c r="E65" s="488">
        <f t="shared" si="11"/>
        <v>110.74391146713236</v>
      </c>
      <c r="F65" s="488">
        <f t="shared" si="11"/>
        <v>99.848637739656908</v>
      </c>
      <c r="G65" s="488">
        <f t="shared" si="11"/>
        <v>120.95835199283475</v>
      </c>
      <c r="H65" s="489">
        <f t="shared" si="14"/>
        <v>42979</v>
      </c>
      <c r="I65" s="488">
        <f t="shared" si="12"/>
        <v>110.74391146713236</v>
      </c>
      <c r="J65" s="488">
        <f t="shared" si="10"/>
        <v>99.848637739656908</v>
      </c>
      <c r="K65" s="488">
        <f t="shared" si="10"/>
        <v>120.95835199283475</v>
      </c>
      <c r="L65" s="488" t="e">
        <f t="shared" si="13"/>
        <v>#N/A</v>
      </c>
    </row>
    <row r="66" spans="1:12" ht="15" customHeight="1" x14ac:dyDescent="0.2">
      <c r="A66" s="490" t="s">
        <v>471</v>
      </c>
      <c r="B66" s="487">
        <v>58085</v>
      </c>
      <c r="C66" s="487">
        <v>10104</v>
      </c>
      <c r="D66" s="487">
        <v>5442</v>
      </c>
      <c r="E66" s="488">
        <f t="shared" si="11"/>
        <v>110.2579677682656</v>
      </c>
      <c r="F66" s="488">
        <f t="shared" si="11"/>
        <v>101.95761856710392</v>
      </c>
      <c r="G66" s="488">
        <f t="shared" si="11"/>
        <v>121.8540080609046</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58358</v>
      </c>
      <c r="C67" s="487">
        <v>9869</v>
      </c>
      <c r="D67" s="487">
        <v>5410</v>
      </c>
      <c r="E67" s="488">
        <f t="shared" si="11"/>
        <v>110.77618116588523</v>
      </c>
      <c r="F67" s="488">
        <f t="shared" si="11"/>
        <v>99.586276488395569</v>
      </c>
      <c r="G67" s="488">
        <f t="shared" si="11"/>
        <v>121.13748320644872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58362</v>
      </c>
      <c r="C68" s="487">
        <v>10332</v>
      </c>
      <c r="D68" s="487">
        <v>5503</v>
      </c>
      <c r="E68" s="488">
        <f t="shared" si="11"/>
        <v>110.78377403618003</v>
      </c>
      <c r="F68" s="488">
        <f t="shared" si="11"/>
        <v>104.25832492431888</v>
      </c>
      <c r="G68" s="488">
        <f t="shared" si="11"/>
        <v>123.21988356471114</v>
      </c>
      <c r="H68" s="489" t="str">
        <f t="shared" si="14"/>
        <v/>
      </c>
      <c r="I68" s="488" t="str">
        <f t="shared" si="12"/>
        <v/>
      </c>
      <c r="J68" s="488" t="str">
        <f t="shared" si="12"/>
        <v/>
      </c>
      <c r="K68" s="488" t="str">
        <f t="shared" si="12"/>
        <v/>
      </c>
      <c r="L68" s="488" t="e">
        <f t="shared" si="13"/>
        <v>#N/A</v>
      </c>
    </row>
    <row r="69" spans="1:12" ht="15" customHeight="1" x14ac:dyDescent="0.2">
      <c r="A69" s="490">
        <v>43344</v>
      </c>
      <c r="B69" s="487">
        <v>59864</v>
      </c>
      <c r="C69" s="487">
        <v>9863</v>
      </c>
      <c r="D69" s="487">
        <v>5753</v>
      </c>
      <c r="E69" s="488">
        <f t="shared" si="11"/>
        <v>113.63489683187487</v>
      </c>
      <c r="F69" s="488">
        <f t="shared" si="11"/>
        <v>99.525731584258324</v>
      </c>
      <c r="G69" s="488">
        <f t="shared" si="11"/>
        <v>128.81773399014779</v>
      </c>
      <c r="H69" s="489">
        <f t="shared" si="14"/>
        <v>43344</v>
      </c>
      <c r="I69" s="488">
        <f t="shared" si="12"/>
        <v>113.63489683187487</v>
      </c>
      <c r="J69" s="488">
        <f t="shared" si="12"/>
        <v>99.525731584258324</v>
      </c>
      <c r="K69" s="488">
        <f t="shared" si="12"/>
        <v>128.81773399014779</v>
      </c>
      <c r="L69" s="488" t="e">
        <f t="shared" si="13"/>
        <v>#N/A</v>
      </c>
    </row>
    <row r="70" spans="1:12" ht="15" customHeight="1" x14ac:dyDescent="0.2">
      <c r="A70" s="490" t="s">
        <v>474</v>
      </c>
      <c r="B70" s="487">
        <v>59487</v>
      </c>
      <c r="C70" s="487">
        <v>10011</v>
      </c>
      <c r="D70" s="487">
        <v>5774</v>
      </c>
      <c r="E70" s="488">
        <f t="shared" si="11"/>
        <v>112.91926880659062</v>
      </c>
      <c r="F70" s="488">
        <f t="shared" si="11"/>
        <v>101.01917255297678</v>
      </c>
      <c r="G70" s="488">
        <f t="shared" si="11"/>
        <v>129.28795342588447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59294</v>
      </c>
      <c r="C71" s="487">
        <v>9745</v>
      </c>
      <c r="D71" s="487">
        <v>5626</v>
      </c>
      <c r="E71" s="491">
        <f t="shared" ref="E71:G75" si="15">IF($A$51=37802,IF(COUNTBLANK(B$51:B$70)&gt;0,#N/A,IF(ISBLANK(B71)=FALSE,B71/B$51*100,#N/A)),IF(COUNTBLANK(B$51:B$75)&gt;0,#N/A,B71/B$51*100))</f>
        <v>112.55291281486683</v>
      </c>
      <c r="F71" s="491">
        <f t="shared" si="15"/>
        <v>98.335015136226033</v>
      </c>
      <c r="G71" s="491">
        <f t="shared" si="15"/>
        <v>125.97402597402598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59494</v>
      </c>
      <c r="C72" s="487">
        <v>9972</v>
      </c>
      <c r="D72" s="487">
        <v>5694</v>
      </c>
      <c r="E72" s="491">
        <f t="shared" si="15"/>
        <v>112.9325563296065</v>
      </c>
      <c r="F72" s="491">
        <f t="shared" si="15"/>
        <v>100.62563067608477</v>
      </c>
      <c r="G72" s="491">
        <f t="shared" si="15"/>
        <v>127.49664128974474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60830</v>
      </c>
      <c r="C73" s="487">
        <v>9621</v>
      </c>
      <c r="D73" s="487">
        <v>5962</v>
      </c>
      <c r="E73" s="491">
        <f t="shared" si="15"/>
        <v>115.46857500806742</v>
      </c>
      <c r="F73" s="491">
        <f t="shared" si="15"/>
        <v>97.083753784056498</v>
      </c>
      <c r="G73" s="491">
        <f t="shared" si="15"/>
        <v>133.49753694581281</v>
      </c>
      <c r="H73" s="492">
        <f>IF(A$51=37802,IF(ISERROR(L73)=TRUE,IF(ISBLANK(A73)=FALSE,IF(MONTH(A73)=MONTH(MAX(A$51:A$75)),A73,""),""),""),IF(ISERROR(L73)=TRUE,IF(MONTH(A73)=MONTH(MAX(A$51:A$75)),A73,""),""))</f>
        <v>43709</v>
      </c>
      <c r="I73" s="488">
        <f t="shared" si="12"/>
        <v>115.46857500806742</v>
      </c>
      <c r="J73" s="488">
        <f t="shared" si="12"/>
        <v>97.083753784056498</v>
      </c>
      <c r="K73" s="488">
        <f t="shared" si="12"/>
        <v>133.49753694581281</v>
      </c>
      <c r="L73" s="488" t="e">
        <f t="shared" si="13"/>
        <v>#N/A</v>
      </c>
    </row>
    <row r="74" spans="1:12" ht="15" customHeight="1" x14ac:dyDescent="0.2">
      <c r="A74" s="490" t="s">
        <v>477</v>
      </c>
      <c r="B74" s="487">
        <v>60376</v>
      </c>
      <c r="C74" s="487">
        <v>9736</v>
      </c>
      <c r="D74" s="487">
        <v>5904</v>
      </c>
      <c r="E74" s="491">
        <f t="shared" si="15"/>
        <v>114.60678422960839</v>
      </c>
      <c r="F74" s="491">
        <f t="shared" si="15"/>
        <v>98.244197780020187</v>
      </c>
      <c r="G74" s="491">
        <f t="shared" si="15"/>
        <v>132.19883564711151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60069</v>
      </c>
      <c r="C75" s="493">
        <v>9385</v>
      </c>
      <c r="D75" s="493">
        <v>5671</v>
      </c>
      <c r="E75" s="491">
        <f t="shared" si="15"/>
        <v>114.02403143448304</v>
      </c>
      <c r="F75" s="491">
        <f t="shared" si="15"/>
        <v>94.702320887991931</v>
      </c>
      <c r="G75" s="491">
        <f t="shared" si="15"/>
        <v>126.98163905060457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115.46857500806742</v>
      </c>
      <c r="J77" s="488">
        <f>IF(J75&lt;&gt;"",J75,IF(J74&lt;&gt;"",J74,IF(J73&lt;&gt;"",J73,IF(J72&lt;&gt;"",J72,IF(J71&lt;&gt;"",J71,IF(J70&lt;&gt;"",J70,""))))))</f>
        <v>97.083753784056498</v>
      </c>
      <c r="K77" s="488">
        <f>IF(K75&lt;&gt;"",K75,IF(K74&lt;&gt;"",K74,IF(K73&lt;&gt;"",K73,IF(K72&lt;&gt;"",K72,IF(K71&lt;&gt;"",K71,IF(K70&lt;&gt;"",K70,""))))))</f>
        <v>133.49753694581281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+15,5%</v>
      </c>
      <c r="J79" s="488" t="str">
        <f>"GeB - ausschließlich: "&amp;IF(J77&gt;100,"+","")&amp;TEXT(J77-100,"0,0")&amp;"%"</f>
        <v>GeB - ausschließlich: -2,9%</v>
      </c>
      <c r="K79" s="488" t="str">
        <f>"GeB - im Nebenjob: "&amp;IF(K77&gt;100,"+","")&amp;TEXT(K77-100,"0,0")&amp;"%"</f>
        <v>GeB - im Nebenjob: +33,5%</v>
      </c>
    </row>
    <row r="81" spans="9:9" ht="15" customHeight="1" x14ac:dyDescent="0.2">
      <c r="I81" s="488" t="str">
        <f>IF(ISERROR(HLOOKUP(1,I$78:K$79,2,FALSE)),"",HLOOKUP(1,I$78:K$79,2,FALSE))</f>
        <v>GeB - im Nebenjob: +33,5%</v>
      </c>
    </row>
    <row r="82" spans="9:9" ht="15" customHeight="1" x14ac:dyDescent="0.2">
      <c r="I82" s="488" t="str">
        <f>IF(ISERROR(HLOOKUP(2,I$78:K$79,2,FALSE)),"",HLOOKUP(2,I$78:K$79,2,FALSE))</f>
        <v>SvB: +15,5%</v>
      </c>
    </row>
    <row r="83" spans="9:9" ht="15" customHeight="1" x14ac:dyDescent="0.2">
      <c r="I83" s="488" t="str">
        <f>IF(ISERROR(HLOOKUP(3,I$78:K$79,2,FALSE)),"",HLOOKUP(3,I$78:K$79,2,FALSE))</f>
        <v>GeB - ausschließlich: -2,9%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60069</v>
      </c>
      <c r="E12" s="114">
        <v>60376</v>
      </c>
      <c r="F12" s="114">
        <v>60830</v>
      </c>
      <c r="G12" s="114">
        <v>59494</v>
      </c>
      <c r="H12" s="114">
        <v>59294</v>
      </c>
      <c r="I12" s="115">
        <v>775</v>
      </c>
      <c r="J12" s="116">
        <v>1.3070462441393733</v>
      </c>
      <c r="N12" s="117"/>
    </row>
    <row r="13" spans="1:15" s="110" customFormat="1" ht="13.5" customHeight="1" x14ac:dyDescent="0.2">
      <c r="A13" s="118" t="s">
        <v>105</v>
      </c>
      <c r="B13" s="119" t="s">
        <v>106</v>
      </c>
      <c r="C13" s="113">
        <v>49.812715377316088</v>
      </c>
      <c r="D13" s="114">
        <v>29922</v>
      </c>
      <c r="E13" s="114">
        <v>30089</v>
      </c>
      <c r="F13" s="114">
        <v>30519</v>
      </c>
      <c r="G13" s="114">
        <v>29713</v>
      </c>
      <c r="H13" s="114">
        <v>29595</v>
      </c>
      <c r="I13" s="115">
        <v>327</v>
      </c>
      <c r="J13" s="116">
        <v>1.1049163710086163</v>
      </c>
    </row>
    <row r="14" spans="1:15" s="110" customFormat="1" ht="13.5" customHeight="1" x14ac:dyDescent="0.2">
      <c r="A14" s="120"/>
      <c r="B14" s="119" t="s">
        <v>107</v>
      </c>
      <c r="C14" s="113">
        <v>50.187284622683912</v>
      </c>
      <c r="D14" s="114">
        <v>30147</v>
      </c>
      <c r="E14" s="114">
        <v>30287</v>
      </c>
      <c r="F14" s="114">
        <v>30311</v>
      </c>
      <c r="G14" s="114">
        <v>29781</v>
      </c>
      <c r="H14" s="114">
        <v>29699</v>
      </c>
      <c r="I14" s="115">
        <v>448</v>
      </c>
      <c r="J14" s="116">
        <v>1.5084682985959124</v>
      </c>
    </row>
    <row r="15" spans="1:15" s="110" customFormat="1" ht="13.5" customHeight="1" x14ac:dyDescent="0.2">
      <c r="A15" s="118" t="s">
        <v>105</v>
      </c>
      <c r="B15" s="121" t="s">
        <v>108</v>
      </c>
      <c r="C15" s="113">
        <v>11.255389635252792</v>
      </c>
      <c r="D15" s="114">
        <v>6761</v>
      </c>
      <c r="E15" s="114">
        <v>7090</v>
      </c>
      <c r="F15" s="114">
        <v>7323</v>
      </c>
      <c r="G15" s="114">
        <v>6514</v>
      </c>
      <c r="H15" s="114">
        <v>6760</v>
      </c>
      <c r="I15" s="115">
        <v>1</v>
      </c>
      <c r="J15" s="116">
        <v>1.4792899408284023E-2</v>
      </c>
    </row>
    <row r="16" spans="1:15" s="110" customFormat="1" ht="13.5" customHeight="1" x14ac:dyDescent="0.2">
      <c r="A16" s="118"/>
      <c r="B16" s="121" t="s">
        <v>109</v>
      </c>
      <c r="C16" s="113">
        <v>67.114485008906428</v>
      </c>
      <c r="D16" s="114">
        <v>40315</v>
      </c>
      <c r="E16" s="114">
        <v>40447</v>
      </c>
      <c r="F16" s="114">
        <v>40796</v>
      </c>
      <c r="G16" s="114">
        <v>40576</v>
      </c>
      <c r="H16" s="114">
        <v>40421</v>
      </c>
      <c r="I16" s="115">
        <v>-106</v>
      </c>
      <c r="J16" s="116">
        <v>-0.26223992479156871</v>
      </c>
    </row>
    <row r="17" spans="1:10" s="110" customFormat="1" ht="13.5" customHeight="1" x14ac:dyDescent="0.2">
      <c r="A17" s="118"/>
      <c r="B17" s="121" t="s">
        <v>110</v>
      </c>
      <c r="C17" s="113">
        <v>20.251710532887181</v>
      </c>
      <c r="D17" s="114">
        <v>12165</v>
      </c>
      <c r="E17" s="114">
        <v>12039</v>
      </c>
      <c r="F17" s="114">
        <v>11941</v>
      </c>
      <c r="G17" s="114">
        <v>11641</v>
      </c>
      <c r="H17" s="114">
        <v>11376</v>
      </c>
      <c r="I17" s="115">
        <v>789</v>
      </c>
      <c r="J17" s="116">
        <v>6.935654008438819</v>
      </c>
    </row>
    <row r="18" spans="1:10" s="110" customFormat="1" ht="13.5" customHeight="1" x14ac:dyDescent="0.2">
      <c r="A18" s="120"/>
      <c r="B18" s="121" t="s">
        <v>111</v>
      </c>
      <c r="C18" s="113">
        <v>1.3784148229536033</v>
      </c>
      <c r="D18" s="114">
        <v>828</v>
      </c>
      <c r="E18" s="114">
        <v>800</v>
      </c>
      <c r="F18" s="114">
        <v>770</v>
      </c>
      <c r="G18" s="114">
        <v>763</v>
      </c>
      <c r="H18" s="114">
        <v>737</v>
      </c>
      <c r="I18" s="115">
        <v>91</v>
      </c>
      <c r="J18" s="116">
        <v>12.347354138398915</v>
      </c>
    </row>
    <row r="19" spans="1:10" s="110" customFormat="1" ht="13.5" customHeight="1" x14ac:dyDescent="0.2">
      <c r="A19" s="120"/>
      <c r="B19" s="121" t="s">
        <v>112</v>
      </c>
      <c r="C19" s="113">
        <v>0.37789874977109655</v>
      </c>
      <c r="D19" s="114">
        <v>227</v>
      </c>
      <c r="E19" s="114">
        <v>198</v>
      </c>
      <c r="F19" s="114">
        <v>178</v>
      </c>
      <c r="G19" s="114">
        <v>165</v>
      </c>
      <c r="H19" s="114">
        <v>168</v>
      </c>
      <c r="I19" s="115">
        <v>59</v>
      </c>
      <c r="J19" s="116">
        <v>35.11904761904762</v>
      </c>
    </row>
    <row r="20" spans="1:10" s="110" customFormat="1" ht="13.5" customHeight="1" x14ac:dyDescent="0.2">
      <c r="A20" s="118" t="s">
        <v>113</v>
      </c>
      <c r="B20" s="122" t="s">
        <v>114</v>
      </c>
      <c r="C20" s="113">
        <v>65.882568379696679</v>
      </c>
      <c r="D20" s="114">
        <v>39575</v>
      </c>
      <c r="E20" s="114">
        <v>39872</v>
      </c>
      <c r="F20" s="114">
        <v>40487</v>
      </c>
      <c r="G20" s="114">
        <v>39375</v>
      </c>
      <c r="H20" s="114">
        <v>39417</v>
      </c>
      <c r="I20" s="115">
        <v>158</v>
      </c>
      <c r="J20" s="116">
        <v>0.40084227617525431</v>
      </c>
    </row>
    <row r="21" spans="1:10" s="110" customFormat="1" ht="13.5" customHeight="1" x14ac:dyDescent="0.2">
      <c r="A21" s="120"/>
      <c r="B21" s="122" t="s">
        <v>115</v>
      </c>
      <c r="C21" s="113">
        <v>34.117431620303314</v>
      </c>
      <c r="D21" s="114">
        <v>20494</v>
      </c>
      <c r="E21" s="114">
        <v>20504</v>
      </c>
      <c r="F21" s="114">
        <v>20343</v>
      </c>
      <c r="G21" s="114">
        <v>20119</v>
      </c>
      <c r="H21" s="114">
        <v>19877</v>
      </c>
      <c r="I21" s="115">
        <v>617</v>
      </c>
      <c r="J21" s="116">
        <v>3.1040901544498665</v>
      </c>
    </row>
    <row r="22" spans="1:10" s="110" customFormat="1" ht="13.5" customHeight="1" x14ac:dyDescent="0.2">
      <c r="A22" s="118" t="s">
        <v>113</v>
      </c>
      <c r="B22" s="122" t="s">
        <v>116</v>
      </c>
      <c r="C22" s="113">
        <v>93.29437813181508</v>
      </c>
      <c r="D22" s="114">
        <v>56041</v>
      </c>
      <c r="E22" s="114">
        <v>56324</v>
      </c>
      <c r="F22" s="114">
        <v>56637</v>
      </c>
      <c r="G22" s="114">
        <v>55553</v>
      </c>
      <c r="H22" s="114">
        <v>55480</v>
      </c>
      <c r="I22" s="115">
        <v>561</v>
      </c>
      <c r="J22" s="116">
        <v>1.0111751982696466</v>
      </c>
    </row>
    <row r="23" spans="1:10" s="110" customFormat="1" ht="13.5" customHeight="1" x14ac:dyDescent="0.2">
      <c r="A23" s="123"/>
      <c r="B23" s="124" t="s">
        <v>117</v>
      </c>
      <c r="C23" s="125">
        <v>6.6423612845227984</v>
      </c>
      <c r="D23" s="114">
        <v>3990</v>
      </c>
      <c r="E23" s="114">
        <v>4005</v>
      </c>
      <c r="F23" s="114">
        <v>4150</v>
      </c>
      <c r="G23" s="114">
        <v>3903</v>
      </c>
      <c r="H23" s="114">
        <v>3775</v>
      </c>
      <c r="I23" s="115">
        <v>215</v>
      </c>
      <c r="J23" s="116">
        <v>5.6953642384105958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15056</v>
      </c>
      <c r="E26" s="114">
        <v>15640</v>
      </c>
      <c r="F26" s="114">
        <v>15583</v>
      </c>
      <c r="G26" s="114">
        <v>15666</v>
      </c>
      <c r="H26" s="140">
        <v>15371</v>
      </c>
      <c r="I26" s="115">
        <v>-315</v>
      </c>
      <c r="J26" s="116">
        <v>-2.0493136425736775</v>
      </c>
    </row>
    <row r="27" spans="1:10" s="110" customFormat="1" ht="13.5" customHeight="1" x14ac:dyDescent="0.2">
      <c r="A27" s="118" t="s">
        <v>105</v>
      </c>
      <c r="B27" s="119" t="s">
        <v>106</v>
      </c>
      <c r="C27" s="113">
        <v>40.170031880977682</v>
      </c>
      <c r="D27" s="115">
        <v>6048</v>
      </c>
      <c r="E27" s="114">
        <v>6182</v>
      </c>
      <c r="F27" s="114">
        <v>6172</v>
      </c>
      <c r="G27" s="114">
        <v>6121</v>
      </c>
      <c r="H27" s="140">
        <v>6018</v>
      </c>
      <c r="I27" s="115">
        <v>30</v>
      </c>
      <c r="J27" s="116">
        <v>0.49850448654037888</v>
      </c>
    </row>
    <row r="28" spans="1:10" s="110" customFormat="1" ht="13.5" customHeight="1" x14ac:dyDescent="0.2">
      <c r="A28" s="120"/>
      <c r="B28" s="119" t="s">
        <v>107</v>
      </c>
      <c r="C28" s="113">
        <v>59.829968119022318</v>
      </c>
      <c r="D28" s="115">
        <v>9008</v>
      </c>
      <c r="E28" s="114">
        <v>9458</v>
      </c>
      <c r="F28" s="114">
        <v>9411</v>
      </c>
      <c r="G28" s="114">
        <v>9545</v>
      </c>
      <c r="H28" s="140">
        <v>9353</v>
      </c>
      <c r="I28" s="115">
        <v>-345</v>
      </c>
      <c r="J28" s="116">
        <v>-3.6886560461883886</v>
      </c>
    </row>
    <row r="29" spans="1:10" s="110" customFormat="1" ht="13.5" customHeight="1" x14ac:dyDescent="0.2">
      <c r="A29" s="118" t="s">
        <v>105</v>
      </c>
      <c r="B29" s="121" t="s">
        <v>108</v>
      </c>
      <c r="C29" s="113">
        <v>20.60972369819341</v>
      </c>
      <c r="D29" s="115">
        <v>3103</v>
      </c>
      <c r="E29" s="114">
        <v>3247</v>
      </c>
      <c r="F29" s="114">
        <v>3185</v>
      </c>
      <c r="G29" s="114">
        <v>3267</v>
      </c>
      <c r="H29" s="140">
        <v>2994</v>
      </c>
      <c r="I29" s="115">
        <v>109</v>
      </c>
      <c r="J29" s="116">
        <v>3.64061456245825</v>
      </c>
    </row>
    <row r="30" spans="1:10" s="110" customFormat="1" ht="13.5" customHeight="1" x14ac:dyDescent="0.2">
      <c r="A30" s="118"/>
      <c r="B30" s="121" t="s">
        <v>109</v>
      </c>
      <c r="C30" s="113">
        <v>45.011955366631241</v>
      </c>
      <c r="D30" s="115">
        <v>6777</v>
      </c>
      <c r="E30" s="114">
        <v>7099</v>
      </c>
      <c r="F30" s="114">
        <v>7053</v>
      </c>
      <c r="G30" s="114">
        <v>7122</v>
      </c>
      <c r="H30" s="140">
        <v>7218</v>
      </c>
      <c r="I30" s="115">
        <v>-441</v>
      </c>
      <c r="J30" s="116">
        <v>-6.109725685785536</v>
      </c>
    </row>
    <row r="31" spans="1:10" s="110" customFormat="1" ht="13.5" customHeight="1" x14ac:dyDescent="0.2">
      <c r="A31" s="118"/>
      <c r="B31" s="121" t="s">
        <v>110</v>
      </c>
      <c r="C31" s="113">
        <v>19.088735387885229</v>
      </c>
      <c r="D31" s="115">
        <v>2874</v>
      </c>
      <c r="E31" s="114">
        <v>2936</v>
      </c>
      <c r="F31" s="114">
        <v>2982</v>
      </c>
      <c r="G31" s="114">
        <v>2962</v>
      </c>
      <c r="H31" s="140">
        <v>2932</v>
      </c>
      <c r="I31" s="115">
        <v>-58</v>
      </c>
      <c r="J31" s="116">
        <v>-1.9781718963165076</v>
      </c>
    </row>
    <row r="32" spans="1:10" s="110" customFormat="1" ht="13.5" customHeight="1" x14ac:dyDescent="0.2">
      <c r="A32" s="120"/>
      <c r="B32" s="121" t="s">
        <v>111</v>
      </c>
      <c r="C32" s="113">
        <v>15.289585547290116</v>
      </c>
      <c r="D32" s="115">
        <v>2302</v>
      </c>
      <c r="E32" s="114">
        <v>2358</v>
      </c>
      <c r="F32" s="114">
        <v>2363</v>
      </c>
      <c r="G32" s="114">
        <v>2315</v>
      </c>
      <c r="H32" s="140">
        <v>2227</v>
      </c>
      <c r="I32" s="115">
        <v>75</v>
      </c>
      <c r="J32" s="116">
        <v>3.3677593174674452</v>
      </c>
    </row>
    <row r="33" spans="1:10" s="110" customFormat="1" ht="13.5" customHeight="1" x14ac:dyDescent="0.2">
      <c r="A33" s="120"/>
      <c r="B33" s="121" t="s">
        <v>112</v>
      </c>
      <c r="C33" s="113">
        <v>1.3947927736450585</v>
      </c>
      <c r="D33" s="115">
        <v>210</v>
      </c>
      <c r="E33" s="114">
        <v>244</v>
      </c>
      <c r="F33" s="114">
        <v>257</v>
      </c>
      <c r="G33" s="114">
        <v>226</v>
      </c>
      <c r="H33" s="140">
        <v>196</v>
      </c>
      <c r="I33" s="115">
        <v>14</v>
      </c>
      <c r="J33" s="116">
        <v>7.1428571428571432</v>
      </c>
    </row>
    <row r="34" spans="1:10" s="110" customFormat="1" ht="13.5" customHeight="1" x14ac:dyDescent="0.2">
      <c r="A34" s="118" t="s">
        <v>113</v>
      </c>
      <c r="B34" s="122" t="s">
        <v>116</v>
      </c>
      <c r="C34" s="113">
        <v>92.693942614240171</v>
      </c>
      <c r="D34" s="115">
        <v>13956</v>
      </c>
      <c r="E34" s="114">
        <v>14497</v>
      </c>
      <c r="F34" s="114">
        <v>14505</v>
      </c>
      <c r="G34" s="114">
        <v>14615</v>
      </c>
      <c r="H34" s="140">
        <v>14336</v>
      </c>
      <c r="I34" s="115">
        <v>-380</v>
      </c>
      <c r="J34" s="116">
        <v>-2.6506696428571428</v>
      </c>
    </row>
    <row r="35" spans="1:10" s="110" customFormat="1" ht="13.5" customHeight="1" x14ac:dyDescent="0.2">
      <c r="A35" s="118"/>
      <c r="B35" s="119" t="s">
        <v>117</v>
      </c>
      <c r="C35" s="113">
        <v>7.080233793836344</v>
      </c>
      <c r="D35" s="115">
        <v>1066</v>
      </c>
      <c r="E35" s="114">
        <v>1105</v>
      </c>
      <c r="F35" s="114">
        <v>1043</v>
      </c>
      <c r="G35" s="114">
        <v>1017</v>
      </c>
      <c r="H35" s="140">
        <v>1005</v>
      </c>
      <c r="I35" s="115">
        <v>61</v>
      </c>
      <c r="J35" s="116">
        <v>6.0696517412935327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9385</v>
      </c>
      <c r="E37" s="114">
        <v>9736</v>
      </c>
      <c r="F37" s="114">
        <v>9621</v>
      </c>
      <c r="G37" s="114">
        <v>9972</v>
      </c>
      <c r="H37" s="140">
        <v>9745</v>
      </c>
      <c r="I37" s="115">
        <v>-360</v>
      </c>
      <c r="J37" s="116">
        <v>-3.6942021549512569</v>
      </c>
    </row>
    <row r="38" spans="1:10" s="110" customFormat="1" ht="13.5" customHeight="1" x14ac:dyDescent="0.2">
      <c r="A38" s="118" t="s">
        <v>105</v>
      </c>
      <c r="B38" s="119" t="s">
        <v>106</v>
      </c>
      <c r="C38" s="113">
        <v>39.595098561534364</v>
      </c>
      <c r="D38" s="115">
        <v>3716</v>
      </c>
      <c r="E38" s="114">
        <v>3790</v>
      </c>
      <c r="F38" s="114">
        <v>3773</v>
      </c>
      <c r="G38" s="114">
        <v>3854</v>
      </c>
      <c r="H38" s="140">
        <v>3787</v>
      </c>
      <c r="I38" s="115">
        <v>-71</v>
      </c>
      <c r="J38" s="116">
        <v>-1.8748349617111171</v>
      </c>
    </row>
    <row r="39" spans="1:10" s="110" customFormat="1" ht="13.5" customHeight="1" x14ac:dyDescent="0.2">
      <c r="A39" s="120"/>
      <c r="B39" s="119" t="s">
        <v>107</v>
      </c>
      <c r="C39" s="113">
        <v>60.404901438465636</v>
      </c>
      <c r="D39" s="115">
        <v>5669</v>
      </c>
      <c r="E39" s="114">
        <v>5946</v>
      </c>
      <c r="F39" s="114">
        <v>5848</v>
      </c>
      <c r="G39" s="114">
        <v>6118</v>
      </c>
      <c r="H39" s="140">
        <v>5958</v>
      </c>
      <c r="I39" s="115">
        <v>-289</v>
      </c>
      <c r="J39" s="116">
        <v>-4.8506210137630079</v>
      </c>
    </row>
    <row r="40" spans="1:10" s="110" customFormat="1" ht="13.5" customHeight="1" x14ac:dyDescent="0.2">
      <c r="A40" s="118" t="s">
        <v>105</v>
      </c>
      <c r="B40" s="121" t="s">
        <v>108</v>
      </c>
      <c r="C40" s="113">
        <v>26.297282898241875</v>
      </c>
      <c r="D40" s="115">
        <v>2468</v>
      </c>
      <c r="E40" s="114">
        <v>2557</v>
      </c>
      <c r="F40" s="114">
        <v>2466</v>
      </c>
      <c r="G40" s="114">
        <v>2682</v>
      </c>
      <c r="H40" s="140">
        <v>2416</v>
      </c>
      <c r="I40" s="115">
        <v>52</v>
      </c>
      <c r="J40" s="116">
        <v>2.1523178807947021</v>
      </c>
    </row>
    <row r="41" spans="1:10" s="110" customFormat="1" ht="13.5" customHeight="1" x14ac:dyDescent="0.2">
      <c r="A41" s="118"/>
      <c r="B41" s="121" t="s">
        <v>109</v>
      </c>
      <c r="C41" s="113">
        <v>31.006925945657965</v>
      </c>
      <c r="D41" s="115">
        <v>2910</v>
      </c>
      <c r="E41" s="114">
        <v>3078</v>
      </c>
      <c r="F41" s="114">
        <v>3004</v>
      </c>
      <c r="G41" s="114">
        <v>3179</v>
      </c>
      <c r="H41" s="140">
        <v>3304</v>
      </c>
      <c r="I41" s="115">
        <v>-394</v>
      </c>
      <c r="J41" s="116">
        <v>-11.924939467312349</v>
      </c>
    </row>
    <row r="42" spans="1:10" s="110" customFormat="1" ht="13.5" customHeight="1" x14ac:dyDescent="0.2">
      <c r="A42" s="118"/>
      <c r="B42" s="121" t="s">
        <v>110</v>
      </c>
      <c r="C42" s="113">
        <v>18.817261587639852</v>
      </c>
      <c r="D42" s="115">
        <v>1766</v>
      </c>
      <c r="E42" s="114">
        <v>1815</v>
      </c>
      <c r="F42" s="114">
        <v>1870</v>
      </c>
      <c r="G42" s="114">
        <v>1867</v>
      </c>
      <c r="H42" s="140">
        <v>1867</v>
      </c>
      <c r="I42" s="115">
        <v>-101</v>
      </c>
      <c r="J42" s="116">
        <v>-5.4097482592394215</v>
      </c>
    </row>
    <row r="43" spans="1:10" s="110" customFormat="1" ht="13.5" customHeight="1" x14ac:dyDescent="0.2">
      <c r="A43" s="120"/>
      <c r="B43" s="121" t="s">
        <v>111</v>
      </c>
      <c r="C43" s="113">
        <v>23.878529568460308</v>
      </c>
      <c r="D43" s="115">
        <v>2241</v>
      </c>
      <c r="E43" s="114">
        <v>2286</v>
      </c>
      <c r="F43" s="114">
        <v>2281</v>
      </c>
      <c r="G43" s="114">
        <v>2244</v>
      </c>
      <c r="H43" s="140">
        <v>2158</v>
      </c>
      <c r="I43" s="115">
        <v>83</v>
      </c>
      <c r="J43" s="116">
        <v>3.8461538461538463</v>
      </c>
    </row>
    <row r="44" spans="1:10" s="110" customFormat="1" ht="13.5" customHeight="1" x14ac:dyDescent="0.2">
      <c r="A44" s="120"/>
      <c r="B44" s="121" t="s">
        <v>112</v>
      </c>
      <c r="C44" s="113">
        <v>2.0777836973894512</v>
      </c>
      <c r="D44" s="115">
        <v>195</v>
      </c>
      <c r="E44" s="114">
        <v>226</v>
      </c>
      <c r="F44" s="114">
        <v>233</v>
      </c>
      <c r="G44" s="114">
        <v>203</v>
      </c>
      <c r="H44" s="140">
        <v>172</v>
      </c>
      <c r="I44" s="115">
        <v>23</v>
      </c>
      <c r="J44" s="116">
        <v>13.372093023255815</v>
      </c>
    </row>
    <row r="45" spans="1:10" s="110" customFormat="1" ht="13.5" customHeight="1" x14ac:dyDescent="0.2">
      <c r="A45" s="118" t="s">
        <v>113</v>
      </c>
      <c r="B45" s="122" t="s">
        <v>116</v>
      </c>
      <c r="C45" s="113">
        <v>93.404368673415021</v>
      </c>
      <c r="D45" s="115">
        <v>8766</v>
      </c>
      <c r="E45" s="114">
        <v>9073</v>
      </c>
      <c r="F45" s="114">
        <v>8984</v>
      </c>
      <c r="G45" s="114">
        <v>9315</v>
      </c>
      <c r="H45" s="140">
        <v>9102</v>
      </c>
      <c r="I45" s="115">
        <v>-336</v>
      </c>
      <c r="J45" s="116">
        <v>-3.6914963744232039</v>
      </c>
    </row>
    <row r="46" spans="1:10" s="110" customFormat="1" ht="13.5" customHeight="1" x14ac:dyDescent="0.2">
      <c r="A46" s="118"/>
      <c r="B46" s="119" t="s">
        <v>117</v>
      </c>
      <c r="C46" s="113">
        <v>6.2440063931806078</v>
      </c>
      <c r="D46" s="115">
        <v>586</v>
      </c>
      <c r="E46" s="114">
        <v>626</v>
      </c>
      <c r="F46" s="114">
        <v>602</v>
      </c>
      <c r="G46" s="114">
        <v>623</v>
      </c>
      <c r="H46" s="140">
        <v>614</v>
      </c>
      <c r="I46" s="115">
        <v>-28</v>
      </c>
      <c r="J46" s="116">
        <v>-4.5602605863192185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5671</v>
      </c>
      <c r="E48" s="114">
        <v>5904</v>
      </c>
      <c r="F48" s="114">
        <v>5962</v>
      </c>
      <c r="G48" s="114">
        <v>5694</v>
      </c>
      <c r="H48" s="140">
        <v>5626</v>
      </c>
      <c r="I48" s="115">
        <v>45</v>
      </c>
      <c r="J48" s="116">
        <v>0.79985780305723431</v>
      </c>
    </row>
    <row r="49" spans="1:12" s="110" customFormat="1" ht="13.5" customHeight="1" x14ac:dyDescent="0.2">
      <c r="A49" s="118" t="s">
        <v>105</v>
      </c>
      <c r="B49" s="119" t="s">
        <v>106</v>
      </c>
      <c r="C49" s="113">
        <v>41.121495327102807</v>
      </c>
      <c r="D49" s="115">
        <v>2332</v>
      </c>
      <c r="E49" s="114">
        <v>2392</v>
      </c>
      <c r="F49" s="114">
        <v>2399</v>
      </c>
      <c r="G49" s="114">
        <v>2267</v>
      </c>
      <c r="H49" s="140">
        <v>2231</v>
      </c>
      <c r="I49" s="115">
        <v>101</v>
      </c>
      <c r="J49" s="116">
        <v>4.527117884356791</v>
      </c>
    </row>
    <row r="50" spans="1:12" s="110" customFormat="1" ht="13.5" customHeight="1" x14ac:dyDescent="0.2">
      <c r="A50" s="120"/>
      <c r="B50" s="119" t="s">
        <v>107</v>
      </c>
      <c r="C50" s="113">
        <v>58.878504672897193</v>
      </c>
      <c r="D50" s="115">
        <v>3339</v>
      </c>
      <c r="E50" s="114">
        <v>3512</v>
      </c>
      <c r="F50" s="114">
        <v>3563</v>
      </c>
      <c r="G50" s="114">
        <v>3427</v>
      </c>
      <c r="H50" s="140">
        <v>3395</v>
      </c>
      <c r="I50" s="115">
        <v>-56</v>
      </c>
      <c r="J50" s="116">
        <v>-1.6494845360824741</v>
      </c>
    </row>
    <row r="51" spans="1:12" s="110" customFormat="1" ht="13.5" customHeight="1" x14ac:dyDescent="0.2">
      <c r="A51" s="118" t="s">
        <v>105</v>
      </c>
      <c r="B51" s="121" t="s">
        <v>108</v>
      </c>
      <c r="C51" s="113">
        <v>11.197319696702522</v>
      </c>
      <c r="D51" s="115">
        <v>635</v>
      </c>
      <c r="E51" s="114">
        <v>690</v>
      </c>
      <c r="F51" s="114">
        <v>719</v>
      </c>
      <c r="G51" s="114">
        <v>585</v>
      </c>
      <c r="H51" s="140">
        <v>578</v>
      </c>
      <c r="I51" s="115">
        <v>57</v>
      </c>
      <c r="J51" s="116">
        <v>9.8615916955017298</v>
      </c>
    </row>
    <row r="52" spans="1:12" s="110" customFormat="1" ht="13.5" customHeight="1" x14ac:dyDescent="0.2">
      <c r="A52" s="118"/>
      <c r="B52" s="121" t="s">
        <v>109</v>
      </c>
      <c r="C52" s="113">
        <v>68.189031916769522</v>
      </c>
      <c r="D52" s="115">
        <v>3867</v>
      </c>
      <c r="E52" s="114">
        <v>4021</v>
      </c>
      <c r="F52" s="114">
        <v>4049</v>
      </c>
      <c r="G52" s="114">
        <v>3943</v>
      </c>
      <c r="H52" s="140">
        <v>3914</v>
      </c>
      <c r="I52" s="115">
        <v>-47</v>
      </c>
      <c r="J52" s="116">
        <v>-1.200817577925396</v>
      </c>
    </row>
    <row r="53" spans="1:12" s="110" customFormat="1" ht="13.5" customHeight="1" x14ac:dyDescent="0.2">
      <c r="A53" s="118"/>
      <c r="B53" s="121" t="s">
        <v>110</v>
      </c>
      <c r="C53" s="113">
        <v>19.538000352671485</v>
      </c>
      <c r="D53" s="115">
        <v>1108</v>
      </c>
      <c r="E53" s="114">
        <v>1121</v>
      </c>
      <c r="F53" s="114">
        <v>1112</v>
      </c>
      <c r="G53" s="114">
        <v>1095</v>
      </c>
      <c r="H53" s="140">
        <v>1065</v>
      </c>
      <c r="I53" s="115">
        <v>43</v>
      </c>
      <c r="J53" s="116">
        <v>4.037558685446009</v>
      </c>
    </row>
    <row r="54" spans="1:12" s="110" customFormat="1" ht="13.5" customHeight="1" x14ac:dyDescent="0.2">
      <c r="A54" s="120"/>
      <c r="B54" s="121" t="s">
        <v>111</v>
      </c>
      <c r="C54" s="113">
        <v>1.0756480338564627</v>
      </c>
      <c r="D54" s="115">
        <v>61</v>
      </c>
      <c r="E54" s="114">
        <v>72</v>
      </c>
      <c r="F54" s="114">
        <v>82</v>
      </c>
      <c r="G54" s="114">
        <v>71</v>
      </c>
      <c r="H54" s="140">
        <v>69</v>
      </c>
      <c r="I54" s="115">
        <v>-8</v>
      </c>
      <c r="J54" s="116">
        <v>-11.594202898550725</v>
      </c>
    </row>
    <row r="55" spans="1:12" s="110" customFormat="1" ht="13.5" customHeight="1" x14ac:dyDescent="0.2">
      <c r="A55" s="120"/>
      <c r="B55" s="121" t="s">
        <v>112</v>
      </c>
      <c r="C55" s="113">
        <v>0.26450361488273672</v>
      </c>
      <c r="D55" s="115">
        <v>15</v>
      </c>
      <c r="E55" s="114">
        <v>18</v>
      </c>
      <c r="F55" s="114">
        <v>24</v>
      </c>
      <c r="G55" s="114">
        <v>23</v>
      </c>
      <c r="H55" s="140">
        <v>24</v>
      </c>
      <c r="I55" s="115">
        <v>-9</v>
      </c>
      <c r="J55" s="116">
        <v>-37.5</v>
      </c>
    </row>
    <row r="56" spans="1:12" s="110" customFormat="1" ht="13.5" customHeight="1" x14ac:dyDescent="0.2">
      <c r="A56" s="118" t="s">
        <v>113</v>
      </c>
      <c r="B56" s="122" t="s">
        <v>116</v>
      </c>
      <c r="C56" s="113">
        <v>91.518250749426912</v>
      </c>
      <c r="D56" s="115">
        <v>5190</v>
      </c>
      <c r="E56" s="114">
        <v>5424</v>
      </c>
      <c r="F56" s="114">
        <v>5521</v>
      </c>
      <c r="G56" s="114">
        <v>5300</v>
      </c>
      <c r="H56" s="140">
        <v>5234</v>
      </c>
      <c r="I56" s="115">
        <v>-44</v>
      </c>
      <c r="J56" s="116">
        <v>-0.84065724111578144</v>
      </c>
    </row>
    <row r="57" spans="1:12" s="110" customFormat="1" ht="13.5" customHeight="1" x14ac:dyDescent="0.2">
      <c r="A57" s="142"/>
      <c r="B57" s="124" t="s">
        <v>117</v>
      </c>
      <c r="C57" s="125">
        <v>8.4641156762475749</v>
      </c>
      <c r="D57" s="143">
        <v>480</v>
      </c>
      <c r="E57" s="144">
        <v>479</v>
      </c>
      <c r="F57" s="144">
        <v>441</v>
      </c>
      <c r="G57" s="144">
        <v>394</v>
      </c>
      <c r="H57" s="145">
        <v>391</v>
      </c>
      <c r="I57" s="143">
        <v>89</v>
      </c>
      <c r="J57" s="146">
        <v>22.762148337595907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60069</v>
      </c>
      <c r="E12" s="236">
        <v>60376</v>
      </c>
      <c r="F12" s="114">
        <v>60830</v>
      </c>
      <c r="G12" s="114">
        <v>59494</v>
      </c>
      <c r="H12" s="140">
        <v>59294</v>
      </c>
      <c r="I12" s="115">
        <v>775</v>
      </c>
      <c r="J12" s="116">
        <v>1.3070462441393733</v>
      </c>
    </row>
    <row r="13" spans="1:15" s="110" customFormat="1" ht="12" customHeight="1" x14ac:dyDescent="0.2">
      <c r="A13" s="118" t="s">
        <v>105</v>
      </c>
      <c r="B13" s="119" t="s">
        <v>106</v>
      </c>
      <c r="C13" s="113">
        <v>49.812715377316088</v>
      </c>
      <c r="D13" s="115">
        <v>29922</v>
      </c>
      <c r="E13" s="114">
        <v>30089</v>
      </c>
      <c r="F13" s="114">
        <v>30519</v>
      </c>
      <c r="G13" s="114">
        <v>29713</v>
      </c>
      <c r="H13" s="140">
        <v>29595</v>
      </c>
      <c r="I13" s="115">
        <v>327</v>
      </c>
      <c r="J13" s="116">
        <v>1.1049163710086163</v>
      </c>
    </row>
    <row r="14" spans="1:15" s="110" customFormat="1" ht="12" customHeight="1" x14ac:dyDescent="0.2">
      <c r="A14" s="118"/>
      <c r="B14" s="119" t="s">
        <v>107</v>
      </c>
      <c r="C14" s="113">
        <v>50.187284622683912</v>
      </c>
      <c r="D14" s="115">
        <v>30147</v>
      </c>
      <c r="E14" s="114">
        <v>30287</v>
      </c>
      <c r="F14" s="114">
        <v>30311</v>
      </c>
      <c r="G14" s="114">
        <v>29781</v>
      </c>
      <c r="H14" s="140">
        <v>29699</v>
      </c>
      <c r="I14" s="115">
        <v>448</v>
      </c>
      <c r="J14" s="116">
        <v>1.5084682985959124</v>
      </c>
    </row>
    <row r="15" spans="1:15" s="110" customFormat="1" ht="12" customHeight="1" x14ac:dyDescent="0.2">
      <c r="A15" s="118" t="s">
        <v>105</v>
      </c>
      <c r="B15" s="121" t="s">
        <v>108</v>
      </c>
      <c r="C15" s="113">
        <v>11.255389635252792</v>
      </c>
      <c r="D15" s="115">
        <v>6761</v>
      </c>
      <c r="E15" s="114">
        <v>7090</v>
      </c>
      <c r="F15" s="114">
        <v>7323</v>
      </c>
      <c r="G15" s="114">
        <v>6514</v>
      </c>
      <c r="H15" s="140">
        <v>6760</v>
      </c>
      <c r="I15" s="115">
        <v>1</v>
      </c>
      <c r="J15" s="116">
        <v>1.4792899408284023E-2</v>
      </c>
    </row>
    <row r="16" spans="1:15" s="110" customFormat="1" ht="12" customHeight="1" x14ac:dyDescent="0.2">
      <c r="A16" s="118"/>
      <c r="B16" s="121" t="s">
        <v>109</v>
      </c>
      <c r="C16" s="113">
        <v>67.114485008906428</v>
      </c>
      <c r="D16" s="115">
        <v>40315</v>
      </c>
      <c r="E16" s="114">
        <v>40447</v>
      </c>
      <c r="F16" s="114">
        <v>40796</v>
      </c>
      <c r="G16" s="114">
        <v>40576</v>
      </c>
      <c r="H16" s="140">
        <v>40421</v>
      </c>
      <c r="I16" s="115">
        <v>-106</v>
      </c>
      <c r="J16" s="116">
        <v>-0.26223992479156871</v>
      </c>
    </row>
    <row r="17" spans="1:10" s="110" customFormat="1" ht="12" customHeight="1" x14ac:dyDescent="0.2">
      <c r="A17" s="118"/>
      <c r="B17" s="121" t="s">
        <v>110</v>
      </c>
      <c r="C17" s="113">
        <v>20.251710532887181</v>
      </c>
      <c r="D17" s="115">
        <v>12165</v>
      </c>
      <c r="E17" s="114">
        <v>12039</v>
      </c>
      <c r="F17" s="114">
        <v>11941</v>
      </c>
      <c r="G17" s="114">
        <v>11641</v>
      </c>
      <c r="H17" s="140">
        <v>11376</v>
      </c>
      <c r="I17" s="115">
        <v>789</v>
      </c>
      <c r="J17" s="116">
        <v>6.935654008438819</v>
      </c>
    </row>
    <row r="18" spans="1:10" s="110" customFormat="1" ht="12" customHeight="1" x14ac:dyDescent="0.2">
      <c r="A18" s="120"/>
      <c r="B18" s="121" t="s">
        <v>111</v>
      </c>
      <c r="C18" s="113">
        <v>1.3784148229536033</v>
      </c>
      <c r="D18" s="115">
        <v>828</v>
      </c>
      <c r="E18" s="114">
        <v>800</v>
      </c>
      <c r="F18" s="114">
        <v>770</v>
      </c>
      <c r="G18" s="114">
        <v>763</v>
      </c>
      <c r="H18" s="140">
        <v>737</v>
      </c>
      <c r="I18" s="115">
        <v>91</v>
      </c>
      <c r="J18" s="116">
        <v>12.347354138398915</v>
      </c>
    </row>
    <row r="19" spans="1:10" s="110" customFormat="1" ht="12" customHeight="1" x14ac:dyDescent="0.2">
      <c r="A19" s="120"/>
      <c r="B19" s="121" t="s">
        <v>112</v>
      </c>
      <c r="C19" s="113">
        <v>0.37789874977109655</v>
      </c>
      <c r="D19" s="115">
        <v>227</v>
      </c>
      <c r="E19" s="114">
        <v>198</v>
      </c>
      <c r="F19" s="114">
        <v>178</v>
      </c>
      <c r="G19" s="114">
        <v>165</v>
      </c>
      <c r="H19" s="140">
        <v>168</v>
      </c>
      <c r="I19" s="115">
        <v>59</v>
      </c>
      <c r="J19" s="116">
        <v>35.11904761904762</v>
      </c>
    </row>
    <row r="20" spans="1:10" s="110" customFormat="1" ht="12" customHeight="1" x14ac:dyDescent="0.2">
      <c r="A20" s="118" t="s">
        <v>113</v>
      </c>
      <c r="B20" s="119" t="s">
        <v>181</v>
      </c>
      <c r="C20" s="113">
        <v>65.882568379696679</v>
      </c>
      <c r="D20" s="115">
        <v>39575</v>
      </c>
      <c r="E20" s="114">
        <v>39872</v>
      </c>
      <c r="F20" s="114">
        <v>40487</v>
      </c>
      <c r="G20" s="114">
        <v>39375</v>
      </c>
      <c r="H20" s="140">
        <v>39417</v>
      </c>
      <c r="I20" s="115">
        <v>158</v>
      </c>
      <c r="J20" s="116">
        <v>0.40084227617525431</v>
      </c>
    </row>
    <row r="21" spans="1:10" s="110" customFormat="1" ht="12" customHeight="1" x14ac:dyDescent="0.2">
      <c r="A21" s="118"/>
      <c r="B21" s="119" t="s">
        <v>182</v>
      </c>
      <c r="C21" s="113">
        <v>34.117431620303314</v>
      </c>
      <c r="D21" s="115">
        <v>20494</v>
      </c>
      <c r="E21" s="114">
        <v>20504</v>
      </c>
      <c r="F21" s="114">
        <v>20343</v>
      </c>
      <c r="G21" s="114">
        <v>20119</v>
      </c>
      <c r="H21" s="140">
        <v>19877</v>
      </c>
      <c r="I21" s="115">
        <v>617</v>
      </c>
      <c r="J21" s="116">
        <v>3.1040901544498665</v>
      </c>
    </row>
    <row r="22" spans="1:10" s="110" customFormat="1" ht="12" customHeight="1" x14ac:dyDescent="0.2">
      <c r="A22" s="118" t="s">
        <v>113</v>
      </c>
      <c r="B22" s="119" t="s">
        <v>116</v>
      </c>
      <c r="C22" s="113">
        <v>93.29437813181508</v>
      </c>
      <c r="D22" s="115">
        <v>56041</v>
      </c>
      <c r="E22" s="114">
        <v>56324</v>
      </c>
      <c r="F22" s="114">
        <v>56637</v>
      </c>
      <c r="G22" s="114">
        <v>55553</v>
      </c>
      <c r="H22" s="140">
        <v>55480</v>
      </c>
      <c r="I22" s="115">
        <v>561</v>
      </c>
      <c r="J22" s="116">
        <v>1.0111751982696466</v>
      </c>
    </row>
    <row r="23" spans="1:10" s="110" customFormat="1" ht="12" customHeight="1" x14ac:dyDescent="0.2">
      <c r="A23" s="118"/>
      <c r="B23" s="119" t="s">
        <v>117</v>
      </c>
      <c r="C23" s="113">
        <v>6.6423612845227984</v>
      </c>
      <c r="D23" s="115">
        <v>3990</v>
      </c>
      <c r="E23" s="114">
        <v>4005</v>
      </c>
      <c r="F23" s="114">
        <v>4150</v>
      </c>
      <c r="G23" s="114">
        <v>3903</v>
      </c>
      <c r="H23" s="140">
        <v>3775</v>
      </c>
      <c r="I23" s="115">
        <v>215</v>
      </c>
      <c r="J23" s="116">
        <v>5.6953642384105958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70688</v>
      </c>
      <c r="E64" s="236">
        <v>70918</v>
      </c>
      <c r="F64" s="236">
        <v>71280</v>
      </c>
      <c r="G64" s="236">
        <v>69882</v>
      </c>
      <c r="H64" s="140">
        <v>69733</v>
      </c>
      <c r="I64" s="115">
        <v>955</v>
      </c>
      <c r="J64" s="116">
        <v>1.3695094144809488</v>
      </c>
    </row>
    <row r="65" spans="1:12" s="110" customFormat="1" ht="12" customHeight="1" x14ac:dyDescent="0.2">
      <c r="A65" s="118" t="s">
        <v>105</v>
      </c>
      <c r="B65" s="119" t="s">
        <v>106</v>
      </c>
      <c r="C65" s="113">
        <v>51.766919420552284</v>
      </c>
      <c r="D65" s="235">
        <v>36593</v>
      </c>
      <c r="E65" s="236">
        <v>36696</v>
      </c>
      <c r="F65" s="236">
        <v>37022</v>
      </c>
      <c r="G65" s="236">
        <v>36226</v>
      </c>
      <c r="H65" s="140">
        <v>36147</v>
      </c>
      <c r="I65" s="115">
        <v>446</v>
      </c>
      <c r="J65" s="116">
        <v>1.2338506653387555</v>
      </c>
    </row>
    <row r="66" spans="1:12" s="110" customFormat="1" ht="12" customHeight="1" x14ac:dyDescent="0.2">
      <c r="A66" s="118"/>
      <c r="B66" s="119" t="s">
        <v>107</v>
      </c>
      <c r="C66" s="113">
        <v>48.233080579447716</v>
      </c>
      <c r="D66" s="235">
        <v>34095</v>
      </c>
      <c r="E66" s="236">
        <v>34222</v>
      </c>
      <c r="F66" s="236">
        <v>34258</v>
      </c>
      <c r="G66" s="236">
        <v>33656</v>
      </c>
      <c r="H66" s="140">
        <v>33586</v>
      </c>
      <c r="I66" s="115">
        <v>509</v>
      </c>
      <c r="J66" s="116">
        <v>1.5155124158875721</v>
      </c>
    </row>
    <row r="67" spans="1:12" s="110" customFormat="1" ht="12" customHeight="1" x14ac:dyDescent="0.2">
      <c r="A67" s="118" t="s">
        <v>105</v>
      </c>
      <c r="B67" s="121" t="s">
        <v>108</v>
      </c>
      <c r="C67" s="113">
        <v>10.56332050701675</v>
      </c>
      <c r="D67" s="235">
        <v>7467</v>
      </c>
      <c r="E67" s="236">
        <v>7792</v>
      </c>
      <c r="F67" s="236">
        <v>7991</v>
      </c>
      <c r="G67" s="236">
        <v>7143</v>
      </c>
      <c r="H67" s="140">
        <v>7346</v>
      </c>
      <c r="I67" s="115">
        <v>121</v>
      </c>
      <c r="J67" s="116">
        <v>1.6471549142390416</v>
      </c>
    </row>
    <row r="68" spans="1:12" s="110" customFormat="1" ht="12" customHeight="1" x14ac:dyDescent="0.2">
      <c r="A68" s="118"/>
      <c r="B68" s="121" t="s">
        <v>109</v>
      </c>
      <c r="C68" s="113">
        <v>67.89837030330466</v>
      </c>
      <c r="D68" s="235">
        <v>47996</v>
      </c>
      <c r="E68" s="236">
        <v>48049</v>
      </c>
      <c r="F68" s="236">
        <v>48407</v>
      </c>
      <c r="G68" s="236">
        <v>48186</v>
      </c>
      <c r="H68" s="140">
        <v>48200</v>
      </c>
      <c r="I68" s="115">
        <v>-204</v>
      </c>
      <c r="J68" s="116">
        <v>-0.42323651452282157</v>
      </c>
    </row>
    <row r="69" spans="1:12" s="110" customFormat="1" ht="12" customHeight="1" x14ac:dyDescent="0.2">
      <c r="A69" s="118"/>
      <c r="B69" s="121" t="s">
        <v>110</v>
      </c>
      <c r="C69" s="113">
        <v>20.253791308284292</v>
      </c>
      <c r="D69" s="235">
        <v>14317</v>
      </c>
      <c r="E69" s="236">
        <v>14188</v>
      </c>
      <c r="F69" s="236">
        <v>14030</v>
      </c>
      <c r="G69" s="236">
        <v>13705</v>
      </c>
      <c r="H69" s="140">
        <v>13378</v>
      </c>
      <c r="I69" s="115">
        <v>939</v>
      </c>
      <c r="J69" s="116">
        <v>7.0189863955748244</v>
      </c>
    </row>
    <row r="70" spans="1:12" s="110" customFormat="1" ht="12" customHeight="1" x14ac:dyDescent="0.2">
      <c r="A70" s="120"/>
      <c r="B70" s="121" t="s">
        <v>111</v>
      </c>
      <c r="C70" s="113">
        <v>1.2845178813942961</v>
      </c>
      <c r="D70" s="235">
        <v>908</v>
      </c>
      <c r="E70" s="236">
        <v>889</v>
      </c>
      <c r="F70" s="236">
        <v>852</v>
      </c>
      <c r="G70" s="236">
        <v>848</v>
      </c>
      <c r="H70" s="140">
        <v>809</v>
      </c>
      <c r="I70" s="115">
        <v>99</v>
      </c>
      <c r="J70" s="116">
        <v>12.237330037082819</v>
      </c>
    </row>
    <row r="71" spans="1:12" s="110" customFormat="1" ht="12" customHeight="1" x14ac:dyDescent="0.2">
      <c r="A71" s="120"/>
      <c r="B71" s="121" t="s">
        <v>112</v>
      </c>
      <c r="C71" s="113">
        <v>0.36356948845631509</v>
      </c>
      <c r="D71" s="235">
        <v>257</v>
      </c>
      <c r="E71" s="236">
        <v>240</v>
      </c>
      <c r="F71" s="236">
        <v>224</v>
      </c>
      <c r="G71" s="236">
        <v>211</v>
      </c>
      <c r="H71" s="140">
        <v>217</v>
      </c>
      <c r="I71" s="115">
        <v>40</v>
      </c>
      <c r="J71" s="116">
        <v>18.433179723502302</v>
      </c>
    </row>
    <row r="72" spans="1:12" s="110" customFormat="1" ht="12" customHeight="1" x14ac:dyDescent="0.2">
      <c r="A72" s="118" t="s">
        <v>113</v>
      </c>
      <c r="B72" s="119" t="s">
        <v>181</v>
      </c>
      <c r="C72" s="113">
        <v>68.464237211407877</v>
      </c>
      <c r="D72" s="235">
        <v>48396</v>
      </c>
      <c r="E72" s="236">
        <v>48596</v>
      </c>
      <c r="F72" s="236">
        <v>49148</v>
      </c>
      <c r="G72" s="236">
        <v>48000</v>
      </c>
      <c r="H72" s="140">
        <v>48056</v>
      </c>
      <c r="I72" s="115">
        <v>340</v>
      </c>
      <c r="J72" s="116">
        <v>0.70750790744131842</v>
      </c>
    </row>
    <row r="73" spans="1:12" s="110" customFormat="1" ht="12" customHeight="1" x14ac:dyDescent="0.2">
      <c r="A73" s="118"/>
      <c r="B73" s="119" t="s">
        <v>182</v>
      </c>
      <c r="C73" s="113">
        <v>31.535762788592123</v>
      </c>
      <c r="D73" s="115">
        <v>22292</v>
      </c>
      <c r="E73" s="114">
        <v>22322</v>
      </c>
      <c r="F73" s="114">
        <v>22132</v>
      </c>
      <c r="G73" s="114">
        <v>21882</v>
      </c>
      <c r="H73" s="140">
        <v>21677</v>
      </c>
      <c r="I73" s="115">
        <v>615</v>
      </c>
      <c r="J73" s="116">
        <v>2.837108455967154</v>
      </c>
    </row>
    <row r="74" spans="1:12" s="110" customFormat="1" ht="12" customHeight="1" x14ac:dyDescent="0.2">
      <c r="A74" s="118" t="s">
        <v>113</v>
      </c>
      <c r="B74" s="119" t="s">
        <v>116</v>
      </c>
      <c r="C74" s="113">
        <v>94.20976686283386</v>
      </c>
      <c r="D74" s="115">
        <v>66595</v>
      </c>
      <c r="E74" s="114">
        <v>66881</v>
      </c>
      <c r="F74" s="114">
        <v>67155</v>
      </c>
      <c r="G74" s="114">
        <v>65996</v>
      </c>
      <c r="H74" s="140">
        <v>65999</v>
      </c>
      <c r="I74" s="115">
        <v>596</v>
      </c>
      <c r="J74" s="116">
        <v>0.90304398551493203</v>
      </c>
    </row>
    <row r="75" spans="1:12" s="110" customFormat="1" ht="12" customHeight="1" x14ac:dyDescent="0.2">
      <c r="A75" s="142"/>
      <c r="B75" s="124" t="s">
        <v>117</v>
      </c>
      <c r="C75" s="125">
        <v>5.7294024445450429</v>
      </c>
      <c r="D75" s="143">
        <v>4050</v>
      </c>
      <c r="E75" s="144">
        <v>3984</v>
      </c>
      <c r="F75" s="144">
        <v>4076</v>
      </c>
      <c r="G75" s="144">
        <v>3846</v>
      </c>
      <c r="H75" s="145">
        <v>3691</v>
      </c>
      <c r="I75" s="143">
        <v>359</v>
      </c>
      <c r="J75" s="146">
        <v>9.7263614196694661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60069</v>
      </c>
      <c r="G11" s="114">
        <v>60376</v>
      </c>
      <c r="H11" s="114">
        <v>60830</v>
      </c>
      <c r="I11" s="114">
        <v>59494</v>
      </c>
      <c r="J11" s="140">
        <v>59294</v>
      </c>
      <c r="K11" s="114">
        <v>775</v>
      </c>
      <c r="L11" s="116">
        <v>1.3070462441393733</v>
      </c>
    </row>
    <row r="12" spans="1:17" s="110" customFormat="1" ht="24.95" customHeight="1" x14ac:dyDescent="0.2">
      <c r="A12" s="604" t="s">
        <v>185</v>
      </c>
      <c r="B12" s="605"/>
      <c r="C12" s="605"/>
      <c r="D12" s="606"/>
      <c r="E12" s="113">
        <v>49.812715377316088</v>
      </c>
      <c r="F12" s="115">
        <v>29922</v>
      </c>
      <c r="G12" s="114">
        <v>30089</v>
      </c>
      <c r="H12" s="114">
        <v>30519</v>
      </c>
      <c r="I12" s="114">
        <v>29713</v>
      </c>
      <c r="J12" s="140">
        <v>29595</v>
      </c>
      <c r="K12" s="114">
        <v>327</v>
      </c>
      <c r="L12" s="116">
        <v>1.1049163710086163</v>
      </c>
    </row>
    <row r="13" spans="1:17" s="110" customFormat="1" ht="15" customHeight="1" x14ac:dyDescent="0.2">
      <c r="A13" s="120"/>
      <c r="B13" s="612" t="s">
        <v>107</v>
      </c>
      <c r="C13" s="612"/>
      <c r="E13" s="113">
        <v>50.187284622683912</v>
      </c>
      <c r="F13" s="115">
        <v>30147</v>
      </c>
      <c r="G13" s="114">
        <v>30287</v>
      </c>
      <c r="H13" s="114">
        <v>30311</v>
      </c>
      <c r="I13" s="114">
        <v>29781</v>
      </c>
      <c r="J13" s="140">
        <v>29699</v>
      </c>
      <c r="K13" s="114">
        <v>448</v>
      </c>
      <c r="L13" s="116">
        <v>1.5084682985959124</v>
      </c>
    </row>
    <row r="14" spans="1:17" s="110" customFormat="1" ht="24.95" customHeight="1" x14ac:dyDescent="0.2">
      <c r="A14" s="604" t="s">
        <v>186</v>
      </c>
      <c r="B14" s="605"/>
      <c r="C14" s="605"/>
      <c r="D14" s="606"/>
      <c r="E14" s="113">
        <v>11.255389635252792</v>
      </c>
      <c r="F14" s="115">
        <v>6761</v>
      </c>
      <c r="G14" s="114">
        <v>7090</v>
      </c>
      <c r="H14" s="114">
        <v>7323</v>
      </c>
      <c r="I14" s="114">
        <v>6514</v>
      </c>
      <c r="J14" s="140">
        <v>6760</v>
      </c>
      <c r="K14" s="114">
        <v>1</v>
      </c>
      <c r="L14" s="116">
        <v>1.4792899408284023E-2</v>
      </c>
    </row>
    <row r="15" spans="1:17" s="110" customFormat="1" ht="15" customHeight="1" x14ac:dyDescent="0.2">
      <c r="A15" s="120"/>
      <c r="B15" s="119"/>
      <c r="C15" s="258" t="s">
        <v>106</v>
      </c>
      <c r="E15" s="113">
        <v>54.725632302913773</v>
      </c>
      <c r="F15" s="115">
        <v>3700</v>
      </c>
      <c r="G15" s="114">
        <v>3879</v>
      </c>
      <c r="H15" s="114">
        <v>4064</v>
      </c>
      <c r="I15" s="114">
        <v>3613</v>
      </c>
      <c r="J15" s="140">
        <v>3768</v>
      </c>
      <c r="K15" s="114">
        <v>-68</v>
      </c>
      <c r="L15" s="116">
        <v>-1.8046709129511678</v>
      </c>
    </row>
    <row r="16" spans="1:17" s="110" customFormat="1" ht="15" customHeight="1" x14ac:dyDescent="0.2">
      <c r="A16" s="120"/>
      <c r="B16" s="119"/>
      <c r="C16" s="258" t="s">
        <v>107</v>
      </c>
      <c r="E16" s="113">
        <v>45.274367697086227</v>
      </c>
      <c r="F16" s="115">
        <v>3061</v>
      </c>
      <c r="G16" s="114">
        <v>3211</v>
      </c>
      <c r="H16" s="114">
        <v>3259</v>
      </c>
      <c r="I16" s="114">
        <v>2901</v>
      </c>
      <c r="J16" s="140">
        <v>2992</v>
      </c>
      <c r="K16" s="114">
        <v>69</v>
      </c>
      <c r="L16" s="116">
        <v>2.3061497326203209</v>
      </c>
    </row>
    <row r="17" spans="1:12" s="110" customFormat="1" ht="15" customHeight="1" x14ac:dyDescent="0.2">
      <c r="A17" s="120"/>
      <c r="B17" s="121" t="s">
        <v>109</v>
      </c>
      <c r="C17" s="258"/>
      <c r="E17" s="113">
        <v>67.114485008906428</v>
      </c>
      <c r="F17" s="115">
        <v>40315</v>
      </c>
      <c r="G17" s="114">
        <v>40447</v>
      </c>
      <c r="H17" s="114">
        <v>40796</v>
      </c>
      <c r="I17" s="114">
        <v>40576</v>
      </c>
      <c r="J17" s="140">
        <v>40421</v>
      </c>
      <c r="K17" s="114">
        <v>-106</v>
      </c>
      <c r="L17" s="116">
        <v>-0.26223992479156871</v>
      </c>
    </row>
    <row r="18" spans="1:12" s="110" customFormat="1" ht="15" customHeight="1" x14ac:dyDescent="0.2">
      <c r="A18" s="120"/>
      <c r="B18" s="119"/>
      <c r="C18" s="258" t="s">
        <v>106</v>
      </c>
      <c r="E18" s="113">
        <v>49.393525982884782</v>
      </c>
      <c r="F18" s="115">
        <v>19913</v>
      </c>
      <c r="G18" s="114">
        <v>20003</v>
      </c>
      <c r="H18" s="114">
        <v>20246</v>
      </c>
      <c r="I18" s="114">
        <v>20072</v>
      </c>
      <c r="J18" s="140">
        <v>19905</v>
      </c>
      <c r="K18" s="114">
        <v>8</v>
      </c>
      <c r="L18" s="116">
        <v>4.0190906807334843E-2</v>
      </c>
    </row>
    <row r="19" spans="1:12" s="110" customFormat="1" ht="15" customHeight="1" x14ac:dyDescent="0.2">
      <c r="A19" s="120"/>
      <c r="B19" s="119"/>
      <c r="C19" s="258" t="s">
        <v>107</v>
      </c>
      <c r="E19" s="113">
        <v>50.606474017115218</v>
      </c>
      <c r="F19" s="115">
        <v>20402</v>
      </c>
      <c r="G19" s="114">
        <v>20444</v>
      </c>
      <c r="H19" s="114">
        <v>20550</v>
      </c>
      <c r="I19" s="114">
        <v>20504</v>
      </c>
      <c r="J19" s="140">
        <v>20516</v>
      </c>
      <c r="K19" s="114">
        <v>-114</v>
      </c>
      <c r="L19" s="116">
        <v>-0.55566387209982449</v>
      </c>
    </row>
    <row r="20" spans="1:12" s="110" customFormat="1" ht="15" customHeight="1" x14ac:dyDescent="0.2">
      <c r="A20" s="120"/>
      <c r="B20" s="121" t="s">
        <v>110</v>
      </c>
      <c r="C20" s="258"/>
      <c r="E20" s="113">
        <v>20.251710532887181</v>
      </c>
      <c r="F20" s="115">
        <v>12165</v>
      </c>
      <c r="G20" s="114">
        <v>12039</v>
      </c>
      <c r="H20" s="114">
        <v>11941</v>
      </c>
      <c r="I20" s="114">
        <v>11641</v>
      </c>
      <c r="J20" s="140">
        <v>11376</v>
      </c>
      <c r="K20" s="114">
        <v>789</v>
      </c>
      <c r="L20" s="116">
        <v>6.935654008438819</v>
      </c>
    </row>
    <row r="21" spans="1:12" s="110" customFormat="1" ht="15" customHeight="1" x14ac:dyDescent="0.2">
      <c r="A21" s="120"/>
      <c r="B21" s="119"/>
      <c r="C21" s="258" t="s">
        <v>106</v>
      </c>
      <c r="E21" s="113">
        <v>47.587340731607071</v>
      </c>
      <c r="F21" s="115">
        <v>5789</v>
      </c>
      <c r="G21" s="114">
        <v>5713</v>
      </c>
      <c r="H21" s="114">
        <v>5731</v>
      </c>
      <c r="I21" s="114">
        <v>5549</v>
      </c>
      <c r="J21" s="140">
        <v>5462</v>
      </c>
      <c r="K21" s="114">
        <v>327</v>
      </c>
      <c r="L21" s="116">
        <v>5.9868180153789821</v>
      </c>
    </row>
    <row r="22" spans="1:12" s="110" customFormat="1" ht="15" customHeight="1" x14ac:dyDescent="0.2">
      <c r="A22" s="120"/>
      <c r="B22" s="119"/>
      <c r="C22" s="258" t="s">
        <v>107</v>
      </c>
      <c r="E22" s="113">
        <v>52.412659268392929</v>
      </c>
      <c r="F22" s="115">
        <v>6376</v>
      </c>
      <c r="G22" s="114">
        <v>6326</v>
      </c>
      <c r="H22" s="114">
        <v>6210</v>
      </c>
      <c r="I22" s="114">
        <v>6092</v>
      </c>
      <c r="J22" s="140">
        <v>5914</v>
      </c>
      <c r="K22" s="114">
        <v>462</v>
      </c>
      <c r="L22" s="116">
        <v>7.811971592830572</v>
      </c>
    </row>
    <row r="23" spans="1:12" s="110" customFormat="1" ht="15" customHeight="1" x14ac:dyDescent="0.2">
      <c r="A23" s="120"/>
      <c r="B23" s="121" t="s">
        <v>111</v>
      </c>
      <c r="C23" s="258"/>
      <c r="E23" s="113">
        <v>1.3784148229536033</v>
      </c>
      <c r="F23" s="115">
        <v>828</v>
      </c>
      <c r="G23" s="114">
        <v>800</v>
      </c>
      <c r="H23" s="114">
        <v>770</v>
      </c>
      <c r="I23" s="114">
        <v>763</v>
      </c>
      <c r="J23" s="140">
        <v>737</v>
      </c>
      <c r="K23" s="114">
        <v>91</v>
      </c>
      <c r="L23" s="116">
        <v>12.347354138398915</v>
      </c>
    </row>
    <row r="24" spans="1:12" s="110" customFormat="1" ht="15" customHeight="1" x14ac:dyDescent="0.2">
      <c r="A24" s="120"/>
      <c r="B24" s="119"/>
      <c r="C24" s="258" t="s">
        <v>106</v>
      </c>
      <c r="E24" s="113">
        <v>62.80193236714976</v>
      </c>
      <c r="F24" s="115">
        <v>520</v>
      </c>
      <c r="G24" s="114">
        <v>494</v>
      </c>
      <c r="H24" s="114">
        <v>478</v>
      </c>
      <c r="I24" s="114">
        <v>479</v>
      </c>
      <c r="J24" s="140">
        <v>460</v>
      </c>
      <c r="K24" s="114">
        <v>60</v>
      </c>
      <c r="L24" s="116">
        <v>13.043478260869565</v>
      </c>
    </row>
    <row r="25" spans="1:12" s="110" customFormat="1" ht="15" customHeight="1" x14ac:dyDescent="0.2">
      <c r="A25" s="120"/>
      <c r="B25" s="119"/>
      <c r="C25" s="258" t="s">
        <v>107</v>
      </c>
      <c r="E25" s="113">
        <v>37.19806763285024</v>
      </c>
      <c r="F25" s="115">
        <v>308</v>
      </c>
      <c r="G25" s="114">
        <v>306</v>
      </c>
      <c r="H25" s="114">
        <v>292</v>
      </c>
      <c r="I25" s="114">
        <v>284</v>
      </c>
      <c r="J25" s="140">
        <v>277</v>
      </c>
      <c r="K25" s="114">
        <v>31</v>
      </c>
      <c r="L25" s="116">
        <v>11.191335740072201</v>
      </c>
    </row>
    <row r="26" spans="1:12" s="110" customFormat="1" ht="15" customHeight="1" x14ac:dyDescent="0.2">
      <c r="A26" s="120"/>
      <c r="C26" s="121" t="s">
        <v>187</v>
      </c>
      <c r="D26" s="110" t="s">
        <v>188</v>
      </c>
      <c r="E26" s="113">
        <v>0.37789874977109655</v>
      </c>
      <c r="F26" s="115">
        <v>227</v>
      </c>
      <c r="G26" s="114">
        <v>198</v>
      </c>
      <c r="H26" s="114">
        <v>178</v>
      </c>
      <c r="I26" s="114">
        <v>165</v>
      </c>
      <c r="J26" s="140">
        <v>168</v>
      </c>
      <c r="K26" s="114">
        <v>59</v>
      </c>
      <c r="L26" s="116">
        <v>35.11904761904762</v>
      </c>
    </row>
    <row r="27" spans="1:12" s="110" customFormat="1" ht="15" customHeight="1" x14ac:dyDescent="0.2">
      <c r="A27" s="120"/>
      <c r="B27" s="119"/>
      <c r="D27" s="259" t="s">
        <v>106</v>
      </c>
      <c r="E27" s="113">
        <v>52.863436123348016</v>
      </c>
      <c r="F27" s="115">
        <v>120</v>
      </c>
      <c r="G27" s="114">
        <v>100</v>
      </c>
      <c r="H27" s="114">
        <v>86</v>
      </c>
      <c r="I27" s="114">
        <v>84</v>
      </c>
      <c r="J27" s="140">
        <v>85</v>
      </c>
      <c r="K27" s="114">
        <v>35</v>
      </c>
      <c r="L27" s="116">
        <v>41.176470588235297</v>
      </c>
    </row>
    <row r="28" spans="1:12" s="110" customFormat="1" ht="15" customHeight="1" x14ac:dyDescent="0.2">
      <c r="A28" s="120"/>
      <c r="B28" s="119"/>
      <c r="D28" s="259" t="s">
        <v>107</v>
      </c>
      <c r="E28" s="113">
        <v>47.136563876651984</v>
      </c>
      <c r="F28" s="115">
        <v>107</v>
      </c>
      <c r="G28" s="114">
        <v>98</v>
      </c>
      <c r="H28" s="114">
        <v>92</v>
      </c>
      <c r="I28" s="114">
        <v>81</v>
      </c>
      <c r="J28" s="140">
        <v>83</v>
      </c>
      <c r="K28" s="114">
        <v>24</v>
      </c>
      <c r="L28" s="116">
        <v>28.91566265060241</v>
      </c>
    </row>
    <row r="29" spans="1:12" s="110" customFormat="1" ht="24.95" customHeight="1" x14ac:dyDescent="0.2">
      <c r="A29" s="604" t="s">
        <v>189</v>
      </c>
      <c r="B29" s="605"/>
      <c r="C29" s="605"/>
      <c r="D29" s="606"/>
      <c r="E29" s="113">
        <v>93.29437813181508</v>
      </c>
      <c r="F29" s="115">
        <v>56041</v>
      </c>
      <c r="G29" s="114">
        <v>56324</v>
      </c>
      <c r="H29" s="114">
        <v>56637</v>
      </c>
      <c r="I29" s="114">
        <v>55553</v>
      </c>
      <c r="J29" s="140">
        <v>55480</v>
      </c>
      <c r="K29" s="114">
        <v>561</v>
      </c>
      <c r="L29" s="116">
        <v>1.0111751982696466</v>
      </c>
    </row>
    <row r="30" spans="1:12" s="110" customFormat="1" ht="15" customHeight="1" x14ac:dyDescent="0.2">
      <c r="A30" s="120"/>
      <c r="B30" s="119"/>
      <c r="C30" s="258" t="s">
        <v>106</v>
      </c>
      <c r="E30" s="113">
        <v>48.723256187434203</v>
      </c>
      <c r="F30" s="115">
        <v>27305</v>
      </c>
      <c r="G30" s="114">
        <v>27447</v>
      </c>
      <c r="H30" s="114">
        <v>27748</v>
      </c>
      <c r="I30" s="114">
        <v>27134</v>
      </c>
      <c r="J30" s="140">
        <v>27089</v>
      </c>
      <c r="K30" s="114">
        <v>216</v>
      </c>
      <c r="L30" s="116">
        <v>0.79737162685961094</v>
      </c>
    </row>
    <row r="31" spans="1:12" s="110" customFormat="1" ht="15" customHeight="1" x14ac:dyDescent="0.2">
      <c r="A31" s="120"/>
      <c r="B31" s="119"/>
      <c r="C31" s="258" t="s">
        <v>107</v>
      </c>
      <c r="E31" s="113">
        <v>51.276743812565797</v>
      </c>
      <c r="F31" s="115">
        <v>28736</v>
      </c>
      <c r="G31" s="114">
        <v>28877</v>
      </c>
      <c r="H31" s="114">
        <v>28889</v>
      </c>
      <c r="I31" s="114">
        <v>28419</v>
      </c>
      <c r="J31" s="140">
        <v>28391</v>
      </c>
      <c r="K31" s="114">
        <v>345</v>
      </c>
      <c r="L31" s="116">
        <v>1.2151738226902893</v>
      </c>
    </row>
    <row r="32" spans="1:12" s="110" customFormat="1" ht="15" customHeight="1" x14ac:dyDescent="0.2">
      <c r="A32" s="120"/>
      <c r="B32" s="119" t="s">
        <v>117</v>
      </c>
      <c r="C32" s="258"/>
      <c r="E32" s="113">
        <v>6.6423612845227984</v>
      </c>
      <c r="F32" s="115">
        <v>3990</v>
      </c>
      <c r="G32" s="114">
        <v>4005</v>
      </c>
      <c r="H32" s="114">
        <v>4150</v>
      </c>
      <c r="I32" s="114">
        <v>3903</v>
      </c>
      <c r="J32" s="140">
        <v>3775</v>
      </c>
      <c r="K32" s="114">
        <v>215</v>
      </c>
      <c r="L32" s="116">
        <v>5.6953642384105958</v>
      </c>
    </row>
    <row r="33" spans="1:12" s="110" customFormat="1" ht="15" customHeight="1" x14ac:dyDescent="0.2">
      <c r="A33" s="120"/>
      <c r="B33" s="119"/>
      <c r="C33" s="258" t="s">
        <v>106</v>
      </c>
      <c r="E33" s="113">
        <v>64.887218045112789</v>
      </c>
      <c r="F33" s="115">
        <v>2589</v>
      </c>
      <c r="G33" s="114">
        <v>2608</v>
      </c>
      <c r="H33" s="114">
        <v>2739</v>
      </c>
      <c r="I33" s="114">
        <v>2552</v>
      </c>
      <c r="J33" s="140">
        <v>2479</v>
      </c>
      <c r="K33" s="114">
        <v>110</v>
      </c>
      <c r="L33" s="116">
        <v>4.4372730939895115</v>
      </c>
    </row>
    <row r="34" spans="1:12" s="110" customFormat="1" ht="15" customHeight="1" x14ac:dyDescent="0.2">
      <c r="A34" s="120"/>
      <c r="B34" s="119"/>
      <c r="C34" s="258" t="s">
        <v>107</v>
      </c>
      <c r="E34" s="113">
        <v>35.112781954887218</v>
      </c>
      <c r="F34" s="115">
        <v>1401</v>
      </c>
      <c r="G34" s="114">
        <v>1397</v>
      </c>
      <c r="H34" s="114">
        <v>1411</v>
      </c>
      <c r="I34" s="114">
        <v>1351</v>
      </c>
      <c r="J34" s="140">
        <v>1296</v>
      </c>
      <c r="K34" s="114">
        <v>105</v>
      </c>
      <c r="L34" s="116">
        <v>8.1018518518518512</v>
      </c>
    </row>
    <row r="35" spans="1:12" s="110" customFormat="1" ht="24.95" customHeight="1" x14ac:dyDescent="0.2">
      <c r="A35" s="604" t="s">
        <v>190</v>
      </c>
      <c r="B35" s="605"/>
      <c r="C35" s="605"/>
      <c r="D35" s="606"/>
      <c r="E35" s="113">
        <v>65.882568379696679</v>
      </c>
      <c r="F35" s="115">
        <v>39575</v>
      </c>
      <c r="G35" s="114">
        <v>39872</v>
      </c>
      <c r="H35" s="114">
        <v>40487</v>
      </c>
      <c r="I35" s="114">
        <v>39375</v>
      </c>
      <c r="J35" s="140">
        <v>39417</v>
      </c>
      <c r="K35" s="114">
        <v>158</v>
      </c>
      <c r="L35" s="116">
        <v>0.40084227617525431</v>
      </c>
    </row>
    <row r="36" spans="1:12" s="110" customFormat="1" ht="15" customHeight="1" x14ac:dyDescent="0.2">
      <c r="A36" s="120"/>
      <c r="B36" s="119"/>
      <c r="C36" s="258" t="s">
        <v>106</v>
      </c>
      <c r="E36" s="113">
        <v>64.975363234365133</v>
      </c>
      <c r="F36" s="115">
        <v>25714</v>
      </c>
      <c r="G36" s="114">
        <v>25907</v>
      </c>
      <c r="H36" s="114">
        <v>26368</v>
      </c>
      <c r="I36" s="114">
        <v>25646</v>
      </c>
      <c r="J36" s="140">
        <v>25606</v>
      </c>
      <c r="K36" s="114">
        <v>108</v>
      </c>
      <c r="L36" s="116">
        <v>0.42177614621573067</v>
      </c>
    </row>
    <row r="37" spans="1:12" s="110" customFormat="1" ht="15" customHeight="1" x14ac:dyDescent="0.2">
      <c r="A37" s="120"/>
      <c r="B37" s="119"/>
      <c r="C37" s="258" t="s">
        <v>107</v>
      </c>
      <c r="E37" s="113">
        <v>35.024636765634874</v>
      </c>
      <c r="F37" s="115">
        <v>13861</v>
      </c>
      <c r="G37" s="114">
        <v>13965</v>
      </c>
      <c r="H37" s="114">
        <v>14119</v>
      </c>
      <c r="I37" s="114">
        <v>13729</v>
      </c>
      <c r="J37" s="140">
        <v>13811</v>
      </c>
      <c r="K37" s="114">
        <v>50</v>
      </c>
      <c r="L37" s="116">
        <v>0.36203026573021507</v>
      </c>
    </row>
    <row r="38" spans="1:12" s="110" customFormat="1" ht="15" customHeight="1" x14ac:dyDescent="0.2">
      <c r="A38" s="120"/>
      <c r="B38" s="119" t="s">
        <v>182</v>
      </c>
      <c r="C38" s="258"/>
      <c r="E38" s="113">
        <v>34.117431620303314</v>
      </c>
      <c r="F38" s="115">
        <v>20494</v>
      </c>
      <c r="G38" s="114">
        <v>20504</v>
      </c>
      <c r="H38" s="114">
        <v>20343</v>
      </c>
      <c r="I38" s="114">
        <v>20119</v>
      </c>
      <c r="J38" s="140">
        <v>19877</v>
      </c>
      <c r="K38" s="114">
        <v>617</v>
      </c>
      <c r="L38" s="116">
        <v>3.1040901544498665</v>
      </c>
    </row>
    <row r="39" spans="1:12" s="110" customFormat="1" ht="15" customHeight="1" x14ac:dyDescent="0.2">
      <c r="A39" s="120"/>
      <c r="B39" s="119"/>
      <c r="C39" s="258" t="s">
        <v>106</v>
      </c>
      <c r="E39" s="113">
        <v>20.532838879672099</v>
      </c>
      <c r="F39" s="115">
        <v>4208</v>
      </c>
      <c r="G39" s="114">
        <v>4182</v>
      </c>
      <c r="H39" s="114">
        <v>4151</v>
      </c>
      <c r="I39" s="114">
        <v>4067</v>
      </c>
      <c r="J39" s="140">
        <v>3989</v>
      </c>
      <c r="K39" s="114">
        <v>219</v>
      </c>
      <c r="L39" s="116">
        <v>5.4900977688643771</v>
      </c>
    </row>
    <row r="40" spans="1:12" s="110" customFormat="1" ht="15" customHeight="1" x14ac:dyDescent="0.2">
      <c r="A40" s="120"/>
      <c r="B40" s="119"/>
      <c r="C40" s="258" t="s">
        <v>107</v>
      </c>
      <c r="E40" s="113">
        <v>79.467161120327901</v>
      </c>
      <c r="F40" s="115">
        <v>16286</v>
      </c>
      <c r="G40" s="114">
        <v>16322</v>
      </c>
      <c r="H40" s="114">
        <v>16192</v>
      </c>
      <c r="I40" s="114">
        <v>16052</v>
      </c>
      <c r="J40" s="140">
        <v>15888</v>
      </c>
      <c r="K40" s="114">
        <v>398</v>
      </c>
      <c r="L40" s="116">
        <v>2.5050352467270898</v>
      </c>
    </row>
    <row r="41" spans="1:12" s="110" customFormat="1" ht="24.75" customHeight="1" x14ac:dyDescent="0.2">
      <c r="A41" s="604" t="s">
        <v>517</v>
      </c>
      <c r="B41" s="605"/>
      <c r="C41" s="605"/>
      <c r="D41" s="606"/>
      <c r="E41" s="113">
        <v>5.3455193194493003</v>
      </c>
      <c r="F41" s="115">
        <v>3211</v>
      </c>
      <c r="G41" s="114">
        <v>3541</v>
      </c>
      <c r="H41" s="114">
        <v>3606</v>
      </c>
      <c r="I41" s="114">
        <v>2811</v>
      </c>
      <c r="J41" s="140">
        <v>3243</v>
      </c>
      <c r="K41" s="114">
        <v>-32</v>
      </c>
      <c r="L41" s="116">
        <v>-0.98674067221708295</v>
      </c>
    </row>
    <row r="42" spans="1:12" s="110" customFormat="1" ht="15" customHeight="1" x14ac:dyDescent="0.2">
      <c r="A42" s="120"/>
      <c r="B42" s="119"/>
      <c r="C42" s="258" t="s">
        <v>106</v>
      </c>
      <c r="E42" s="113">
        <v>57.925879788227967</v>
      </c>
      <c r="F42" s="115">
        <v>1860</v>
      </c>
      <c r="G42" s="114">
        <v>2086</v>
      </c>
      <c r="H42" s="114">
        <v>2131</v>
      </c>
      <c r="I42" s="114">
        <v>1659</v>
      </c>
      <c r="J42" s="140">
        <v>1880</v>
      </c>
      <c r="K42" s="114">
        <v>-20</v>
      </c>
      <c r="L42" s="116">
        <v>-1.0638297872340425</v>
      </c>
    </row>
    <row r="43" spans="1:12" s="110" customFormat="1" ht="15" customHeight="1" x14ac:dyDescent="0.2">
      <c r="A43" s="123"/>
      <c r="B43" s="124"/>
      <c r="C43" s="260" t="s">
        <v>107</v>
      </c>
      <c r="D43" s="261"/>
      <c r="E43" s="125">
        <v>42.074120211772033</v>
      </c>
      <c r="F43" s="143">
        <v>1351</v>
      </c>
      <c r="G43" s="144">
        <v>1455</v>
      </c>
      <c r="H43" s="144">
        <v>1475</v>
      </c>
      <c r="I43" s="144">
        <v>1152</v>
      </c>
      <c r="J43" s="145">
        <v>1363</v>
      </c>
      <c r="K43" s="144">
        <v>-12</v>
      </c>
      <c r="L43" s="146">
        <v>-0.88041085840058697</v>
      </c>
    </row>
    <row r="44" spans="1:12" s="110" customFormat="1" ht="45.75" customHeight="1" x14ac:dyDescent="0.2">
      <c r="A44" s="604" t="s">
        <v>191</v>
      </c>
      <c r="B44" s="605"/>
      <c r="C44" s="605"/>
      <c r="D44" s="606"/>
      <c r="E44" s="113">
        <v>1.9261182972914481</v>
      </c>
      <c r="F44" s="115">
        <v>1157</v>
      </c>
      <c r="G44" s="114">
        <v>1154</v>
      </c>
      <c r="H44" s="114">
        <v>1150</v>
      </c>
      <c r="I44" s="114">
        <v>1142</v>
      </c>
      <c r="J44" s="140">
        <v>1145</v>
      </c>
      <c r="K44" s="114">
        <v>12</v>
      </c>
      <c r="L44" s="116">
        <v>1.0480349344978166</v>
      </c>
    </row>
    <row r="45" spans="1:12" s="110" customFormat="1" ht="15" customHeight="1" x14ac:dyDescent="0.2">
      <c r="A45" s="120"/>
      <c r="B45" s="119"/>
      <c r="C45" s="258" t="s">
        <v>106</v>
      </c>
      <c r="E45" s="113">
        <v>56.179775280898873</v>
      </c>
      <c r="F45" s="115">
        <v>650</v>
      </c>
      <c r="G45" s="114">
        <v>650</v>
      </c>
      <c r="H45" s="114">
        <v>643</v>
      </c>
      <c r="I45" s="114">
        <v>635</v>
      </c>
      <c r="J45" s="140">
        <v>640</v>
      </c>
      <c r="K45" s="114">
        <v>10</v>
      </c>
      <c r="L45" s="116">
        <v>1.5625</v>
      </c>
    </row>
    <row r="46" spans="1:12" s="110" customFormat="1" ht="15" customHeight="1" x14ac:dyDescent="0.2">
      <c r="A46" s="123"/>
      <c r="B46" s="124"/>
      <c r="C46" s="260" t="s">
        <v>107</v>
      </c>
      <c r="D46" s="261"/>
      <c r="E46" s="125">
        <v>43.820224719101127</v>
      </c>
      <c r="F46" s="143">
        <v>507</v>
      </c>
      <c r="G46" s="144">
        <v>504</v>
      </c>
      <c r="H46" s="144">
        <v>507</v>
      </c>
      <c r="I46" s="144">
        <v>507</v>
      </c>
      <c r="J46" s="145">
        <v>505</v>
      </c>
      <c r="K46" s="144">
        <v>2</v>
      </c>
      <c r="L46" s="146">
        <v>0.39603960396039606</v>
      </c>
    </row>
    <row r="47" spans="1:12" s="110" customFormat="1" ht="39" customHeight="1" x14ac:dyDescent="0.2">
      <c r="A47" s="604" t="s">
        <v>518</v>
      </c>
      <c r="B47" s="607"/>
      <c r="C47" s="607"/>
      <c r="D47" s="608"/>
      <c r="E47" s="113">
        <v>0.38289300637600093</v>
      </c>
      <c r="F47" s="115">
        <v>230</v>
      </c>
      <c r="G47" s="114">
        <v>247</v>
      </c>
      <c r="H47" s="114">
        <v>234</v>
      </c>
      <c r="I47" s="114">
        <v>234</v>
      </c>
      <c r="J47" s="140">
        <v>250</v>
      </c>
      <c r="K47" s="114">
        <v>-20</v>
      </c>
      <c r="L47" s="116">
        <v>-8</v>
      </c>
    </row>
    <row r="48" spans="1:12" s="110" customFormat="1" ht="15" customHeight="1" x14ac:dyDescent="0.2">
      <c r="A48" s="120"/>
      <c r="B48" s="119"/>
      <c r="C48" s="258" t="s">
        <v>106</v>
      </c>
      <c r="E48" s="113">
        <v>36.956521739130437</v>
      </c>
      <c r="F48" s="115">
        <v>85</v>
      </c>
      <c r="G48" s="114">
        <v>92</v>
      </c>
      <c r="H48" s="114">
        <v>83</v>
      </c>
      <c r="I48" s="114">
        <v>83</v>
      </c>
      <c r="J48" s="140">
        <v>89</v>
      </c>
      <c r="K48" s="114">
        <v>-4</v>
      </c>
      <c r="L48" s="116">
        <v>-4.4943820224719104</v>
      </c>
    </row>
    <row r="49" spans="1:12" s="110" customFormat="1" ht="15" customHeight="1" x14ac:dyDescent="0.2">
      <c r="A49" s="123"/>
      <c r="B49" s="124"/>
      <c r="C49" s="260" t="s">
        <v>107</v>
      </c>
      <c r="D49" s="261"/>
      <c r="E49" s="125">
        <v>63.043478260869563</v>
      </c>
      <c r="F49" s="143">
        <v>145</v>
      </c>
      <c r="G49" s="144">
        <v>155</v>
      </c>
      <c r="H49" s="144">
        <v>151</v>
      </c>
      <c r="I49" s="144">
        <v>151</v>
      </c>
      <c r="J49" s="145">
        <v>161</v>
      </c>
      <c r="K49" s="144">
        <v>-16</v>
      </c>
      <c r="L49" s="146">
        <v>-9.9378881987577632</v>
      </c>
    </row>
    <row r="50" spans="1:12" s="110" customFormat="1" ht="24.95" customHeight="1" x14ac:dyDescent="0.2">
      <c r="A50" s="609" t="s">
        <v>192</v>
      </c>
      <c r="B50" s="610"/>
      <c r="C50" s="610"/>
      <c r="D50" s="611"/>
      <c r="E50" s="262">
        <v>13.432885514991094</v>
      </c>
      <c r="F50" s="263">
        <v>8069</v>
      </c>
      <c r="G50" s="264">
        <v>8548</v>
      </c>
      <c r="H50" s="264">
        <v>8659</v>
      </c>
      <c r="I50" s="264">
        <v>7922</v>
      </c>
      <c r="J50" s="265">
        <v>7972</v>
      </c>
      <c r="K50" s="263">
        <v>97</v>
      </c>
      <c r="L50" s="266">
        <v>1.2167586552935274</v>
      </c>
    </row>
    <row r="51" spans="1:12" s="110" customFormat="1" ht="15" customHeight="1" x14ac:dyDescent="0.2">
      <c r="A51" s="120"/>
      <c r="B51" s="119"/>
      <c r="C51" s="258" t="s">
        <v>106</v>
      </c>
      <c r="E51" s="113">
        <v>57.739496839757095</v>
      </c>
      <c r="F51" s="115">
        <v>4659</v>
      </c>
      <c r="G51" s="114">
        <v>4933</v>
      </c>
      <c r="H51" s="114">
        <v>5054</v>
      </c>
      <c r="I51" s="114">
        <v>4643</v>
      </c>
      <c r="J51" s="140">
        <v>4652</v>
      </c>
      <c r="K51" s="114">
        <v>7</v>
      </c>
      <c r="L51" s="116">
        <v>0.15047291487532244</v>
      </c>
    </row>
    <row r="52" spans="1:12" s="110" customFormat="1" ht="15" customHeight="1" x14ac:dyDescent="0.2">
      <c r="A52" s="120"/>
      <c r="B52" s="119"/>
      <c r="C52" s="258" t="s">
        <v>107</v>
      </c>
      <c r="E52" s="113">
        <v>42.260503160242905</v>
      </c>
      <c r="F52" s="115">
        <v>3410</v>
      </c>
      <c r="G52" s="114">
        <v>3615</v>
      </c>
      <c r="H52" s="114">
        <v>3605</v>
      </c>
      <c r="I52" s="114">
        <v>3279</v>
      </c>
      <c r="J52" s="140">
        <v>3320</v>
      </c>
      <c r="K52" s="114">
        <v>90</v>
      </c>
      <c r="L52" s="116">
        <v>2.7108433734939759</v>
      </c>
    </row>
    <row r="53" spans="1:12" s="110" customFormat="1" ht="15" customHeight="1" x14ac:dyDescent="0.2">
      <c r="A53" s="120"/>
      <c r="B53" s="119"/>
      <c r="C53" s="258" t="s">
        <v>187</v>
      </c>
      <c r="D53" s="110" t="s">
        <v>193</v>
      </c>
      <c r="E53" s="113">
        <v>27.029371669351839</v>
      </c>
      <c r="F53" s="115">
        <v>2181</v>
      </c>
      <c r="G53" s="114">
        <v>2606</v>
      </c>
      <c r="H53" s="114">
        <v>2664</v>
      </c>
      <c r="I53" s="114">
        <v>2004</v>
      </c>
      <c r="J53" s="140">
        <v>2193</v>
      </c>
      <c r="K53" s="114">
        <v>-12</v>
      </c>
      <c r="L53" s="116">
        <v>-0.54719562243502051</v>
      </c>
    </row>
    <row r="54" spans="1:12" s="110" customFormat="1" ht="15" customHeight="1" x14ac:dyDescent="0.2">
      <c r="A54" s="120"/>
      <c r="B54" s="119"/>
      <c r="D54" s="267" t="s">
        <v>194</v>
      </c>
      <c r="E54" s="113">
        <v>59.422283356258596</v>
      </c>
      <c r="F54" s="115">
        <v>1296</v>
      </c>
      <c r="G54" s="114">
        <v>1538</v>
      </c>
      <c r="H54" s="114">
        <v>1590</v>
      </c>
      <c r="I54" s="114">
        <v>1222</v>
      </c>
      <c r="J54" s="140">
        <v>1309</v>
      </c>
      <c r="K54" s="114">
        <v>-13</v>
      </c>
      <c r="L54" s="116">
        <v>-0.99312452253628725</v>
      </c>
    </row>
    <row r="55" spans="1:12" s="110" customFormat="1" ht="15" customHeight="1" x14ac:dyDescent="0.2">
      <c r="A55" s="120"/>
      <c r="B55" s="119"/>
      <c r="D55" s="267" t="s">
        <v>195</v>
      </c>
      <c r="E55" s="113">
        <v>40.577716643741404</v>
      </c>
      <c r="F55" s="115">
        <v>885</v>
      </c>
      <c r="G55" s="114">
        <v>1068</v>
      </c>
      <c r="H55" s="114">
        <v>1074</v>
      </c>
      <c r="I55" s="114">
        <v>782</v>
      </c>
      <c r="J55" s="140">
        <v>884</v>
      </c>
      <c r="K55" s="114">
        <v>1</v>
      </c>
      <c r="L55" s="116">
        <v>0.11312217194570136</v>
      </c>
    </row>
    <row r="56" spans="1:12" s="110" customFormat="1" ht="15" customHeight="1" x14ac:dyDescent="0.2">
      <c r="A56" s="120"/>
      <c r="B56" s="119" t="s">
        <v>196</v>
      </c>
      <c r="C56" s="258"/>
      <c r="E56" s="113">
        <v>64.269423496312569</v>
      </c>
      <c r="F56" s="115">
        <v>38606</v>
      </c>
      <c r="G56" s="114">
        <v>38455</v>
      </c>
      <c r="H56" s="114">
        <v>38681</v>
      </c>
      <c r="I56" s="114">
        <v>38315</v>
      </c>
      <c r="J56" s="140">
        <v>38242</v>
      </c>
      <c r="K56" s="114">
        <v>364</v>
      </c>
      <c r="L56" s="116">
        <v>0.95183306312431359</v>
      </c>
    </row>
    <row r="57" spans="1:12" s="110" customFormat="1" ht="15" customHeight="1" x14ac:dyDescent="0.2">
      <c r="A57" s="120"/>
      <c r="B57" s="119"/>
      <c r="C57" s="258" t="s">
        <v>106</v>
      </c>
      <c r="E57" s="113">
        <v>48.212713049785009</v>
      </c>
      <c r="F57" s="115">
        <v>18613</v>
      </c>
      <c r="G57" s="114">
        <v>18542</v>
      </c>
      <c r="H57" s="114">
        <v>18740</v>
      </c>
      <c r="I57" s="114">
        <v>18508</v>
      </c>
      <c r="J57" s="140">
        <v>18470</v>
      </c>
      <c r="K57" s="114">
        <v>143</v>
      </c>
      <c r="L57" s="116">
        <v>0.7742284786139686</v>
      </c>
    </row>
    <row r="58" spans="1:12" s="110" customFormat="1" ht="15" customHeight="1" x14ac:dyDescent="0.2">
      <c r="A58" s="120"/>
      <c r="B58" s="119"/>
      <c r="C58" s="258" t="s">
        <v>107</v>
      </c>
      <c r="E58" s="113">
        <v>51.787286950214991</v>
      </c>
      <c r="F58" s="115">
        <v>19993</v>
      </c>
      <c r="G58" s="114">
        <v>19913</v>
      </c>
      <c r="H58" s="114">
        <v>19941</v>
      </c>
      <c r="I58" s="114">
        <v>19807</v>
      </c>
      <c r="J58" s="140">
        <v>19772</v>
      </c>
      <c r="K58" s="114">
        <v>221</v>
      </c>
      <c r="L58" s="116">
        <v>1.1177422617843416</v>
      </c>
    </row>
    <row r="59" spans="1:12" s="110" customFormat="1" ht="15" customHeight="1" x14ac:dyDescent="0.2">
      <c r="A59" s="120"/>
      <c r="B59" s="119"/>
      <c r="C59" s="258" t="s">
        <v>105</v>
      </c>
      <c r="D59" s="110" t="s">
        <v>197</v>
      </c>
      <c r="E59" s="113">
        <v>92.120395793399993</v>
      </c>
      <c r="F59" s="115">
        <v>35564</v>
      </c>
      <c r="G59" s="114">
        <v>35432</v>
      </c>
      <c r="H59" s="114">
        <v>35676</v>
      </c>
      <c r="I59" s="114">
        <v>35365</v>
      </c>
      <c r="J59" s="140">
        <v>35304</v>
      </c>
      <c r="K59" s="114">
        <v>260</v>
      </c>
      <c r="L59" s="116">
        <v>0.73646045773849989</v>
      </c>
    </row>
    <row r="60" spans="1:12" s="110" customFormat="1" ht="15" customHeight="1" x14ac:dyDescent="0.2">
      <c r="A60" s="120"/>
      <c r="B60" s="119"/>
      <c r="C60" s="258"/>
      <c r="D60" s="267" t="s">
        <v>198</v>
      </c>
      <c r="E60" s="113">
        <v>47.354065909346531</v>
      </c>
      <c r="F60" s="115">
        <v>16841</v>
      </c>
      <c r="G60" s="114">
        <v>16775</v>
      </c>
      <c r="H60" s="114">
        <v>16986</v>
      </c>
      <c r="I60" s="114">
        <v>16789</v>
      </c>
      <c r="J60" s="140">
        <v>16750</v>
      </c>
      <c r="K60" s="114">
        <v>91</v>
      </c>
      <c r="L60" s="116">
        <v>0.54328358208955219</v>
      </c>
    </row>
    <row r="61" spans="1:12" s="110" customFormat="1" ht="15" customHeight="1" x14ac:dyDescent="0.2">
      <c r="A61" s="120"/>
      <c r="B61" s="119"/>
      <c r="C61" s="258"/>
      <c r="D61" s="267" t="s">
        <v>199</v>
      </c>
      <c r="E61" s="113">
        <v>52.645934090653469</v>
      </c>
      <c r="F61" s="115">
        <v>18723</v>
      </c>
      <c r="G61" s="114">
        <v>18657</v>
      </c>
      <c r="H61" s="114">
        <v>18690</v>
      </c>
      <c r="I61" s="114">
        <v>18576</v>
      </c>
      <c r="J61" s="140">
        <v>18554</v>
      </c>
      <c r="K61" s="114">
        <v>169</v>
      </c>
      <c r="L61" s="116">
        <v>0.91085480219898673</v>
      </c>
    </row>
    <row r="62" spans="1:12" s="110" customFormat="1" ht="15" customHeight="1" x14ac:dyDescent="0.2">
      <c r="A62" s="120"/>
      <c r="B62" s="119"/>
      <c r="C62" s="258"/>
      <c r="D62" s="258" t="s">
        <v>200</v>
      </c>
      <c r="E62" s="113">
        <v>7.8796042066000105</v>
      </c>
      <c r="F62" s="115">
        <v>3042</v>
      </c>
      <c r="G62" s="114">
        <v>3023</v>
      </c>
      <c r="H62" s="114">
        <v>3005</v>
      </c>
      <c r="I62" s="114">
        <v>2950</v>
      </c>
      <c r="J62" s="140">
        <v>2938</v>
      </c>
      <c r="K62" s="114">
        <v>104</v>
      </c>
      <c r="L62" s="116">
        <v>3.5398230088495577</v>
      </c>
    </row>
    <row r="63" spans="1:12" s="110" customFormat="1" ht="15" customHeight="1" x14ac:dyDescent="0.2">
      <c r="A63" s="120"/>
      <c r="B63" s="119"/>
      <c r="C63" s="258"/>
      <c r="D63" s="267" t="s">
        <v>198</v>
      </c>
      <c r="E63" s="113">
        <v>58.251150558842866</v>
      </c>
      <c r="F63" s="115">
        <v>1772</v>
      </c>
      <c r="G63" s="114">
        <v>1767</v>
      </c>
      <c r="H63" s="114">
        <v>1754</v>
      </c>
      <c r="I63" s="114">
        <v>1719</v>
      </c>
      <c r="J63" s="140">
        <v>1720</v>
      </c>
      <c r="K63" s="114">
        <v>52</v>
      </c>
      <c r="L63" s="116">
        <v>3.0232558139534884</v>
      </c>
    </row>
    <row r="64" spans="1:12" s="110" customFormat="1" ht="15" customHeight="1" x14ac:dyDescent="0.2">
      <c r="A64" s="120"/>
      <c r="B64" s="119"/>
      <c r="C64" s="258"/>
      <c r="D64" s="267" t="s">
        <v>199</v>
      </c>
      <c r="E64" s="113">
        <v>41.748849441157134</v>
      </c>
      <c r="F64" s="115">
        <v>1270</v>
      </c>
      <c r="G64" s="114">
        <v>1256</v>
      </c>
      <c r="H64" s="114">
        <v>1251</v>
      </c>
      <c r="I64" s="114">
        <v>1231</v>
      </c>
      <c r="J64" s="140">
        <v>1218</v>
      </c>
      <c r="K64" s="114">
        <v>52</v>
      </c>
      <c r="L64" s="116">
        <v>4.2692939244663384</v>
      </c>
    </row>
    <row r="65" spans="1:12" s="110" customFormat="1" ht="15" customHeight="1" x14ac:dyDescent="0.2">
      <c r="A65" s="120"/>
      <c r="B65" s="119" t="s">
        <v>201</v>
      </c>
      <c r="C65" s="258"/>
      <c r="E65" s="113">
        <v>14.574905525312557</v>
      </c>
      <c r="F65" s="115">
        <v>8755</v>
      </c>
      <c r="G65" s="114">
        <v>8659</v>
      </c>
      <c r="H65" s="114">
        <v>8561</v>
      </c>
      <c r="I65" s="114">
        <v>8441</v>
      </c>
      <c r="J65" s="140">
        <v>8296</v>
      </c>
      <c r="K65" s="114">
        <v>459</v>
      </c>
      <c r="L65" s="116">
        <v>5.5327868852459012</v>
      </c>
    </row>
    <row r="66" spans="1:12" s="110" customFormat="1" ht="15" customHeight="1" x14ac:dyDescent="0.2">
      <c r="A66" s="120"/>
      <c r="B66" s="119"/>
      <c r="C66" s="258" t="s">
        <v>106</v>
      </c>
      <c r="E66" s="113">
        <v>45.950885208452313</v>
      </c>
      <c r="F66" s="115">
        <v>4023</v>
      </c>
      <c r="G66" s="114">
        <v>3972</v>
      </c>
      <c r="H66" s="114">
        <v>3942</v>
      </c>
      <c r="I66" s="114">
        <v>3889</v>
      </c>
      <c r="J66" s="140">
        <v>3817</v>
      </c>
      <c r="K66" s="114">
        <v>206</v>
      </c>
      <c r="L66" s="116">
        <v>5.3969085669373857</v>
      </c>
    </row>
    <row r="67" spans="1:12" s="110" customFormat="1" ht="15" customHeight="1" x14ac:dyDescent="0.2">
      <c r="A67" s="120"/>
      <c r="B67" s="119"/>
      <c r="C67" s="258" t="s">
        <v>107</v>
      </c>
      <c r="E67" s="113">
        <v>54.049114791547687</v>
      </c>
      <c r="F67" s="115">
        <v>4732</v>
      </c>
      <c r="G67" s="114">
        <v>4687</v>
      </c>
      <c r="H67" s="114">
        <v>4619</v>
      </c>
      <c r="I67" s="114">
        <v>4552</v>
      </c>
      <c r="J67" s="140">
        <v>4479</v>
      </c>
      <c r="K67" s="114">
        <v>253</v>
      </c>
      <c r="L67" s="116">
        <v>5.6485822728287562</v>
      </c>
    </row>
    <row r="68" spans="1:12" s="110" customFormat="1" ht="15" customHeight="1" x14ac:dyDescent="0.2">
      <c r="A68" s="120"/>
      <c r="B68" s="119"/>
      <c r="C68" s="258" t="s">
        <v>105</v>
      </c>
      <c r="D68" s="110" t="s">
        <v>202</v>
      </c>
      <c r="E68" s="113">
        <v>18.03540833809252</v>
      </c>
      <c r="F68" s="115">
        <v>1579</v>
      </c>
      <c r="G68" s="114">
        <v>1530</v>
      </c>
      <c r="H68" s="114">
        <v>1485</v>
      </c>
      <c r="I68" s="114">
        <v>1448</v>
      </c>
      <c r="J68" s="140">
        <v>1362</v>
      </c>
      <c r="K68" s="114">
        <v>217</v>
      </c>
      <c r="L68" s="116">
        <v>15.932452276064611</v>
      </c>
    </row>
    <row r="69" spans="1:12" s="110" customFormat="1" ht="15" customHeight="1" x14ac:dyDescent="0.2">
      <c r="A69" s="120"/>
      <c r="B69" s="119"/>
      <c r="C69" s="258"/>
      <c r="D69" s="267" t="s">
        <v>198</v>
      </c>
      <c r="E69" s="113">
        <v>47.625079164027866</v>
      </c>
      <c r="F69" s="115">
        <v>752</v>
      </c>
      <c r="G69" s="114">
        <v>726</v>
      </c>
      <c r="H69" s="114">
        <v>710</v>
      </c>
      <c r="I69" s="114">
        <v>698</v>
      </c>
      <c r="J69" s="140">
        <v>662</v>
      </c>
      <c r="K69" s="114">
        <v>90</v>
      </c>
      <c r="L69" s="116">
        <v>13.595166163141993</v>
      </c>
    </row>
    <row r="70" spans="1:12" s="110" customFormat="1" ht="15" customHeight="1" x14ac:dyDescent="0.2">
      <c r="A70" s="120"/>
      <c r="B70" s="119"/>
      <c r="C70" s="258"/>
      <c r="D70" s="267" t="s">
        <v>199</v>
      </c>
      <c r="E70" s="113">
        <v>52.374920835972134</v>
      </c>
      <c r="F70" s="115">
        <v>827</v>
      </c>
      <c r="G70" s="114">
        <v>804</v>
      </c>
      <c r="H70" s="114">
        <v>775</v>
      </c>
      <c r="I70" s="114">
        <v>750</v>
      </c>
      <c r="J70" s="140">
        <v>700</v>
      </c>
      <c r="K70" s="114">
        <v>127</v>
      </c>
      <c r="L70" s="116">
        <v>18.142857142857142</v>
      </c>
    </row>
    <row r="71" spans="1:12" s="110" customFormat="1" ht="15" customHeight="1" x14ac:dyDescent="0.2">
      <c r="A71" s="120"/>
      <c r="B71" s="119"/>
      <c r="C71" s="258"/>
      <c r="D71" s="110" t="s">
        <v>203</v>
      </c>
      <c r="E71" s="113">
        <v>75.042832667047406</v>
      </c>
      <c r="F71" s="115">
        <v>6570</v>
      </c>
      <c r="G71" s="114">
        <v>6534</v>
      </c>
      <c r="H71" s="114">
        <v>6488</v>
      </c>
      <c r="I71" s="114">
        <v>6404</v>
      </c>
      <c r="J71" s="140">
        <v>6347</v>
      </c>
      <c r="K71" s="114">
        <v>223</v>
      </c>
      <c r="L71" s="116">
        <v>3.5134709311485741</v>
      </c>
    </row>
    <row r="72" spans="1:12" s="110" customFormat="1" ht="15" customHeight="1" x14ac:dyDescent="0.2">
      <c r="A72" s="120"/>
      <c r="B72" s="119"/>
      <c r="C72" s="258"/>
      <c r="D72" s="267" t="s">
        <v>198</v>
      </c>
      <c r="E72" s="113">
        <v>45.235920852359207</v>
      </c>
      <c r="F72" s="115">
        <v>2972</v>
      </c>
      <c r="G72" s="114">
        <v>2953</v>
      </c>
      <c r="H72" s="114">
        <v>2938</v>
      </c>
      <c r="I72" s="114">
        <v>2898</v>
      </c>
      <c r="J72" s="140">
        <v>2865</v>
      </c>
      <c r="K72" s="114">
        <v>107</v>
      </c>
      <c r="L72" s="116">
        <v>3.7347294938917974</v>
      </c>
    </row>
    <row r="73" spans="1:12" s="110" customFormat="1" ht="15" customHeight="1" x14ac:dyDescent="0.2">
      <c r="A73" s="120"/>
      <c r="B73" s="119"/>
      <c r="C73" s="258"/>
      <c r="D73" s="267" t="s">
        <v>199</v>
      </c>
      <c r="E73" s="113">
        <v>54.764079147640793</v>
      </c>
      <c r="F73" s="115">
        <v>3598</v>
      </c>
      <c r="G73" s="114">
        <v>3581</v>
      </c>
      <c r="H73" s="114">
        <v>3550</v>
      </c>
      <c r="I73" s="114">
        <v>3506</v>
      </c>
      <c r="J73" s="140">
        <v>3482</v>
      </c>
      <c r="K73" s="114">
        <v>116</v>
      </c>
      <c r="L73" s="116">
        <v>3.3314187248707641</v>
      </c>
    </row>
    <row r="74" spans="1:12" s="110" customFormat="1" ht="15" customHeight="1" x14ac:dyDescent="0.2">
      <c r="A74" s="120"/>
      <c r="B74" s="119"/>
      <c r="C74" s="258"/>
      <c r="D74" s="110" t="s">
        <v>204</v>
      </c>
      <c r="E74" s="113">
        <v>6.9217589948600802</v>
      </c>
      <c r="F74" s="115">
        <v>606</v>
      </c>
      <c r="G74" s="114">
        <v>595</v>
      </c>
      <c r="H74" s="114">
        <v>588</v>
      </c>
      <c r="I74" s="114">
        <v>589</v>
      </c>
      <c r="J74" s="140">
        <v>587</v>
      </c>
      <c r="K74" s="114">
        <v>19</v>
      </c>
      <c r="L74" s="116">
        <v>3.2367972742759794</v>
      </c>
    </row>
    <row r="75" spans="1:12" s="110" customFormat="1" ht="15" customHeight="1" x14ac:dyDescent="0.2">
      <c r="A75" s="120"/>
      <c r="B75" s="119"/>
      <c r="C75" s="258"/>
      <c r="D75" s="267" t="s">
        <v>198</v>
      </c>
      <c r="E75" s="113">
        <v>49.339933993399342</v>
      </c>
      <c r="F75" s="115">
        <v>299</v>
      </c>
      <c r="G75" s="114">
        <v>293</v>
      </c>
      <c r="H75" s="114">
        <v>294</v>
      </c>
      <c r="I75" s="114">
        <v>293</v>
      </c>
      <c r="J75" s="140">
        <v>290</v>
      </c>
      <c r="K75" s="114">
        <v>9</v>
      </c>
      <c r="L75" s="116">
        <v>3.103448275862069</v>
      </c>
    </row>
    <row r="76" spans="1:12" s="110" customFormat="1" ht="15" customHeight="1" x14ac:dyDescent="0.2">
      <c r="A76" s="120"/>
      <c r="B76" s="119"/>
      <c r="C76" s="258"/>
      <c r="D76" s="267" t="s">
        <v>199</v>
      </c>
      <c r="E76" s="113">
        <v>50.660066006600658</v>
      </c>
      <c r="F76" s="115">
        <v>307</v>
      </c>
      <c r="G76" s="114">
        <v>302</v>
      </c>
      <c r="H76" s="114">
        <v>294</v>
      </c>
      <c r="I76" s="114">
        <v>296</v>
      </c>
      <c r="J76" s="140">
        <v>297</v>
      </c>
      <c r="K76" s="114">
        <v>10</v>
      </c>
      <c r="L76" s="116">
        <v>3.3670033670033672</v>
      </c>
    </row>
    <row r="77" spans="1:12" s="110" customFormat="1" ht="15" customHeight="1" x14ac:dyDescent="0.2">
      <c r="A77" s="534"/>
      <c r="B77" s="119" t="s">
        <v>205</v>
      </c>
      <c r="C77" s="268"/>
      <c r="D77" s="182"/>
      <c r="E77" s="113">
        <v>7.7227854633837749</v>
      </c>
      <c r="F77" s="115">
        <v>4639</v>
      </c>
      <c r="G77" s="114">
        <v>4714</v>
      </c>
      <c r="H77" s="114">
        <v>4929</v>
      </c>
      <c r="I77" s="114">
        <v>4816</v>
      </c>
      <c r="J77" s="140">
        <v>4784</v>
      </c>
      <c r="K77" s="114">
        <v>-145</v>
      </c>
      <c r="L77" s="116">
        <v>-3.0309364548494981</v>
      </c>
    </row>
    <row r="78" spans="1:12" s="110" customFormat="1" ht="15" customHeight="1" x14ac:dyDescent="0.2">
      <c r="A78" s="120"/>
      <c r="B78" s="119"/>
      <c r="C78" s="268" t="s">
        <v>106</v>
      </c>
      <c r="D78" s="182"/>
      <c r="E78" s="113">
        <v>56.628583746497092</v>
      </c>
      <c r="F78" s="115">
        <v>2627</v>
      </c>
      <c r="G78" s="114">
        <v>2642</v>
      </c>
      <c r="H78" s="114">
        <v>2783</v>
      </c>
      <c r="I78" s="114">
        <v>2673</v>
      </c>
      <c r="J78" s="140">
        <v>2656</v>
      </c>
      <c r="K78" s="114">
        <v>-29</v>
      </c>
      <c r="L78" s="116">
        <v>-1.0918674698795181</v>
      </c>
    </row>
    <row r="79" spans="1:12" s="110" customFormat="1" ht="15" customHeight="1" x14ac:dyDescent="0.2">
      <c r="A79" s="123"/>
      <c r="B79" s="124"/>
      <c r="C79" s="260" t="s">
        <v>107</v>
      </c>
      <c r="D79" s="261"/>
      <c r="E79" s="125">
        <v>43.371416253502908</v>
      </c>
      <c r="F79" s="143">
        <v>2012</v>
      </c>
      <c r="G79" s="144">
        <v>2072</v>
      </c>
      <c r="H79" s="144">
        <v>2146</v>
      </c>
      <c r="I79" s="144">
        <v>2143</v>
      </c>
      <c r="J79" s="145">
        <v>2128</v>
      </c>
      <c r="K79" s="144">
        <v>-116</v>
      </c>
      <c r="L79" s="146">
        <v>-5.4511278195488719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60069</v>
      </c>
      <c r="E11" s="114">
        <v>60376</v>
      </c>
      <c r="F11" s="114">
        <v>60830</v>
      </c>
      <c r="G11" s="114">
        <v>59494</v>
      </c>
      <c r="H11" s="140">
        <v>59294</v>
      </c>
      <c r="I11" s="115">
        <v>775</v>
      </c>
      <c r="J11" s="116">
        <v>1.3070462441393733</v>
      </c>
    </row>
    <row r="12" spans="1:15" s="110" customFormat="1" ht="24.95" customHeight="1" x14ac:dyDescent="0.2">
      <c r="A12" s="193" t="s">
        <v>132</v>
      </c>
      <c r="B12" s="194" t="s">
        <v>133</v>
      </c>
      <c r="C12" s="113">
        <v>1.6347866620053606</v>
      </c>
      <c r="D12" s="115">
        <v>982</v>
      </c>
      <c r="E12" s="114">
        <v>938</v>
      </c>
      <c r="F12" s="114">
        <v>1059</v>
      </c>
      <c r="G12" s="114">
        <v>1015</v>
      </c>
      <c r="H12" s="140">
        <v>959</v>
      </c>
      <c r="I12" s="115">
        <v>23</v>
      </c>
      <c r="J12" s="116">
        <v>2.3983315954118876</v>
      </c>
    </row>
    <row r="13" spans="1:15" s="110" customFormat="1" ht="24.95" customHeight="1" x14ac:dyDescent="0.2">
      <c r="A13" s="193" t="s">
        <v>134</v>
      </c>
      <c r="B13" s="199" t="s">
        <v>214</v>
      </c>
      <c r="C13" s="113">
        <v>1.1137192228936723</v>
      </c>
      <c r="D13" s="115">
        <v>669</v>
      </c>
      <c r="E13" s="114">
        <v>687</v>
      </c>
      <c r="F13" s="114">
        <v>694</v>
      </c>
      <c r="G13" s="114">
        <v>661</v>
      </c>
      <c r="H13" s="140">
        <v>659</v>
      </c>
      <c r="I13" s="115">
        <v>10</v>
      </c>
      <c r="J13" s="116">
        <v>1.5174506828528074</v>
      </c>
    </row>
    <row r="14" spans="1:15" s="287" customFormat="1" ht="24" customHeight="1" x14ac:dyDescent="0.2">
      <c r="A14" s="193" t="s">
        <v>215</v>
      </c>
      <c r="B14" s="199" t="s">
        <v>137</v>
      </c>
      <c r="C14" s="113">
        <v>15.603722385922856</v>
      </c>
      <c r="D14" s="115">
        <v>9373</v>
      </c>
      <c r="E14" s="114">
        <v>9445</v>
      </c>
      <c r="F14" s="114">
        <v>9503</v>
      </c>
      <c r="G14" s="114">
        <v>9380</v>
      </c>
      <c r="H14" s="140">
        <v>9355</v>
      </c>
      <c r="I14" s="115">
        <v>18</v>
      </c>
      <c r="J14" s="116">
        <v>0.19241047568145378</v>
      </c>
      <c r="K14" s="110"/>
      <c r="L14" s="110"/>
      <c r="M14" s="110"/>
      <c r="N14" s="110"/>
      <c r="O14" s="110"/>
    </row>
    <row r="15" spans="1:15" s="110" customFormat="1" ht="24.75" customHeight="1" x14ac:dyDescent="0.2">
      <c r="A15" s="193" t="s">
        <v>216</v>
      </c>
      <c r="B15" s="199" t="s">
        <v>217</v>
      </c>
      <c r="C15" s="113">
        <v>5.8466097321413706</v>
      </c>
      <c r="D15" s="115">
        <v>3512</v>
      </c>
      <c r="E15" s="114">
        <v>3481</v>
      </c>
      <c r="F15" s="114">
        <v>3360</v>
      </c>
      <c r="G15" s="114">
        <v>3310</v>
      </c>
      <c r="H15" s="140">
        <v>3242</v>
      </c>
      <c r="I15" s="115">
        <v>270</v>
      </c>
      <c r="J15" s="116">
        <v>8.3281924737816162</v>
      </c>
    </row>
    <row r="16" spans="1:15" s="287" customFormat="1" ht="24.95" customHeight="1" x14ac:dyDescent="0.2">
      <c r="A16" s="193" t="s">
        <v>218</v>
      </c>
      <c r="B16" s="199" t="s">
        <v>141</v>
      </c>
      <c r="C16" s="113">
        <v>7.8543008873129239</v>
      </c>
      <c r="D16" s="115">
        <v>4718</v>
      </c>
      <c r="E16" s="114">
        <v>4826</v>
      </c>
      <c r="F16" s="114">
        <v>4881</v>
      </c>
      <c r="G16" s="114">
        <v>4817</v>
      </c>
      <c r="H16" s="140">
        <v>4874</v>
      </c>
      <c r="I16" s="115">
        <v>-156</v>
      </c>
      <c r="J16" s="116">
        <v>-3.2006565449322939</v>
      </c>
      <c r="K16" s="110"/>
      <c r="L16" s="110"/>
      <c r="M16" s="110"/>
      <c r="N16" s="110"/>
      <c r="O16" s="110"/>
    </row>
    <row r="17" spans="1:15" s="110" customFormat="1" ht="24.95" customHeight="1" x14ac:dyDescent="0.2">
      <c r="A17" s="193" t="s">
        <v>219</v>
      </c>
      <c r="B17" s="199" t="s">
        <v>220</v>
      </c>
      <c r="C17" s="113">
        <v>1.9028117664685611</v>
      </c>
      <c r="D17" s="115">
        <v>1143</v>
      </c>
      <c r="E17" s="114">
        <v>1138</v>
      </c>
      <c r="F17" s="114">
        <v>1262</v>
      </c>
      <c r="G17" s="114">
        <v>1253</v>
      </c>
      <c r="H17" s="140">
        <v>1239</v>
      </c>
      <c r="I17" s="115">
        <v>-96</v>
      </c>
      <c r="J17" s="116">
        <v>-7.7481840193704601</v>
      </c>
    </row>
    <row r="18" spans="1:15" s="287" customFormat="1" ht="24.95" customHeight="1" x14ac:dyDescent="0.2">
      <c r="A18" s="201" t="s">
        <v>144</v>
      </c>
      <c r="B18" s="202" t="s">
        <v>145</v>
      </c>
      <c r="C18" s="113">
        <v>6.0397209875310063</v>
      </c>
      <c r="D18" s="115">
        <v>3628</v>
      </c>
      <c r="E18" s="114">
        <v>3628</v>
      </c>
      <c r="F18" s="114">
        <v>3701</v>
      </c>
      <c r="G18" s="114">
        <v>3587</v>
      </c>
      <c r="H18" s="140">
        <v>3521</v>
      </c>
      <c r="I18" s="115">
        <v>107</v>
      </c>
      <c r="J18" s="116">
        <v>3.0389094007384267</v>
      </c>
      <c r="K18" s="110"/>
      <c r="L18" s="110"/>
      <c r="M18" s="110"/>
      <c r="N18" s="110"/>
      <c r="O18" s="110"/>
    </row>
    <row r="19" spans="1:15" s="110" customFormat="1" ht="24.95" customHeight="1" x14ac:dyDescent="0.2">
      <c r="A19" s="193" t="s">
        <v>146</v>
      </c>
      <c r="B19" s="199" t="s">
        <v>147</v>
      </c>
      <c r="C19" s="113">
        <v>15.199187600925603</v>
      </c>
      <c r="D19" s="115">
        <v>9130</v>
      </c>
      <c r="E19" s="114">
        <v>9241</v>
      </c>
      <c r="F19" s="114">
        <v>9284</v>
      </c>
      <c r="G19" s="114">
        <v>9034</v>
      </c>
      <c r="H19" s="140">
        <v>9050</v>
      </c>
      <c r="I19" s="115">
        <v>80</v>
      </c>
      <c r="J19" s="116">
        <v>0.88397790055248615</v>
      </c>
    </row>
    <row r="20" spans="1:15" s="287" customFormat="1" ht="24.95" customHeight="1" x14ac:dyDescent="0.2">
      <c r="A20" s="193" t="s">
        <v>148</v>
      </c>
      <c r="B20" s="199" t="s">
        <v>149</v>
      </c>
      <c r="C20" s="113">
        <v>3.9487922222777141</v>
      </c>
      <c r="D20" s="115">
        <v>2372</v>
      </c>
      <c r="E20" s="114">
        <v>2345</v>
      </c>
      <c r="F20" s="114">
        <v>2330</v>
      </c>
      <c r="G20" s="114">
        <v>2237</v>
      </c>
      <c r="H20" s="140">
        <v>2243</v>
      </c>
      <c r="I20" s="115">
        <v>129</v>
      </c>
      <c r="J20" s="116">
        <v>5.7512260365581813</v>
      </c>
      <c r="K20" s="110"/>
      <c r="L20" s="110"/>
      <c r="M20" s="110"/>
      <c r="N20" s="110"/>
      <c r="O20" s="110"/>
    </row>
    <row r="21" spans="1:15" s="110" customFormat="1" ht="24.95" customHeight="1" x14ac:dyDescent="0.2">
      <c r="A21" s="201" t="s">
        <v>150</v>
      </c>
      <c r="B21" s="202" t="s">
        <v>151</v>
      </c>
      <c r="C21" s="113">
        <v>4.0253708235529144</v>
      </c>
      <c r="D21" s="115">
        <v>2418</v>
      </c>
      <c r="E21" s="114">
        <v>2466</v>
      </c>
      <c r="F21" s="114">
        <v>2469</v>
      </c>
      <c r="G21" s="114">
        <v>2485</v>
      </c>
      <c r="H21" s="140">
        <v>2428</v>
      </c>
      <c r="I21" s="115">
        <v>-10</v>
      </c>
      <c r="J21" s="116">
        <v>-0.41186161449752884</v>
      </c>
    </row>
    <row r="22" spans="1:15" s="110" customFormat="1" ht="24.95" customHeight="1" x14ac:dyDescent="0.2">
      <c r="A22" s="201" t="s">
        <v>152</v>
      </c>
      <c r="B22" s="199" t="s">
        <v>153</v>
      </c>
      <c r="C22" s="113">
        <v>2.9599294145066506</v>
      </c>
      <c r="D22" s="115">
        <v>1778</v>
      </c>
      <c r="E22" s="114">
        <v>1754</v>
      </c>
      <c r="F22" s="114">
        <v>1835</v>
      </c>
      <c r="G22" s="114">
        <v>1789</v>
      </c>
      <c r="H22" s="140">
        <v>1760</v>
      </c>
      <c r="I22" s="115">
        <v>18</v>
      </c>
      <c r="J22" s="116">
        <v>1.0227272727272727</v>
      </c>
    </row>
    <row r="23" spans="1:15" s="110" customFormat="1" ht="24.95" customHeight="1" x14ac:dyDescent="0.2">
      <c r="A23" s="193" t="s">
        <v>154</v>
      </c>
      <c r="B23" s="199" t="s">
        <v>155</v>
      </c>
      <c r="C23" s="113">
        <v>2.2024671627628227</v>
      </c>
      <c r="D23" s="115">
        <v>1323</v>
      </c>
      <c r="E23" s="114">
        <v>1333</v>
      </c>
      <c r="F23" s="114">
        <v>1324</v>
      </c>
      <c r="G23" s="114">
        <v>1299</v>
      </c>
      <c r="H23" s="140">
        <v>1295</v>
      </c>
      <c r="I23" s="115">
        <v>28</v>
      </c>
      <c r="J23" s="116">
        <v>2.1621621621621623</v>
      </c>
    </row>
    <row r="24" spans="1:15" s="110" customFormat="1" ht="24.95" customHeight="1" x14ac:dyDescent="0.2">
      <c r="A24" s="193" t="s">
        <v>156</v>
      </c>
      <c r="B24" s="199" t="s">
        <v>221</v>
      </c>
      <c r="C24" s="113">
        <v>4.7761740664902028</v>
      </c>
      <c r="D24" s="115">
        <v>2869</v>
      </c>
      <c r="E24" s="114">
        <v>2869</v>
      </c>
      <c r="F24" s="114">
        <v>2845</v>
      </c>
      <c r="G24" s="114">
        <v>2807</v>
      </c>
      <c r="H24" s="140">
        <v>2833</v>
      </c>
      <c r="I24" s="115">
        <v>36</v>
      </c>
      <c r="J24" s="116">
        <v>1.2707377338510413</v>
      </c>
    </row>
    <row r="25" spans="1:15" s="110" customFormat="1" ht="24.95" customHeight="1" x14ac:dyDescent="0.2">
      <c r="A25" s="193" t="s">
        <v>222</v>
      </c>
      <c r="B25" s="204" t="s">
        <v>159</v>
      </c>
      <c r="C25" s="113">
        <v>4.556426775874411</v>
      </c>
      <c r="D25" s="115">
        <v>2737</v>
      </c>
      <c r="E25" s="114">
        <v>2806</v>
      </c>
      <c r="F25" s="114">
        <v>2863</v>
      </c>
      <c r="G25" s="114">
        <v>2790</v>
      </c>
      <c r="H25" s="140">
        <v>2810</v>
      </c>
      <c r="I25" s="115">
        <v>-73</v>
      </c>
      <c r="J25" s="116">
        <v>-2.5978647686832739</v>
      </c>
    </row>
    <row r="26" spans="1:15" s="110" customFormat="1" ht="24.95" customHeight="1" x14ac:dyDescent="0.2">
      <c r="A26" s="201">
        <v>782.78300000000002</v>
      </c>
      <c r="B26" s="203" t="s">
        <v>160</v>
      </c>
      <c r="C26" s="113">
        <v>2.3739366395312058</v>
      </c>
      <c r="D26" s="115">
        <v>1426</v>
      </c>
      <c r="E26" s="114">
        <v>1538</v>
      </c>
      <c r="F26" s="114">
        <v>1718</v>
      </c>
      <c r="G26" s="114">
        <v>1670</v>
      </c>
      <c r="H26" s="140">
        <v>1632</v>
      </c>
      <c r="I26" s="115">
        <v>-206</v>
      </c>
      <c r="J26" s="116">
        <v>-12.622549019607844</v>
      </c>
    </row>
    <row r="27" spans="1:15" s="110" customFormat="1" ht="24.95" customHeight="1" x14ac:dyDescent="0.2">
      <c r="A27" s="193" t="s">
        <v>161</v>
      </c>
      <c r="B27" s="199" t="s">
        <v>223</v>
      </c>
      <c r="C27" s="113">
        <v>7.5196856947843314</v>
      </c>
      <c r="D27" s="115">
        <v>4517</v>
      </c>
      <c r="E27" s="114">
        <v>4525</v>
      </c>
      <c r="F27" s="114">
        <v>4533</v>
      </c>
      <c r="G27" s="114">
        <v>4654</v>
      </c>
      <c r="H27" s="140">
        <v>4678</v>
      </c>
      <c r="I27" s="115">
        <v>-161</v>
      </c>
      <c r="J27" s="116">
        <v>-3.4416417272338604</v>
      </c>
    </row>
    <row r="28" spans="1:15" s="110" customFormat="1" ht="24.95" customHeight="1" x14ac:dyDescent="0.2">
      <c r="A28" s="193" t="s">
        <v>163</v>
      </c>
      <c r="B28" s="199" t="s">
        <v>164</v>
      </c>
      <c r="C28" s="113">
        <v>4.7944863407081852</v>
      </c>
      <c r="D28" s="115">
        <v>2880</v>
      </c>
      <c r="E28" s="114">
        <v>2889</v>
      </c>
      <c r="F28" s="114">
        <v>2836</v>
      </c>
      <c r="G28" s="114">
        <v>2721</v>
      </c>
      <c r="H28" s="140">
        <v>2764</v>
      </c>
      <c r="I28" s="115">
        <v>116</v>
      </c>
      <c r="J28" s="116">
        <v>4.1968162083936322</v>
      </c>
    </row>
    <row r="29" spans="1:15" s="110" customFormat="1" ht="24.95" customHeight="1" x14ac:dyDescent="0.2">
      <c r="A29" s="193">
        <v>86</v>
      </c>
      <c r="B29" s="199" t="s">
        <v>165</v>
      </c>
      <c r="C29" s="113">
        <v>8.3903510962393248</v>
      </c>
      <c r="D29" s="115">
        <v>5040</v>
      </c>
      <c r="E29" s="114">
        <v>5007</v>
      </c>
      <c r="F29" s="114">
        <v>4975</v>
      </c>
      <c r="G29" s="114">
        <v>4856</v>
      </c>
      <c r="H29" s="140">
        <v>4882</v>
      </c>
      <c r="I29" s="115">
        <v>158</v>
      </c>
      <c r="J29" s="116">
        <v>3.2363785333879558</v>
      </c>
    </row>
    <row r="30" spans="1:15" s="110" customFormat="1" ht="24.95" customHeight="1" x14ac:dyDescent="0.2">
      <c r="A30" s="193">
        <v>87.88</v>
      </c>
      <c r="B30" s="204" t="s">
        <v>166</v>
      </c>
      <c r="C30" s="113">
        <v>10.144999916762391</v>
      </c>
      <c r="D30" s="115">
        <v>6094</v>
      </c>
      <c r="E30" s="114">
        <v>6081</v>
      </c>
      <c r="F30" s="114">
        <v>6012</v>
      </c>
      <c r="G30" s="114">
        <v>5744</v>
      </c>
      <c r="H30" s="140">
        <v>5657</v>
      </c>
      <c r="I30" s="115">
        <v>437</v>
      </c>
      <c r="J30" s="116">
        <v>7.7249425490542691</v>
      </c>
    </row>
    <row r="31" spans="1:15" s="110" customFormat="1" ht="24.95" customHeight="1" x14ac:dyDescent="0.2">
      <c r="A31" s="193" t="s">
        <v>167</v>
      </c>
      <c r="B31" s="199" t="s">
        <v>168</v>
      </c>
      <c r="C31" s="113">
        <v>4.7079192262231766</v>
      </c>
      <c r="D31" s="115">
        <v>2828</v>
      </c>
      <c r="E31" s="114">
        <v>2819</v>
      </c>
      <c r="F31" s="114">
        <v>2843</v>
      </c>
      <c r="G31" s="114">
        <v>2759</v>
      </c>
      <c r="H31" s="140">
        <v>2763</v>
      </c>
      <c r="I31" s="115">
        <v>65</v>
      </c>
      <c r="J31" s="116">
        <v>2.3525153818313429</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1.6347866620053606</v>
      </c>
      <c r="D34" s="115">
        <v>982</v>
      </c>
      <c r="E34" s="114">
        <v>938</v>
      </c>
      <c r="F34" s="114">
        <v>1059</v>
      </c>
      <c r="G34" s="114">
        <v>1015</v>
      </c>
      <c r="H34" s="140">
        <v>959</v>
      </c>
      <c r="I34" s="115">
        <v>23</v>
      </c>
      <c r="J34" s="116">
        <v>2.3983315954118876</v>
      </c>
    </row>
    <row r="35" spans="1:10" s="110" customFormat="1" ht="24.95" customHeight="1" x14ac:dyDescent="0.2">
      <c r="A35" s="292" t="s">
        <v>171</v>
      </c>
      <c r="B35" s="293" t="s">
        <v>172</v>
      </c>
      <c r="C35" s="113">
        <v>22.757162596347534</v>
      </c>
      <c r="D35" s="115">
        <v>13670</v>
      </c>
      <c r="E35" s="114">
        <v>13760</v>
      </c>
      <c r="F35" s="114">
        <v>13898</v>
      </c>
      <c r="G35" s="114">
        <v>13628</v>
      </c>
      <c r="H35" s="140">
        <v>13535</v>
      </c>
      <c r="I35" s="115">
        <v>135</v>
      </c>
      <c r="J35" s="116">
        <v>0.99741411156261539</v>
      </c>
    </row>
    <row r="36" spans="1:10" s="110" customFormat="1" ht="24.95" customHeight="1" x14ac:dyDescent="0.2">
      <c r="A36" s="294" t="s">
        <v>173</v>
      </c>
      <c r="B36" s="295" t="s">
        <v>174</v>
      </c>
      <c r="C36" s="125">
        <v>75.599726980638934</v>
      </c>
      <c r="D36" s="143">
        <v>45412</v>
      </c>
      <c r="E36" s="144">
        <v>45673</v>
      </c>
      <c r="F36" s="144">
        <v>45867</v>
      </c>
      <c r="G36" s="144">
        <v>44845</v>
      </c>
      <c r="H36" s="145">
        <v>44795</v>
      </c>
      <c r="I36" s="143">
        <v>617</v>
      </c>
      <c r="J36" s="146">
        <v>1.3773858689585892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2020-09-25T07:06:24Z</dcterms:created>
  <dcterms:modified xsi:type="dcterms:W3CDTF">2020-09-28T08:06:36Z</dcterms:modified>
</cp:coreProperties>
</file>