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K57" i="15"/>
  <c r="L57" i="15" s="1"/>
  <c r="C38" i="24"/>
  <c r="C37" i="24"/>
  <c r="C35" i="24"/>
  <c r="C34" i="24"/>
  <c r="C33" i="24"/>
  <c r="C32" i="24"/>
  <c r="C31" i="24"/>
  <c r="C30" i="24"/>
  <c r="I30" i="24" s="1"/>
  <c r="C29" i="24"/>
  <c r="C28" i="24"/>
  <c r="C27" i="24"/>
  <c r="C26" i="24"/>
  <c r="C25" i="24"/>
  <c r="C24" i="24"/>
  <c r="C23" i="24"/>
  <c r="C22" i="24"/>
  <c r="I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15" i="24"/>
  <c r="D15" i="24"/>
  <c r="J15" i="24"/>
  <c r="H15" i="24"/>
  <c r="K15" i="24"/>
  <c r="K18" i="24"/>
  <c r="J18" i="24"/>
  <c r="H18" i="24"/>
  <c r="F18" i="24"/>
  <c r="D18" i="24"/>
  <c r="F31" i="24"/>
  <c r="D31" i="24"/>
  <c r="J31" i="24"/>
  <c r="H31" i="24"/>
  <c r="K31" i="24"/>
  <c r="K34" i="24"/>
  <c r="J34" i="24"/>
  <c r="H34" i="24"/>
  <c r="F34" i="24"/>
  <c r="D34" i="24"/>
  <c r="G25" i="24"/>
  <c r="L25" i="24"/>
  <c r="I25" i="24"/>
  <c r="M25" i="24"/>
  <c r="E25" i="24"/>
  <c r="F25" i="24"/>
  <c r="D25" i="24"/>
  <c r="J25" i="24"/>
  <c r="H25" i="24"/>
  <c r="K25" i="24"/>
  <c r="K28" i="24"/>
  <c r="J28" i="24"/>
  <c r="H28" i="24"/>
  <c r="F28" i="24"/>
  <c r="D28" i="24"/>
  <c r="G19" i="24"/>
  <c r="L19" i="24"/>
  <c r="I19" i="24"/>
  <c r="E19" i="24"/>
  <c r="M19" i="24"/>
  <c r="G35" i="24"/>
  <c r="L35" i="24"/>
  <c r="I35" i="24"/>
  <c r="E35" i="24"/>
  <c r="M35" i="24"/>
  <c r="F9" i="24"/>
  <c r="D9" i="24"/>
  <c r="J9" i="24"/>
  <c r="H9" i="24"/>
  <c r="K9" i="24"/>
  <c r="F19" i="24"/>
  <c r="D19" i="24"/>
  <c r="J19" i="24"/>
  <c r="H19" i="24"/>
  <c r="K19" i="24"/>
  <c r="K22" i="24"/>
  <c r="J22" i="24"/>
  <c r="H22" i="24"/>
  <c r="F22" i="24"/>
  <c r="D22" i="24"/>
  <c r="F35" i="24"/>
  <c r="D35" i="24"/>
  <c r="J35" i="24"/>
  <c r="H35" i="24"/>
  <c r="K35" i="24"/>
  <c r="B45" i="24"/>
  <c r="B39" i="24"/>
  <c r="G29" i="24"/>
  <c r="L29" i="24"/>
  <c r="I29" i="24"/>
  <c r="M29" i="24"/>
  <c r="E29" i="24"/>
  <c r="K16" i="24"/>
  <c r="J16" i="24"/>
  <c r="H16" i="24"/>
  <c r="F16" i="24"/>
  <c r="D16" i="24"/>
  <c r="F29" i="24"/>
  <c r="D29" i="24"/>
  <c r="J29" i="24"/>
  <c r="H29" i="24"/>
  <c r="K29" i="24"/>
  <c r="K32" i="24"/>
  <c r="J32" i="24"/>
  <c r="H32" i="24"/>
  <c r="F32" i="24"/>
  <c r="D32" i="24"/>
  <c r="G23" i="24"/>
  <c r="L23" i="24"/>
  <c r="I23" i="24"/>
  <c r="M23" i="24"/>
  <c r="E23" i="24"/>
  <c r="M26" i="24"/>
  <c r="E26" i="24"/>
  <c r="L26" i="24"/>
  <c r="I26" i="24"/>
  <c r="G26" i="24"/>
  <c r="F23" i="24"/>
  <c r="D23" i="24"/>
  <c r="J23" i="24"/>
  <c r="H23" i="24"/>
  <c r="K23" i="24"/>
  <c r="K26" i="24"/>
  <c r="J26" i="24"/>
  <c r="H26" i="24"/>
  <c r="F26" i="24"/>
  <c r="D26" i="24"/>
  <c r="G7" i="24"/>
  <c r="L7" i="24"/>
  <c r="I7" i="24"/>
  <c r="E7" i="24"/>
  <c r="M7" i="24"/>
  <c r="G9" i="24"/>
  <c r="L9" i="24"/>
  <c r="I9" i="24"/>
  <c r="M9" i="24"/>
  <c r="E9" i="24"/>
  <c r="G17" i="24"/>
  <c r="L17" i="24"/>
  <c r="I17" i="24"/>
  <c r="M17" i="24"/>
  <c r="E17" i="24"/>
  <c r="G33" i="24"/>
  <c r="L33" i="24"/>
  <c r="I33" i="24"/>
  <c r="M33" i="24"/>
  <c r="E33" i="24"/>
  <c r="F7" i="24"/>
  <c r="D7" i="24"/>
  <c r="J7" i="24"/>
  <c r="H7" i="24"/>
  <c r="K7" i="24"/>
  <c r="F17" i="24"/>
  <c r="D17" i="24"/>
  <c r="J17" i="24"/>
  <c r="H17" i="24"/>
  <c r="K17" i="24"/>
  <c r="K20" i="24"/>
  <c r="J20" i="24"/>
  <c r="H20" i="24"/>
  <c r="F20" i="24"/>
  <c r="D20" i="24"/>
  <c r="F33" i="24"/>
  <c r="D33" i="24"/>
  <c r="J33" i="24"/>
  <c r="H33" i="24"/>
  <c r="K33" i="24"/>
  <c r="H37" i="24"/>
  <c r="F37" i="24"/>
  <c r="D37" i="24"/>
  <c r="K37" i="24"/>
  <c r="J37" i="24"/>
  <c r="M8" i="24"/>
  <c r="E8" i="24"/>
  <c r="L8" i="24"/>
  <c r="I8" i="24"/>
  <c r="G8" i="24"/>
  <c r="C14" i="24"/>
  <c r="C6" i="24"/>
  <c r="G27" i="24"/>
  <c r="L27" i="24"/>
  <c r="I27" i="24"/>
  <c r="E27" i="24"/>
  <c r="M27" i="24"/>
  <c r="B14" i="24"/>
  <c r="B6" i="24"/>
  <c r="F27" i="24"/>
  <c r="D27" i="24"/>
  <c r="J27" i="24"/>
  <c r="H27" i="24"/>
  <c r="K27" i="24"/>
  <c r="K30" i="24"/>
  <c r="J30" i="24"/>
  <c r="H30" i="24"/>
  <c r="F30" i="24"/>
  <c r="D30" i="24"/>
  <c r="G21" i="24"/>
  <c r="L21" i="24"/>
  <c r="I21" i="24"/>
  <c r="M21" i="24"/>
  <c r="E21" i="24"/>
  <c r="M38" i="24"/>
  <c r="E38" i="24"/>
  <c r="L38" i="24"/>
  <c r="G38" i="24"/>
  <c r="I38" i="24"/>
  <c r="F21" i="24"/>
  <c r="D21" i="24"/>
  <c r="J21" i="24"/>
  <c r="H21" i="24"/>
  <c r="K21" i="24"/>
  <c r="K24" i="24"/>
  <c r="J24" i="24"/>
  <c r="H24" i="24"/>
  <c r="F24" i="24"/>
  <c r="D24" i="24"/>
  <c r="D38" i="24"/>
  <c r="J38" i="24"/>
  <c r="H38" i="24"/>
  <c r="F38" i="24"/>
  <c r="K38" i="24"/>
  <c r="G15" i="24"/>
  <c r="L15" i="24"/>
  <c r="I15" i="24"/>
  <c r="M15" i="24"/>
  <c r="E15" i="24"/>
  <c r="M18" i="24"/>
  <c r="E18" i="24"/>
  <c r="L18" i="24"/>
  <c r="I18" i="24"/>
  <c r="G18" i="24"/>
  <c r="G31" i="24"/>
  <c r="L31" i="24"/>
  <c r="I31" i="24"/>
  <c r="M31" i="24"/>
  <c r="E31" i="24"/>
  <c r="M34" i="24"/>
  <c r="E34" i="24"/>
  <c r="L34" i="24"/>
  <c r="I34" i="24"/>
  <c r="G34" i="24"/>
  <c r="G22" i="24"/>
  <c r="G30" i="24"/>
  <c r="M20" i="24"/>
  <c r="E20" i="24"/>
  <c r="L20" i="24"/>
  <c r="M28" i="24"/>
  <c r="E28" i="24"/>
  <c r="L28" i="24"/>
  <c r="I37" i="24"/>
  <c r="L37" i="24"/>
  <c r="G20" i="24"/>
  <c r="G28" i="24"/>
  <c r="M42" i="24"/>
  <c r="E42" i="24"/>
  <c r="L42" i="24"/>
  <c r="G42" i="24"/>
  <c r="I20" i="24"/>
  <c r="I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E37" i="24"/>
  <c r="M16" i="24"/>
  <c r="E16" i="24"/>
  <c r="L16" i="24"/>
  <c r="M24" i="24"/>
  <c r="E24" i="24"/>
  <c r="L24" i="24"/>
  <c r="M32" i="24"/>
  <c r="E32" i="24"/>
  <c r="L32" i="24"/>
  <c r="G37" i="24"/>
  <c r="G16" i="24"/>
  <c r="G24" i="24"/>
  <c r="G32" i="24"/>
  <c r="M37" i="24"/>
  <c r="M40" i="24"/>
  <c r="E40" i="24"/>
  <c r="L40" i="24"/>
  <c r="G40" i="24"/>
  <c r="M44" i="24"/>
  <c r="E44" i="24"/>
  <c r="L44" i="24"/>
  <c r="G44" i="24"/>
  <c r="M22" i="24"/>
  <c r="E22" i="24"/>
  <c r="L22" i="24"/>
  <c r="M30" i="24"/>
  <c r="E30" i="24"/>
  <c r="L30" i="24"/>
  <c r="C45" i="24"/>
  <c r="C39" i="24"/>
  <c r="I16" i="24"/>
  <c r="I24" i="24"/>
  <c r="I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H40" i="24"/>
  <c r="L41" i="24"/>
  <c r="H42" i="24"/>
  <c r="L43" i="24"/>
  <c r="H44" i="24"/>
  <c r="J40" i="24"/>
  <c r="J42" i="24"/>
  <c r="J44" i="24"/>
  <c r="J77" i="24" l="1"/>
  <c r="H39" i="24"/>
  <c r="F39" i="24"/>
  <c r="D39" i="24"/>
  <c r="K39" i="24"/>
  <c r="J39" i="24"/>
  <c r="K79" i="24"/>
  <c r="I39" i="24"/>
  <c r="L39" i="24"/>
  <c r="M39" i="24"/>
  <c r="G39" i="24"/>
  <c r="E39" i="24"/>
  <c r="H45" i="24"/>
  <c r="F45" i="24"/>
  <c r="D45" i="24"/>
  <c r="K45" i="24"/>
  <c r="J45" i="24"/>
  <c r="I45" i="24"/>
  <c r="L45" i="24"/>
  <c r="M45" i="24"/>
  <c r="G45" i="24"/>
  <c r="E45" i="24"/>
  <c r="M6" i="24"/>
  <c r="E6" i="24"/>
  <c r="L6" i="24"/>
  <c r="I6" i="24"/>
  <c r="G6" i="24"/>
  <c r="K6" i="24"/>
  <c r="J6" i="24"/>
  <c r="H6" i="24"/>
  <c r="F6" i="24"/>
  <c r="D6" i="24"/>
  <c r="M14" i="24"/>
  <c r="E14" i="24"/>
  <c r="L14" i="24"/>
  <c r="I14" i="24"/>
  <c r="G14" i="24"/>
  <c r="K14" i="24"/>
  <c r="J14" i="24"/>
  <c r="H14" i="24"/>
  <c r="F14" i="24"/>
  <c r="D14" i="24"/>
  <c r="I79" i="24"/>
  <c r="J79" i="24" l="1"/>
  <c r="J78" i="24"/>
  <c r="K78" i="24"/>
  <c r="I78" i="24"/>
  <c r="I83" i="24" l="1"/>
  <c r="I82" i="24"/>
  <c r="I81" i="24"/>
</calcChain>
</file>

<file path=xl/sharedStrings.xml><?xml version="1.0" encoding="utf-8"?>
<sst xmlns="http://schemas.openxmlformats.org/spreadsheetml/2006/main" count="1750" uniqueCount="520">
  <si>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</si>
  <si>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</si>
  <si>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</si>
  <si>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</si>
  <si>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</si>
  <si>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</si>
  <si>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</si>
  <si>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</si>
  <si>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</si>
  <si>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</si>
  <si>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</si>
  <si>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</si>
  <si>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</si>
  <si>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Osterholz (03356)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</si>
  <si>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</si>
  <si>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</si>
  <si>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</si>
  <si>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</si>
  <si>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</si>
  <si>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</si>
  <si>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</si>
  <si>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</si>
  <si>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</si>
  <si>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</si>
  <si>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</si>
  <si>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</si>
  <si>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</si>
  <si>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</si>
  <si>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</si>
  <si>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</si>
  <si>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</si>
  <si>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</si>
  <si>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</si>
  <si>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</si>
  <si>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</si>
  <si>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</si>
  <si>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</si>
  <si>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</si>
  <si>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</si>
  <si>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</si>
  <si>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</si>
  <si>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</si>
  <si>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</si>
  <si>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</si>
  <si>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</si>
  <si>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</si>
  <si>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</si>
  <si>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</si>
  <si>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</si>
  <si>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</si>
  <si>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</si>
  <si>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</si>
  <si>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</si>
  <si>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</si>
  <si>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</si>
  <si>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</si>
  <si>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</si>
  <si>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</si>
  <si>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</si>
  <si>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</si>
  <si>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</si>
  <si>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</si>
  <si>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</si>
  <si>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</si>
  <si>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</si>
  <si>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</si>
  <si>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</si>
  <si>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</si>
  <si>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</si>
  <si>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</si>
  <si>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</si>
  <si>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</si>
  <si>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</si>
  <si>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</si>
  <si>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</si>
  <si>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</si>
  <si>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</si>
  <si>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</si>
  <si>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</si>
  <si>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</si>
  <si>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</si>
  <si>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</si>
  <si>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</si>
  <si>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</si>
  <si>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</si>
  <si>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</si>
  <si>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</si>
  <si>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</si>
  <si>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</si>
  <si>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</si>
  <si>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</si>
  <si>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</si>
  <si>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Osterholz (03356);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</si>
  <si>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</si>
  <si>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</si>
  <si>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</si>
  <si>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</si>
  <si>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</si>
  <si>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</si>
  <si>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</si>
  <si>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</si>
  <si>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</si>
  <si>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</si>
  <si>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</si>
  <si>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</si>
  <si>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</si>
  <si>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</si>
  <si>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</si>
  <si>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</si>
  <si>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</si>
  <si>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</si>
  <si>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</si>
  <si>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</si>
  <si>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</si>
  <si>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</si>
  <si>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</si>
  <si>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</si>
  <si>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</si>
  <si>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</si>
  <si>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</si>
  <si>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</si>
  <si>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</si>
  <si>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</si>
  <si>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</si>
  <si>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</si>
  <si>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</si>
  <si>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</si>
  <si>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</si>
  <si>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</si>
  <si>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</si>
  <si>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</si>
  <si>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</si>
  <si>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</si>
  <si>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</si>
  <si>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</si>
  <si>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</si>
  <si>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</si>
  <si>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</si>
  <si>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</si>
  <si>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</si>
  <si>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</si>
  <si>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</si>
  <si>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</si>
  <si>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</si>
  <si>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</si>
  <si>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</si>
  <si>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</si>
  <si>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</si>
  <si>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</si>
  <si>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</si>
  <si>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</si>
  <si>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</si>
  <si>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</si>
  <si>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</si>
  <si>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</si>
  <si>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</si>
  <si>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</si>
  <si>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</si>
  <si>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</si>
  <si>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</si>
  <si>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</si>
  <si>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</si>
  <si>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</si>
  <si>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</si>
  <si>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</si>
  <si>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</si>
  <si>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</si>
  <si>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</si>
  <si>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</si>
  <si>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</si>
  <si>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</si>
  <si>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</si>
  <si>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</si>
  <si>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</si>
  <si>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</si>
  <si>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</si>
  <si>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</si>
  <si>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</si>
  <si>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</si>
  <si>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</si>
  <si>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</si>
  <si>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</si>
  <si>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</si>
  <si>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Osterholz (03356)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</si>
  <si>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</si>
  <si>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</si>
  <si>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</si>
  <si>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</si>
  <si>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</si>
  <si>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</si>
  <si>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</si>
  <si>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</si>
  <si>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</si>
  <si>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</si>
  <si>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</si>
  <si>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</si>
  <si>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</si>
  <si>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</si>
  <si>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</si>
  <si>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</si>
  <si>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</si>
  <si>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</si>
  <si>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</si>
  <si>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</si>
  <si>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</si>
  <si>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</si>
  <si>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</si>
  <si>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</si>
  <si>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</si>
  <si>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</si>
  <si>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</si>
  <si>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</si>
  <si>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</si>
  <si>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</si>
  <si>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</si>
  <si>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</si>
  <si>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</si>
  <si>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</si>
  <si>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</si>
  <si>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</si>
  <si>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</si>
  <si>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</si>
  <si>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</si>
  <si>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</si>
  <si>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</si>
  <si>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</si>
  <si>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</si>
  <si>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</si>
  <si>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</si>
  <si>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</si>
  <si>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</si>
  <si>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</si>
  <si>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</si>
  <si>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</si>
  <si>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</si>
  <si>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</si>
  <si>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</si>
  <si>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</si>
  <si>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</si>
  <si>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</si>
  <si>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</si>
  <si>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</si>
  <si>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</si>
  <si>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</si>
  <si>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</si>
  <si>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</si>
  <si>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</si>
  <si>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</si>
  <si>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</si>
  <si>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</si>
  <si>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</si>
  <si>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</si>
  <si>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</si>
  <si>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</si>
  <si>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</si>
  <si>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</si>
  <si>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</si>
  <si>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</si>
  <si>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</si>
  <si>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</si>
  <si>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</si>
  <si>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</si>
  <si>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</si>
  <si>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</si>
  <si>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</si>
  <si>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</si>
  <si>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</si>
  <si>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</si>
  <si>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</si>
  <si>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</si>
  <si>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</si>
  <si>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</si>
  <si>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</si>
  <si>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</si>
  <si>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</si>
  <si>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</si>
  <si>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</si>
  <si>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</si>
  <si>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</si>
  <si>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</si>
  <si>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</si>
  <si>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</si>
  <si>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</si>
  <si>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</si>
  <si>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</si>
  <si>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</si>
  <si>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</si>
  <si>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</si>
  <si>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</si>
  <si>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</si>
  <si>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</si>
  <si>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</si>
  <si>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</si>
  <si>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</si>
  <si>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</si>
  <si>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</si>
  <si>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</si>
  <si>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</si>
  <si>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</si>
  <si>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</si>
  <si>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</si>
  <si>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</si>
  <si>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</si>
  <si>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</si>
  <si>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</si>
  <si>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</si>
  <si>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</si>
  <si>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</si>
  <si>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</si>
  <si>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</si>
  <si>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</si>
  <si>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</si>
  <si>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</si>
  <si>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</si>
  <si>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</si>
  <si>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</si>
  <si>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</si>
  <si>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</si>
  <si>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</si>
  <si>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</si>
  <si>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</si>
  <si>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</si>
  <si>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</si>
  <si>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</si>
  <si>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</si>
  <si>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</si>
  <si>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</si>
  <si>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</si>
  <si>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</si>
  <si>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</si>
  <si>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</si>
  <si>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</si>
  <si>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</si>
  <si>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</si>
  <si>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</si>
  <si>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</si>
  <si>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</si>
  <si>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</si>
  <si>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</si>
  <si>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</si>
  <si>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</si>
  <si>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</si>
  <si>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</si>
  <si>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</si>
  <si>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</si>
  <si>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</si>
  <si>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</si>
  <si>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</si>
  <si>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</si>
  <si>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</si>
  <si>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</si>
  <si>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</si>
  <si>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</si>
  <si>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</si>
  <si>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</si>
  <si>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</si>
  <si>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</si>
  <si>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</si>
  <si>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</si>
  <si>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</si>
  <si>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</si>
  <si>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</si>
  <si>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</si>
  <si>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</si>
  <si>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</si>
  <si>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</si>
  <si>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</si>
  <si>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</si>
  <si>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</si>
  <si>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</si>
  <si>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</si>
  <si>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</si>
  <si>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</si>
  <si>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Osterholz (03356);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</si>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</sst>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{6860A8A6-E959-4BC3-B0C9-37966854D204}</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65FC-492C-903B-EB800837CF80}"/>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{00EF6951-DAE1-4822-B230-DF3351893E3A}</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65FC-492C-903B-EB800837CF8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{28750A3B-9F2D-4908-9ADA-701AE37F03E7}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5FC-492C-903B-EB800837CF8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{879114CF-16C1-4B2B-8879-8C246B97B377}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5FC-492C-903B-EB800837CF8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1.5852486881974726</c:v>
                </c:pt>
                <c:pt idx="1">
                  <c:v>1.4040057212208159</c:v>
                </c:pt>
                <c:pt idx="2">
                  <c:v>1.1186464311118853</c:v>
                </c:pt>
                <c:pt idx="3">
                  <c:v>1.0875687030768</c:v>
                </c:pt>
              </c:numCache>
            </c:numRef>
          </c:val>
          <c:extLst>
            <c:ext xmlns:c16="http://schemas.microsoft.com/office/drawing/2014/chart" uri="{C3380CC4-5D6E-409C-BE32-E72D297353CC}">
              <c16:uniqueId val="{00000004-65FC-492C-903B-EB800837CF8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{0884530E-AD11-4B31-B6F1-DBDEAB3F889B}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5FC-492C-903B-EB800837CF8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{75CFD4C7-FC5E-4DE5-8132-9A81C13D5666}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5FC-492C-903B-EB800837CF8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{44B8BCC2-BB79-4109-8555-AF820211576B}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5FC-492C-903B-EB800837CF8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{9B7A2E1F-4196-42BE-8760-9AB4CE5659A3}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5FC-492C-903B-EB800837CF8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5FC-492C-903B-EB800837CF8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5FC-492C-903B-EB800837CF8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{C372DDE8-560B-4DCD-8034-0DCB2ED3DE77}</c15:txfldGUID>
                      <c15:f>Daten_Diagramme!$E$6</c15:f>
                      <c15:dlblFieldTableCache>
                        <c:ptCount val="1"/>
                        <c:pt idx="0">
                          <c:v>-5.6</c:v>
                        </c:pt>
                      </c15:dlblFieldTableCache>
                    </c15:dlblFTEntry>
                  </c15:dlblFieldTable>
                  <c15:showDataLabelsRange val="0"/>
                </c:ext>
                <c:ext xmlns:c16="http://schemas.microsoft.com/office/drawing/2014/chart" uri="{C3380CC4-5D6E-409C-BE32-E72D297353CC}">
                  <c16:uniqueId val="{00000000-BDA0-495A-ACA7-0B5BFCDAEB03}"/>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{7B4C851B-DDFF-487F-B1F2-7BE7C0CC5D50}</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DA0-495A-ACA7-0B5BFCDAEB0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{F44AAE57-BA8F-41B0-BFBD-66CE235FA5D8}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DA0-495A-ACA7-0B5BFCDAEB0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{D62E3054-399F-4798-9058-A866063B2663}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DA0-495A-ACA7-0B5BFCDAEB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-5.5870615416929219</c:v>
                </c:pt>
                <c:pt idx="1">
                  <c:v>-2.8801937126160149</c:v>
                </c:pt>
                <c:pt idx="2">
                  <c:v>-2.7637010795899166</c:v>
                </c:pt>
                <c:pt idx="3">
                  <c:v>-2.8655893304673015</c:v>
                </c:pt>
              </c:numCache>
            </c:numRef>
          </c:val>
          <c:extLst>
            <c:ext xmlns:c16="http://schemas.microsoft.com/office/drawing/2014/chart" uri="{C3380CC4-5D6E-409C-BE32-E72D297353CC}">
              <c16:uniqueId val="{00000004-BDA0-495A-ACA7-0B5BFCDAEB0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{D2C80FD8-4559-43DC-8904-25CF6F03B10E}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DA0-495A-ACA7-0B5BFCDAEB0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{0B340E4D-433B-4700-8E49-F3D42173C704}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DA0-495A-ACA7-0B5BFCDAEB0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{A0AD872D-5AE2-46FC-9C5F-1BA1BDC4AB9F}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DA0-495A-ACA7-0B5BFCDAEB0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{29DA15AA-3578-4AA0-95FD-FAD2901CB847}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DA0-495A-ACA7-0B5BFCDAEB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A0-495A-ACA7-0B5BFCDAEB0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A0-495A-ACA7-0B5BFCDAEB0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{EDB4E2E1-B5BC-4087-823F-EA93B24731B5}</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8814-4542-B6C1-2B7F46B1C344}"/>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{C8D023B6-1FBB-4F3A-BEB3-E594B87EC721}</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8814-4542-B6C1-2B7F46B1C344}"/>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{1C80E6DA-B148-406D-A0BC-D8660C4616C2}</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8814-4542-B6C1-2B7F46B1C344}"/>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{84D2B4D5-3DE6-4872-8994-94E36776356D}</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8814-4542-B6C1-2B7F46B1C344}"/>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{B29731B1-2B45-4E75-A74A-5BA037B4FD0C}</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8814-4542-B6C1-2B7F46B1C344}"/>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{3126CB6D-69E4-4D6D-874A-4EBC436E5D6D}</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8814-4542-B6C1-2B7F46B1C344}"/>
                </c:ext>
              </c:extLst>
            </c:dLbl>
            <c:dLbl>
              <c:idx val="6"/>
              <c:tx>
                <c:strRef>
                  <c:f>Daten_Diagramme!$D$20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{A7C1365F-B843-4214-A2F2-12904CE3DD9F}</c15:txfldGUID>
                      <c15:f>Daten_Diagramme!$D$20</c15:f>
                      <c15:dlblFieldTableCache>
                        <c:ptCount val="1"/>
                        <c:pt idx="0">
                          <c:v>-4.0</c:v>
                        </c:pt>
                      </c15:dlblFieldTableCache>
                    </c15:dlblFTEntry>
                  </c15:dlblFieldTable>
                  <c15:showDataLabelsRange val="0"/>
                </c:ext>
                <c:ext xmlns:c16="http://schemas.microsoft.com/office/drawing/2014/chart" uri="{C3380CC4-5D6E-409C-BE32-E72D297353CC}">
                  <c16:uniqueId val="{00000006-8814-4542-B6C1-2B7F46B1C344}"/>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{CD150EC5-ACCA-40DA-95A5-E2B46DDF5AA2}</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8814-4542-B6C1-2B7F46B1C344}"/>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{25420C68-3772-48A0-9963-BEDE0F5F001D}</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8814-4542-B6C1-2B7F46B1C344}"/>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{D580C564-1B53-4702-B25B-7667928A10B4}</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8814-4542-B6C1-2B7F46B1C344}"/>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{CE97E41F-157C-4BD9-BA09-7463383560A3}</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8814-4542-B6C1-2B7F46B1C344}"/>
                </c:ext>
              </c:extLst>
            </c:dLbl>
            <c:dLbl>
              <c:idx val="11"/>
              <c:tx>
                <c:strRef>
                  <c:f>Daten_Diagramme!$D$25</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{4FE2ABC0-088B-43ED-AD7E-AB26F1049E97}</c15:txfldGUID>
                      <c15:f>Daten_Diagramme!$D$25</c15:f>
                      <c15:dlblFieldTableCache>
                        <c:ptCount val="1"/>
                        <c:pt idx="0">
                          <c:v>13.5</c:v>
                        </c:pt>
                      </c15:dlblFieldTableCache>
                    </c15:dlblFTEntry>
                  </c15:dlblFieldTable>
                  <c15:showDataLabelsRange val="0"/>
                </c:ext>
                <c:ext xmlns:c16="http://schemas.microsoft.com/office/drawing/2014/chart" uri="{C3380CC4-5D6E-409C-BE32-E72D297353CC}">
                  <c16:uniqueId val="{0000000B-8814-4542-B6C1-2B7F46B1C344}"/>
                </c:ext>
              </c:extLst>
            </c:dLbl>
            <c:dLbl>
              <c:idx val="12"/>
              <c:tx>
                <c:strRef>
                  <c:f>Daten_Diagramme!$D$26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{44619339-B937-4EAD-B9DF-68DF897A4CEE}</c15:txfldGUID>
                      <c15:f>Daten_Diagramme!$D$26</c15:f>
                      <c15:dlblFieldTableCache>
                        <c:ptCount val="1"/>
                        <c:pt idx="0">
                          <c:v>-2.9</c:v>
                        </c:pt>
                      </c15:dlblFieldTableCache>
                    </c15:dlblFTEntry>
                  </c15:dlblFieldTable>
                  <c15:showDataLabelsRange val="0"/>
                </c:ext>
                <c:ext xmlns:c16="http://schemas.microsoft.com/office/drawing/2014/chart" uri="{C3380CC4-5D6E-409C-BE32-E72D297353CC}">
                  <c16:uniqueId val="{0000000C-8814-4542-B6C1-2B7F46B1C344}"/>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{A8E5A86D-9DBF-45F0-B024-B45A55008FFD}</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8814-4542-B6C1-2B7F46B1C344}"/>
                </c:ext>
              </c:extLst>
            </c:dLbl>
            <c:dLbl>
              <c:idx val="14"/>
              <c:tx>
                <c:strRef>
                  <c:f>Daten_Diagramme!$D$28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{56132D6F-57AD-4188-B2CC-F0A514856B9E}</c15:txfldGUID>
                      <c15:f>Daten_Diagramme!$D$28</c15:f>
                      <c15:dlblFieldTableCache>
                        <c:ptCount val="1"/>
                        <c:pt idx="0">
                          <c:v>6.2</c:v>
                        </c:pt>
                      </c15:dlblFieldTableCache>
                    </c15:dlblFTEntry>
                  </c15:dlblFieldTable>
                  <c15:showDataLabelsRange val="0"/>
                </c:ext>
                <c:ext xmlns:c16="http://schemas.microsoft.com/office/drawing/2014/chart" uri="{C3380CC4-5D6E-409C-BE32-E72D297353CC}">
                  <c16:uniqueId val="{0000000E-8814-4542-B6C1-2B7F46B1C344}"/>
                </c:ext>
              </c:extLst>
            </c:dLbl>
            <c:dLbl>
              <c:idx val="15"/>
              <c:tx>
                <c:strRef>
                  <c:f>Daten_Diagramme!$D$29</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{231BE641-0E6B-4462-9E2A-811622D65EA3}</c15:txfldGUID>
                      <c15:f>Daten_Diagramme!$D$29</c15:f>
                      <c15:dlblFieldTableCache>
                        <c:ptCount val="1"/>
                        <c:pt idx="0">
                          <c:v>-12.5</c:v>
                        </c:pt>
                      </c15:dlblFieldTableCache>
                    </c15:dlblFTEntry>
                  </c15:dlblFieldTable>
                  <c15:showDataLabelsRange val="0"/>
                </c:ext>
                <c:ext xmlns:c16="http://schemas.microsoft.com/office/drawing/2014/chart" uri="{C3380CC4-5D6E-409C-BE32-E72D297353CC}">
                  <c16:uniqueId val="{0000000F-8814-4542-B6C1-2B7F46B1C344}"/>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{9482DAFE-706F-493C-B95F-39573F8FB6AF}</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8814-4542-B6C1-2B7F46B1C344}"/>
                </c:ext>
              </c:extLst>
            </c:dLbl>
            <c:dLbl>
              <c:idx val="17"/>
              <c:tx>
                <c:strRef>
                  <c:f>Daten_Diagramme!$D$31</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{6EE8C4E1-548D-4590-8079-5E93A7819785}</c15:txfldGUID>
                      <c15:f>Daten_Diagramme!$D$31</c15:f>
                      <c15:dlblFieldTableCache>
                        <c:ptCount val="1"/>
                        <c:pt idx="0">
                          <c:v>9.3</c:v>
                        </c:pt>
                      </c15:dlblFieldTableCache>
                    </c15:dlblFTEntry>
                  </c15:dlblFieldTable>
                  <c15:showDataLabelsRange val="0"/>
                </c:ext>
                <c:ext xmlns:c16="http://schemas.microsoft.com/office/drawing/2014/chart" uri="{C3380CC4-5D6E-409C-BE32-E72D297353CC}">
                  <c16:uniqueId val="{00000011-8814-4542-B6C1-2B7F46B1C344}"/>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{6394BA34-6E2C-430E-BB3F-7D2C2DB5C49D}</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8814-4542-B6C1-2B7F46B1C344}"/>
                </c:ext>
              </c:extLst>
            </c:dLbl>
            <c:dLbl>
              <c:idx val="19"/>
              <c:tx>
                <c:strRef>
                  <c:f>Daten_Diagramme!$D$33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{BC7F958A-5E4C-4C1B-A3D5-4C1F2F927DC8}</c15:txfldGUID>
                      <c15:f>Daten_Diagramme!$D$33</c15:f>
                      <c15:dlblFieldTableCache>
                        <c:ptCount val="1"/>
                        <c:pt idx="0">
                          <c:v>4.8</c:v>
                        </c:pt>
                      </c15:dlblFieldTableCache>
                    </c15:dlblFTEntry>
                  </c15:dlblFieldTable>
                  <c15:showDataLabelsRange val="0"/>
                </c:ext>
                <c:ext xmlns:c16="http://schemas.microsoft.com/office/drawing/2014/chart" uri="{C3380CC4-5D6E-409C-BE32-E72D297353CC}">
                  <c16:uniqueId val="{00000013-8814-4542-B6C1-2B7F46B1C344}"/>
                </c:ext>
              </c:extLst>
            </c:dLbl>
            <c:dLbl>
              <c:idx val="20"/>
              <c:tx>
                <c:strRef>
                  <c:f>Daten_Diagramme!$D$34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{864A0DE0-4211-43C1-AD77-25FA66910BE3}</c15:txfldGUID>
                      <c15:f>Daten_Diagramme!$D$34</c15:f>
                      <c15:dlblFieldTableCache>
                        <c:ptCount val="1"/>
                        <c:pt idx="0">
                          <c:v>5.9</c:v>
                        </c:pt>
                      </c15:dlblFieldTableCache>
                    </c15:dlblFTEntry>
                  </c15:dlblFieldTable>
                  <c15:showDataLabelsRange val="0"/>
                </c:ext>
                <c:ext xmlns:c16="http://schemas.microsoft.com/office/drawing/2014/chart" uri="{C3380CC4-5D6E-409C-BE32-E72D297353CC}">
                  <c16:uniqueId val="{00000014-8814-4542-B6C1-2B7F46B1C34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{BE377039-5590-4A75-A95C-DA69841CDC9F}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814-4542-B6C1-2B7F46B1C34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{9390D997-F50F-4494-8191-237C9EBA8111}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814-4542-B6C1-2B7F46B1C344}"/>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{6CB46D6D-6CEC-47BD-9116-CBC50D8F4DCE}</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8814-4542-B6C1-2B7F46B1C344}"/>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{8507C013-77B4-4075-9C91-CCC75C3A321B}</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8814-4542-B6C1-2B7F46B1C344}"/>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{57D6AB8F-8D67-4024-86DE-9F879DD4F191}</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8814-4542-B6C1-2B7F46B1C34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{62728543-83D7-4274-8131-E4D1BD337B97}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814-4542-B6C1-2B7F46B1C34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{FAD931EB-441E-4810-A080-CCEF60EBDB1B}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814-4542-B6C1-2B7F46B1C34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{2E5C61E7-EEDC-47D4-B282-7677F2496831}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814-4542-B6C1-2B7F46B1C34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{FE4555DA-CCFD-4F68-A4D0-52F51F653C0E}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814-4542-B6C1-2B7F46B1C34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{9DEDCB42-EB5A-40BF-A498-586075BEA754}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814-4542-B6C1-2B7F46B1C344}"/>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{800552E6-E433-4744-B4EC-424F419A88E7}</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8814-4542-B6C1-2B7F46B1C3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1.5852486881974726</c:v>
                </c:pt>
                <c:pt idx="1">
                  <c:v>-0.84745762711864403</c:v>
                </c:pt>
                <c:pt idx="2">
                  <c:v>0.63694267515923564</c:v>
                </c:pt>
                <c:pt idx="3">
                  <c:v>-1.0864316755190728</c:v>
                </c:pt>
                <c:pt idx="4">
                  <c:v>1.6949152542372881</c:v>
                </c:pt>
                <c:pt idx="5">
                  <c:v>-1.3297872340425532</c:v>
                </c:pt>
                <c:pt idx="6">
                  <c:v>-4</c:v>
                </c:pt>
                <c:pt idx="7">
                  <c:v>1.1284722222222223</c:v>
                </c:pt>
                <c:pt idx="8">
                  <c:v>1.6488335379757937</c:v>
                </c:pt>
                <c:pt idx="9">
                  <c:v>-1.1530398322851152</c:v>
                </c:pt>
                <c:pt idx="10">
                  <c:v>-2.9082774049217002</c:v>
                </c:pt>
                <c:pt idx="11">
                  <c:v>13.544668587896254</c:v>
                </c:pt>
                <c:pt idx="12">
                  <c:v>-2.8657616892911011</c:v>
                </c:pt>
                <c:pt idx="13">
                  <c:v>2.4185068349106205</c:v>
                </c:pt>
                <c:pt idx="14">
                  <c:v>6.1643835616438354</c:v>
                </c:pt>
                <c:pt idx="15">
                  <c:v>-12.478031634446397</c:v>
                </c:pt>
                <c:pt idx="16">
                  <c:v>1.7527675276752768</c:v>
                </c:pt>
                <c:pt idx="17">
                  <c:v>9.2857142857142865</c:v>
                </c:pt>
                <c:pt idx="18">
                  <c:v>3.0373831775700935</c:v>
                </c:pt>
                <c:pt idx="19">
                  <c:v>4.8277892257874599</c:v>
                </c:pt>
                <c:pt idx="20">
                  <c:v>5.9099437148217637</c:v>
                </c:pt>
                <c:pt idx="21">
                  <c:v>0</c:v>
                </c:pt>
                <c:pt idx="23">
                  <c:v>-0.84745762711864403</c:v>
                </c:pt>
                <c:pt idx="24">
                  <c:v>-0.25147928994082841</c:v>
                </c:pt>
                <c:pt idx="25">
                  <c:v>2.2879464285714284</c:v>
                </c:pt>
              </c:numCache>
            </c:numRef>
          </c:val>
          <c:extLst>
            <c:ext xmlns:c16="http://schemas.microsoft.com/office/drawing/2014/chart" uri="{C3380CC4-5D6E-409C-BE32-E72D297353CC}">
              <c16:uniqueId val="{00000020-8814-4542-B6C1-2B7F46B1C34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{D17C0D45-557F-4821-B204-34AB9BFE9033}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814-4542-B6C1-2B7F46B1C34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{D1A10892-00DE-4EAE-B24F-8FBEC030C7C1}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814-4542-B6C1-2B7F46B1C34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{F915CBE0-89A6-4332-82D9-27EDBB69AA44}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814-4542-B6C1-2B7F46B1C34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{2D7E2F94-D822-4580-A162-91E0A6A8F153}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814-4542-B6C1-2B7F46B1C34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{449AABFA-4BA9-414F-8404-B5AC5C5A24F6}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814-4542-B6C1-2B7F46B1C34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{5B20E99E-18BC-42B1-9320-D4ECC3E01797}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814-4542-B6C1-2B7F46B1C34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{ADC96C88-429C-4EC2-8230-80EAD4948ADF}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814-4542-B6C1-2B7F46B1C34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{188DF2F8-9249-4B39-83D5-27843BD9619D}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814-4542-B6C1-2B7F46B1C34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{DD673D0E-E6FD-4C3A-BAEE-92B4986CBED8}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814-4542-B6C1-2B7F46B1C34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{E43F0C66-27D8-4FF7-B3C4-8FBD0244AF29}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814-4542-B6C1-2B7F46B1C34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{B8F6E0C8-1E5D-41FB-8365-5237F27A392A}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814-4542-B6C1-2B7F46B1C34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{450DECE9-C032-42D9-A573-A4048EEBBAC8}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814-4542-B6C1-2B7F46B1C34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{D7E83C52-81DB-42DC-B618-826FFB87F0A7}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814-4542-B6C1-2B7F46B1C34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{88E43431-CA16-4AA0-9895-32654D045A88}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814-4542-B6C1-2B7F46B1C34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{0A92CDC9-6CA6-473B-B234-C9080FDB0575}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814-4542-B6C1-2B7F46B1C34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{EEE9C225-9C36-4D9F-9327-47BF983F9A82}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814-4542-B6C1-2B7F46B1C34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{683126C1-0E00-44EA-9E31-941516B13B8C}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814-4542-B6C1-2B7F46B1C34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{CF2A89FF-809A-4705-8A64-766CC1A8339C}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814-4542-B6C1-2B7F46B1C34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{B6438A2C-78C8-4C50-AAE7-E8FE6F55ABB0}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814-4542-B6C1-2B7F46B1C34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{567EA088-CF17-4808-8B92-A59021127B6B}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814-4542-B6C1-2B7F46B1C34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{5AFA67D0-B2E9-4CD3-84F3-640CCA181CEF}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814-4542-B6C1-2B7F46B1C34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{13F5B2DE-BD1C-48A6-8B91-276AD1E8E1A8}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814-4542-B6C1-2B7F46B1C34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{391DD0FB-386D-4BC0-B9A2-5DDCC1441C2A}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814-4542-B6C1-2B7F46B1C34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{29CCFF74-8003-4A4C-80CD-A196102AD7F0}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814-4542-B6C1-2B7F46B1C34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{A5513F6D-399B-480F-964A-9665E23198C5}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814-4542-B6C1-2B7F46B1C34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{33356185-FA52-4530-947E-1E676CDB4589}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814-4542-B6C1-2B7F46B1C34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{A5351C72-164D-4945-A403-9056B34978F6}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814-4542-B6C1-2B7F46B1C34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{2AD8A81D-B0A9-4079-BF76-1D298424DD33}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814-4542-B6C1-2B7F46B1C34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{86FE5D5F-ADF0-4954-A89F-B183EAE5C4B5}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814-4542-B6C1-2B7F46B1C34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{EB14F090-AB84-4AAD-93F7-D3561B9E524B}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814-4542-B6C1-2B7F46B1C34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{949656B1-36F4-49F1-818F-B0B4A5198AA1}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814-4542-B6C1-2B7F46B1C34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{BAACB782-FD0E-47B2-9BC5-EF2AEE3D9106}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814-4542-B6C1-2B7F46B1C3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814-4542-B6C1-2B7F46B1C34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814-4542-B6C1-2B7F46B1C34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{398631D8-D2FA-44BF-BA98-05B18FF6336D}</c15:txfldGUID>
                      <c15:f>Daten_Diagramme!$E$14</c15:f>
                      <c15:dlblFieldTableCache>
                        <c:ptCount val="1"/>
                        <c:pt idx="0">
                          <c:v>-5.6</c:v>
                        </c:pt>
                      </c15:dlblFieldTableCache>
                    </c15:dlblFTEntry>
                  </c15:dlblFieldTable>
                  <c15:showDataLabelsRange val="0"/>
                </c:ext>
                <c:ext xmlns:c16="http://schemas.microsoft.com/office/drawing/2014/chart" uri="{C3380CC4-5D6E-409C-BE32-E72D297353CC}">
                  <c16:uniqueId val="{00000000-67C0-471E-A5BC-05E0744CB317}"/>
                </c:ext>
              </c:extLst>
            </c:dLbl>
            <c:dLbl>
              <c:idx val="1"/>
              <c:tx>
                <c:strRef>
                  <c:f>Daten_Diagramme!$E$15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{DDD37B17-C1EB-44B9-9822-92778BA0A637}</c15:txfldGUID>
                      <c15:f>Daten_Diagramme!$E$15</c15:f>
                      <c15:dlblFieldTableCache>
                        <c:ptCount val="1"/>
                        <c:pt idx="0">
                          <c:v>3.0</c:v>
                        </c:pt>
                      </c15:dlblFieldTableCache>
                    </c15:dlblFTEntry>
                  </c15:dlblFieldTable>
                  <c15:showDataLabelsRange val="0"/>
                </c:ext>
                <c:ext xmlns:c16="http://schemas.microsoft.com/office/drawing/2014/chart" uri="{C3380CC4-5D6E-409C-BE32-E72D297353CC}">
                  <c16:uniqueId val="{00000001-67C0-471E-A5BC-05E0744CB317}"/>
                </c:ext>
              </c:extLst>
            </c:dLbl>
            <c:dLbl>
              <c:idx val="2"/>
              <c:tx>
                <c:strRef>
                  <c:f>Daten_Diagramme!$E$16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{E4084146-A4D1-4C82-9CFC-ABBF98B11AAD}</c15:txfldGUID>
                      <c15:f>Daten_Diagramme!$E$16</c15:f>
                      <c15:dlblFieldTableCache>
                        <c:ptCount val="1"/>
                        <c:pt idx="0">
                          <c:v>-11.4</c:v>
                        </c:pt>
                      </c15:dlblFieldTableCache>
                    </c15:dlblFTEntry>
                  </c15:dlblFieldTable>
                  <c15:showDataLabelsRange val="0"/>
                </c:ext>
                <c:ext xmlns:c16="http://schemas.microsoft.com/office/drawing/2014/chart" uri="{C3380CC4-5D6E-409C-BE32-E72D297353CC}">
                  <c16:uniqueId val="{00000002-67C0-471E-A5BC-05E0744CB317}"/>
                </c:ext>
              </c:extLst>
            </c:dLbl>
            <c:dLbl>
              <c:idx val="3"/>
              <c:tx>
                <c:strRef>
                  <c:f>Daten_Diagramme!$E$17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{57923F39-8E20-4585-91E0-8F090C895A9F}</c15:txfldGUID>
                      <c15:f>Daten_Diagramme!$E$17</c15:f>
                      <c15:dlblFieldTableCache>
                        <c:ptCount val="1"/>
                        <c:pt idx="0">
                          <c:v>-4.7</c:v>
                        </c:pt>
                      </c15:dlblFieldTableCache>
                    </c15:dlblFTEntry>
                  </c15:dlblFieldTable>
                  <c15:showDataLabelsRange val="0"/>
                </c:ext>
                <c:ext xmlns:c16="http://schemas.microsoft.com/office/drawing/2014/chart" uri="{C3380CC4-5D6E-409C-BE32-E72D297353CC}">
                  <c16:uniqueId val="{00000003-67C0-471E-A5BC-05E0744CB317}"/>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{40C35058-3F8C-4028-A7D0-CCA338A1CDF3}</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67C0-471E-A5BC-05E0744CB317}"/>
                </c:ext>
              </c:extLst>
            </c:dLbl>
            <c:dLbl>
              <c:idx val="5"/>
              <c:tx>
                <c:strRef>
                  <c:f>Daten_Diagramme!$E$19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{4853C235-C9EF-4807-A4C2-D999595B6289}</c15:txfldGUID>
                      <c15:f>Daten_Diagramme!$E$19</c15:f>
                      <c15:dlblFieldTableCache>
                        <c:ptCount val="1"/>
                        <c:pt idx="0">
                          <c:v>-3.8</c:v>
                        </c:pt>
                      </c15:dlblFieldTableCache>
                    </c15:dlblFTEntry>
                  </c15:dlblFieldTable>
                  <c15:showDataLabelsRange val="0"/>
                </c:ext>
                <c:ext xmlns:c16="http://schemas.microsoft.com/office/drawing/2014/chart" uri="{C3380CC4-5D6E-409C-BE32-E72D297353CC}">
                  <c16:uniqueId val="{00000005-67C0-471E-A5BC-05E0744CB317}"/>
                </c:ext>
              </c:extLst>
            </c:dLbl>
            <c:dLbl>
              <c:idx val="6"/>
              <c:tx>
                <c:strRef>
                  <c:f>Daten_Diagramme!$E$20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{DEE3FF3F-1584-43FC-8AB4-C01B41698AC3}</c15:txfldGUID>
                      <c15:f>Daten_Diagramme!$E$20</c15:f>
                      <c15:dlblFieldTableCache>
                        <c:ptCount val="1"/>
                        <c:pt idx="0">
                          <c:v>-5.8</c:v>
                        </c:pt>
                      </c15:dlblFieldTableCache>
                    </c15:dlblFTEntry>
                  </c15:dlblFieldTable>
                  <c15:showDataLabelsRange val="0"/>
                </c:ext>
                <c:ext xmlns:c16="http://schemas.microsoft.com/office/drawing/2014/chart" uri="{C3380CC4-5D6E-409C-BE32-E72D297353CC}">
                  <c16:uniqueId val="{00000006-67C0-471E-A5BC-05E0744CB317}"/>
                </c:ext>
              </c:extLst>
            </c:dLbl>
            <c:dLbl>
              <c:idx val="7"/>
              <c:tx>
                <c:strRef>
                  <c:f>Daten_Diagramme!$E$21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{0EF258BD-3E22-462B-A819-9DFD965F612A}</c15:txfldGUID>
                      <c15:f>Daten_Diagramme!$E$21</c15:f>
                      <c15:dlblFieldTableCache>
                        <c:ptCount val="1"/>
                        <c:pt idx="0">
                          <c:v>4.9</c:v>
                        </c:pt>
                      </c15:dlblFieldTableCache>
                    </c15:dlblFTEntry>
                  </c15:dlblFieldTable>
                  <c15:showDataLabelsRange val="0"/>
                </c:ext>
                <c:ext xmlns:c16="http://schemas.microsoft.com/office/drawing/2014/chart" uri="{C3380CC4-5D6E-409C-BE32-E72D297353CC}">
                  <c16:uniqueId val="{00000007-67C0-471E-A5BC-05E0744CB317}"/>
                </c:ext>
              </c:extLst>
            </c:dLbl>
            <c:dLbl>
              <c:idx val="8"/>
              <c:tx>
                <c:strRef>
                  <c:f>Daten_Diagramme!$E$22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{F6B4CBD2-1D7B-4EE6-923C-160BEDD6E8FE}</c15:txfldGUID>
                      <c15:f>Daten_Diagramme!$E$22</c15:f>
                      <c15:dlblFieldTableCache>
                        <c:ptCount val="1"/>
                        <c:pt idx="0">
                          <c:v>0.3</c:v>
                        </c:pt>
                      </c15:dlblFieldTableCache>
                    </c15:dlblFTEntry>
                  </c15:dlblFieldTable>
                  <c15:showDataLabelsRange val="0"/>
                </c:ext>
                <c:ext xmlns:c16="http://schemas.microsoft.com/office/drawing/2014/chart" uri="{C3380CC4-5D6E-409C-BE32-E72D297353CC}">
                  <c16:uniqueId val="{00000008-67C0-471E-A5BC-05E0744CB317}"/>
                </c:ext>
              </c:extLst>
            </c:dLbl>
            <c:dLbl>
              <c:idx val="9"/>
              <c:tx>
                <c:strRef>
                  <c:f>Daten_Diagramme!$E$23</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{26A5677F-6A89-4CA3-A906-38BC23112609}</c15:txfldGUID>
                      <c15:f>Daten_Diagramme!$E$23</c15:f>
                      <c15:dlblFieldTableCache>
                        <c:ptCount val="1"/>
                        <c:pt idx="0">
                          <c:v>-11.7</c:v>
                        </c:pt>
                      </c15:dlblFieldTableCache>
                    </c15:dlblFTEntry>
                  </c15:dlblFieldTable>
                  <c15:showDataLabelsRange val="0"/>
                </c:ext>
                <c:ext xmlns:c16="http://schemas.microsoft.com/office/drawing/2014/chart" uri="{C3380CC4-5D6E-409C-BE32-E72D297353CC}">
                  <c16:uniqueId val="{00000009-67C0-471E-A5BC-05E0744CB317}"/>
                </c:ext>
              </c:extLst>
            </c:dLbl>
            <c:dLbl>
              <c:idx val="10"/>
              <c:tx>
                <c:strRef>
                  <c:f>Daten_Diagramme!$E$24</c:f>
                  <c:strCache>
                    <c:ptCount val="1"/>
                    <c:pt idx="0">
                      <c:v>-17.8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{CD16E5A9-907A-46B2-9FD9-31B7E6BA70E6}</c15:txfldGUID>
                      <c15:f>Daten_Diagramme!$E$24</c15:f>
                      <c15:dlblFieldTableCache>
                        <c:ptCount val="1"/>
                        <c:pt idx="0">
                          <c:v>-17.8</c:v>
                        </c:pt>
                      </c15:dlblFieldTableCache>
                    </c15:dlblFTEntry>
                  </c15:dlblFieldTable>
                  <c15:showDataLabelsRange val="0"/>
                </c:ext>
                <c:ext xmlns:c16="http://schemas.microsoft.com/office/drawing/2014/chart" uri="{C3380CC4-5D6E-409C-BE32-E72D297353CC}">
                  <c16:uniqueId val="{0000000A-67C0-471E-A5BC-05E0744CB317}"/>
                </c:ext>
              </c:extLst>
            </c:dLbl>
            <c:dLbl>
              <c:idx val="11"/>
              <c:tx>
                <c:strRef>
                  <c:f>Daten_Diagramme!$E$25</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{41CE40F4-FB51-44F6-9BD0-C46B33A4A687}</c15:txfldGUID>
                      <c15:f>Daten_Diagramme!$E$25</c15:f>
                      <c15:dlblFieldTableCache>
                        <c:ptCount val="1"/>
                        <c:pt idx="0">
                          <c:v>-16.3</c:v>
                        </c:pt>
                      </c15:dlblFieldTableCache>
                    </c15:dlblFTEntry>
                  </c15:dlblFieldTable>
                  <c15:showDataLabelsRange val="0"/>
                </c:ext>
                <c:ext xmlns:c16="http://schemas.microsoft.com/office/drawing/2014/chart" uri="{C3380CC4-5D6E-409C-BE32-E72D297353CC}">
                  <c16:uniqueId val="{0000000B-67C0-471E-A5BC-05E0744CB317}"/>
                </c:ext>
              </c:extLst>
            </c:dLbl>
            <c:dLbl>
              <c:idx val="12"/>
              <c:tx>
                <c:strRef>
                  <c:f>Daten_Diagramme!$E$26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{8B915BB6-E43F-4D2E-9E0A-0079B45E8113}</c15:txfldGUID>
                      <c15:f>Daten_Diagramme!$E$26</c15:f>
                      <c15:dlblFieldTableCache>
                        <c:ptCount val="1"/>
                        <c:pt idx="0">
                          <c:v>5.7</c:v>
                        </c:pt>
                      </c15:dlblFieldTableCache>
                    </c15:dlblFTEntry>
                  </c15:dlblFieldTable>
                  <c15:showDataLabelsRange val="0"/>
                </c:ext>
                <c:ext xmlns:c16="http://schemas.microsoft.com/office/drawing/2014/chart" uri="{C3380CC4-5D6E-409C-BE32-E72D297353CC}">
                  <c16:uniqueId val="{0000000C-67C0-471E-A5BC-05E0744CB317}"/>
                </c:ext>
              </c:extLst>
            </c:dLbl>
            <c:dLbl>
              <c:idx val="13"/>
              <c:tx>
                <c:strRef>
                  <c:f>Daten_Diagramme!$E$27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{08D2F077-C419-47A5-8982-D6BC862E94C8}</c15:txfldGUID>
                      <c15:f>Daten_Diagramme!$E$27</c15:f>
                      <c15:dlblFieldTableCache>
                        <c:ptCount val="1"/>
                        <c:pt idx="0">
                          <c:v>-10.4</c:v>
                        </c:pt>
                      </c15:dlblFieldTableCache>
                    </c15:dlblFTEntry>
                  </c15:dlblFieldTable>
                  <c15:showDataLabelsRange val="0"/>
                </c:ext>
                <c:ext xmlns:c16="http://schemas.microsoft.com/office/drawing/2014/chart" uri="{C3380CC4-5D6E-409C-BE32-E72D297353CC}">
                  <c16:uniqueId val="{0000000D-67C0-471E-A5BC-05E0744CB317}"/>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{80FBF9D4-FDF7-4628-9783-A96D3133F34B}</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67C0-471E-A5BC-05E0744CB317}"/>
                </c:ext>
              </c:extLst>
            </c:dLbl>
            <c:dLbl>
              <c:idx val="15"/>
              <c:tx>
                <c:strRef>
                  <c:f>Daten_Diagramme!$E$29</c:f>
                  <c:strCache>
                    <c:ptCount val="1"/>
                    <c:pt idx="0">
                      <c:v>-34.2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{1BB4D282-A024-43BD-A954-5AD57CB10D1E}</c15:txfldGUID>
                      <c15:f>Daten_Diagramme!$E$29</c15:f>
                      <c15:dlblFieldTableCache>
                        <c:ptCount val="1"/>
                        <c:pt idx="0">
                          <c:v>-34.2</c:v>
                        </c:pt>
                      </c15:dlblFieldTableCache>
                    </c15:dlblFTEntry>
                  </c15:dlblFieldTable>
                  <c15:showDataLabelsRange val="0"/>
                </c:ext>
                <c:ext xmlns:c16="http://schemas.microsoft.com/office/drawing/2014/chart" uri="{C3380CC4-5D6E-409C-BE32-E72D297353CC}">
                  <c16:uniqueId val="{0000000F-67C0-471E-A5BC-05E0744CB317}"/>
                </c:ext>
              </c:extLst>
            </c:dLbl>
            <c:dLbl>
              <c:idx val="16"/>
              <c:tx>
                <c:strRef>
                  <c:f>Daten_Diagramme!$E$30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{4CDC2DDB-C1F7-4ACC-8106-D15A2E515378}</c15:txfldGUID>
                      <c15:f>Daten_Diagramme!$E$30</c15:f>
                      <c15:dlblFieldTableCache>
                        <c:ptCount val="1"/>
                        <c:pt idx="0">
                          <c:v>0.0</c:v>
                        </c:pt>
                      </c15:dlblFieldTableCache>
                    </c15:dlblFTEntry>
                  </c15:dlblFieldTable>
                  <c15:showDataLabelsRange val="0"/>
                </c:ext>
                <c:ext xmlns:c16="http://schemas.microsoft.com/office/drawing/2014/chart" uri="{C3380CC4-5D6E-409C-BE32-E72D297353CC}">
                  <c16:uniqueId val="{00000010-67C0-471E-A5BC-05E0744CB317}"/>
                </c:ext>
              </c:extLst>
            </c:dLbl>
            <c:dLbl>
              <c:idx val="17"/>
              <c:tx>
                <c:strRef>
                  <c:f>Daten_Diagramme!$E$31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{B82A4EBA-0F5A-4AF5-8ECA-DBED587937F5}</c15:txfldGUID>
                      <c15:f>Daten_Diagramme!$E$31</c15:f>
                      <c15:dlblFieldTableCache>
                        <c:ptCount val="1"/>
                        <c:pt idx="0">
                          <c:v>-4.6</c:v>
                        </c:pt>
                      </c15:dlblFieldTableCache>
                    </c15:dlblFTEntry>
                  </c15:dlblFieldTable>
                  <c15:showDataLabelsRange val="0"/>
                </c:ext>
                <c:ext xmlns:c16="http://schemas.microsoft.com/office/drawing/2014/chart" uri="{C3380CC4-5D6E-409C-BE32-E72D297353CC}">
                  <c16:uniqueId val="{00000011-67C0-471E-A5BC-05E0744CB317}"/>
                </c:ext>
              </c:extLst>
            </c:dLbl>
            <c:dLbl>
              <c:idx val="18"/>
              <c:tx>
                <c:strRef>
                  <c:f>Daten_Diagramme!$E$32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{52F04EDB-C672-4DFC-B2D6-CDAECB40AF5F}</c15:txfldGUID>
                      <c15:f>Daten_Diagramme!$E$32</c15:f>
                      <c15:dlblFieldTableCache>
                        <c:ptCount val="1"/>
                        <c:pt idx="0">
                          <c:v>3.0</c:v>
                        </c:pt>
                      </c15:dlblFieldTableCache>
                    </c15:dlblFTEntry>
                  </c15:dlblFieldTable>
                  <c15:showDataLabelsRange val="0"/>
                </c:ext>
                <c:ext xmlns:c16="http://schemas.microsoft.com/office/drawing/2014/chart" uri="{C3380CC4-5D6E-409C-BE32-E72D297353CC}">
                  <c16:uniqueId val="{00000012-67C0-471E-A5BC-05E0744CB317}"/>
                </c:ext>
              </c:extLst>
            </c:dLbl>
            <c:dLbl>
              <c:idx val="19"/>
              <c:tx>
                <c:strRef>
                  <c:f>Daten_Diagramme!$E$33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{DA93D4B9-C46A-4B03-BB17-1866A35E6F26}</c15:txfldGUID>
                      <c15:f>Daten_Diagramme!$E$33</c15:f>
                      <c15:dlblFieldTableCache>
                        <c:ptCount val="1"/>
                        <c:pt idx="0">
                          <c:v>-5.0</c:v>
                        </c:pt>
                      </c15:dlblFieldTableCache>
                    </c15:dlblFTEntry>
                  </c15:dlblFieldTable>
                  <c15:showDataLabelsRange val="0"/>
                </c:ext>
                <c:ext xmlns:c16="http://schemas.microsoft.com/office/drawing/2014/chart" uri="{C3380CC4-5D6E-409C-BE32-E72D297353CC}">
                  <c16:uniqueId val="{00000013-67C0-471E-A5BC-05E0744CB317}"/>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{A0A2F88A-DFEE-402D-A66A-4C10219D9D08}</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67C0-471E-A5BC-05E0744CB31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{7AF79F2D-EABE-4203-84FE-EA6EBE7226B5}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7C0-471E-A5BC-05E0744CB31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{61867833-15CC-4702-BE6C-999BE51D2A6B}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7C0-471E-A5BC-05E0744CB317}"/>
                </c:ext>
              </c:extLst>
            </c:dLbl>
            <c:dLbl>
              <c:idx val="23"/>
              <c:tx>
                <c:strRef>
                  <c:f>Daten_Diagramme!$E$37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{66205762-A724-4BF6-BA98-8F1C594F2F5D}</c15:txfldGUID>
                      <c15:f>Daten_Diagramme!$E$37</c15:f>
                      <c15:dlblFieldTableCache>
                        <c:ptCount val="1"/>
                        <c:pt idx="0">
                          <c:v>3.0</c:v>
                        </c:pt>
                      </c15:dlblFieldTableCache>
                    </c15:dlblFTEntry>
                  </c15:dlblFieldTable>
                  <c15:showDataLabelsRange val="0"/>
                </c:ext>
                <c:ext xmlns:c16="http://schemas.microsoft.com/office/drawing/2014/chart" uri="{C3380CC4-5D6E-409C-BE32-E72D297353CC}">
                  <c16:uniqueId val="{00000017-67C0-471E-A5BC-05E0744CB317}"/>
                </c:ext>
              </c:extLst>
            </c:dLbl>
            <c:dLbl>
              <c:idx val="24"/>
              <c:tx>
                <c:strRef>
                  <c:f>Daten_Diagramme!$E$38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{5EECB909-13D3-46E1-9448-DF500E706169}</c15:txfldGUID>
                      <c15:f>Daten_Diagramme!$E$38</c15:f>
                      <c15:dlblFieldTableCache>
                        <c:ptCount val="1"/>
                        <c:pt idx="0">
                          <c:v>-1.0</c:v>
                        </c:pt>
                      </c15:dlblFieldTableCache>
                    </c15:dlblFTEntry>
                  </c15:dlblFieldTable>
                  <c15:showDataLabelsRange val="0"/>
                </c:ext>
                <c:ext xmlns:c16="http://schemas.microsoft.com/office/drawing/2014/chart" uri="{C3380CC4-5D6E-409C-BE32-E72D297353CC}">
                  <c16:uniqueId val="{00000018-67C0-471E-A5BC-05E0744CB317}"/>
                </c:ext>
              </c:extLst>
            </c:dLbl>
            <c:dLbl>
              <c:idx val="25"/>
              <c:tx>
                <c:strRef>
                  <c:f>Daten_Diagramme!$E$39</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{D84DAC39-2043-4FBD-83CF-894F08FC2AF2}</c15:txfldGUID>
                      <c15:f>Daten_Diagramme!$E$39</c15:f>
                      <c15:dlblFieldTableCache>
                        <c:ptCount val="1"/>
                        <c:pt idx="0">
                          <c:v>-6.5</c:v>
                        </c:pt>
                      </c15:dlblFieldTableCache>
                    </c15:dlblFTEntry>
                  </c15:dlblFieldTable>
                  <c15:showDataLabelsRange val="0"/>
                </c:ext>
                <c:ext xmlns:c16="http://schemas.microsoft.com/office/drawing/2014/chart" uri="{C3380CC4-5D6E-409C-BE32-E72D297353CC}">
                  <c16:uniqueId val="{00000019-67C0-471E-A5BC-05E0744CB31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{B92A2F28-01CE-454C-A73B-FB3401E8A174}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7C0-471E-A5BC-05E0744CB31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{28640F6E-12B3-48AF-A812-03C77929ED69}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7C0-471E-A5BC-05E0744CB31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{52DBF39D-EA9D-4E48-BD26-ED05B9AA3A9E}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7C0-471E-A5BC-05E0744CB31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{E33377E1-6D80-451D-9A0C-52D276E5CF40}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7C0-471E-A5BC-05E0744CB31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{8AAB3708-7045-4B56-9F62-3A8B7DBBA352}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7C0-471E-A5BC-05E0744CB317}"/>
                </c:ext>
              </c:extLst>
            </c:dLbl>
            <c:dLbl>
              <c:idx val="31"/>
              <c:tx>
                <c:strRef>
                  <c:f>Daten_Diagramme!$E$45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{2C51B462-23F0-4C20-8571-2B2E40804B9F}</c15:txfldGUID>
                      <c15:f>Daten_Diagramme!$E$45</c15:f>
                      <c15:dlblFieldTableCache>
                        <c:ptCount val="1"/>
                        <c:pt idx="0">
                          <c:v>-6.5</c:v>
                        </c:pt>
                      </c15:dlblFieldTableCache>
                    </c15:dlblFTEntry>
                  </c15:dlblFieldTable>
                  <c15:showDataLabelsRange val="0"/>
                </c:ext>
                <c:ext xmlns:c16="http://schemas.microsoft.com/office/drawing/2014/chart" uri="{C3380CC4-5D6E-409C-BE32-E72D297353CC}">
                  <c16:uniqueId val="{0000001F-67C0-471E-A5BC-05E0744CB3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-5.5870615416929219</c:v>
                </c:pt>
                <c:pt idx="1">
                  <c:v>3.0386740331491713</c:v>
                </c:pt>
                <c:pt idx="2">
                  <c:v>-11.428571428571429</c:v>
                </c:pt>
                <c:pt idx="3">
                  <c:v>-4.6816479400749067</c:v>
                </c:pt>
                <c:pt idx="4">
                  <c:v>-5.3061224489795915</c:v>
                </c:pt>
                <c:pt idx="5">
                  <c:v>-3.7974683544303796</c:v>
                </c:pt>
                <c:pt idx="6">
                  <c:v>-5.7692307692307692</c:v>
                </c:pt>
                <c:pt idx="7">
                  <c:v>4.9350649350649354</c:v>
                </c:pt>
                <c:pt idx="8">
                  <c:v>0.25348542458808621</c:v>
                </c:pt>
                <c:pt idx="9">
                  <c:v>-11.663479923518164</c:v>
                </c:pt>
                <c:pt idx="10">
                  <c:v>-17.816742081447963</c:v>
                </c:pt>
                <c:pt idx="11">
                  <c:v>-16.269841269841269</c:v>
                </c:pt>
                <c:pt idx="12">
                  <c:v>5.7377049180327866</c:v>
                </c:pt>
                <c:pt idx="13">
                  <c:v>-10.405643738977073</c:v>
                </c:pt>
                <c:pt idx="14">
                  <c:v>-1.745635910224439</c:v>
                </c:pt>
                <c:pt idx="15">
                  <c:v>-34.210526315789473</c:v>
                </c:pt>
                <c:pt idx="16">
                  <c:v>0</c:v>
                </c:pt>
                <c:pt idx="17">
                  <c:v>-4.5662100456621006</c:v>
                </c:pt>
                <c:pt idx="18">
                  <c:v>2.9527559055118111</c:v>
                </c:pt>
                <c:pt idx="19">
                  <c:v>-5.0243111831442464</c:v>
                </c:pt>
                <c:pt idx="20">
                  <c:v>1.2753188297074269</c:v>
                </c:pt>
                <c:pt idx="21">
                  <c:v>0</c:v>
                </c:pt>
                <c:pt idx="23">
                  <c:v>3.0386740331491713</c:v>
                </c:pt>
                <c:pt idx="24">
                  <c:v>-1.0482180293501049</c:v>
                </c:pt>
                <c:pt idx="25">
                  <c:v>-6.4952473799658783</c:v>
                </c:pt>
              </c:numCache>
            </c:numRef>
          </c:val>
          <c:extLst>
            <c:ext xmlns:c16="http://schemas.microsoft.com/office/drawing/2014/chart" uri="{C3380CC4-5D6E-409C-BE32-E72D297353CC}">
              <c16:uniqueId val="{00000020-67C0-471E-A5BC-05E0744CB31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{1A7D5CA9-1E6B-412F-A290-D700BF8F3B5F}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7C0-471E-A5BC-05E0744CB31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{E0C299E5-BBEA-4928-A0E2-99899AF2D1BE}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7C0-471E-A5BC-05E0744CB31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{74C8A398-C852-4D71-9710-8080A7818EEB}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7C0-471E-A5BC-05E0744CB31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{F7CA49D7-7DD4-446D-A442-01359652A562}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7C0-471E-A5BC-05E0744CB31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{97E114EF-0E67-4FBA-A979-7A54746E7AB3}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7C0-471E-A5BC-05E0744CB31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{A7E49D0A-28D9-4C73-9ECD-1137AD37BA9A}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7C0-471E-A5BC-05E0744CB31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{554F0F84-765E-4988-8ADA-3F1CB58C729A}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7C0-471E-A5BC-05E0744CB31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{EF1BCDD5-5E29-4F68-B653-B5C39EF6FAB9}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7C0-471E-A5BC-05E0744CB31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{8B5D08E2-2469-4095-87C0-604474CCD494}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7C0-471E-A5BC-05E0744CB31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{1CC01A73-FE3C-42CC-88DC-EF2D58E478DB}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7C0-471E-A5BC-05E0744CB31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{CA0955CD-241B-4681-AAC5-91D6461D1D62}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7C0-471E-A5BC-05E0744CB31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{89ADCD56-F95A-4AE6-B434-87D5A95FA896}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7C0-471E-A5BC-05E0744CB31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{1F9CCF51-BD78-412D-9C64-9CD2933F6EF2}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7C0-471E-A5BC-05E0744CB31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{E1883515-91F9-493F-B96F-DD16344A8CBD}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7C0-471E-A5BC-05E0744CB31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{6CF2895B-CA8D-4FBF-9448-3A8C47765964}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7C0-471E-A5BC-05E0744CB31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{6B12CF4E-CB70-49CE-B6FC-E9174F82CC04}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7C0-471E-A5BC-05E0744CB31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{807A3C86-6137-430E-B3ED-706FAEA61FA6}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7C0-471E-A5BC-05E0744CB31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{430C5B8C-CFC4-4468-8B2D-C6043EF8B4E8}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7C0-471E-A5BC-05E0744CB31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{33B55634-8956-4432-BF64-3F8677FD4E48}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7C0-471E-A5BC-05E0744CB31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{09B467A5-1F4F-4D4C-A929-D232C62ED940}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7C0-471E-A5BC-05E0744CB31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{758BAF38-5DBF-4556-86C8-F54A2402F8C0}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7C0-471E-A5BC-05E0744CB31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{FE081235-C800-4AF9-BD43-A1FEA13B9098}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7C0-471E-A5BC-05E0744CB31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{05677FBD-C989-4052-9DB8-7227AB69BC7A}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7C0-471E-A5BC-05E0744CB31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{D85B3313-CB23-4BBD-9F15-B443ED79BE1F}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7C0-471E-A5BC-05E0744CB31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{274BFBD8-0671-4B4D-8AD7-CC448C38F799}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7C0-471E-A5BC-05E0744CB31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{D190F8FF-4DAA-4B9F-B7CC-E7F296BBE31D}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7C0-471E-A5BC-05E0744CB31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{8E4305AD-E7F3-4407-A4BC-6FA1AECB0105}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7C0-471E-A5BC-05E0744CB31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{9C5A4AEE-FDCF-4EF6-ADAA-4CFC56A36AA4}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7C0-471E-A5BC-05E0744CB31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{2DE431B5-D070-46D7-B1FC-52023A09CEAD}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7C0-471E-A5BC-05E0744CB31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{FA67A712-B1D6-4AB3-BACC-053131493FD8}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7C0-471E-A5BC-05E0744CB31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{F532367F-C8AB-4BCE-A5A0-BBC374907140}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7C0-471E-A5BC-05E0744CB31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{F61202D5-2A3D-4774-9B77-F3C97DD96773}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7C0-471E-A5BC-05E0744CB3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7C0-471E-A5BC-05E0744CB31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7C0-471E-A5BC-05E0744CB31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{C87C114A-A39D-4E94-A907-030EBE5F0D45}</c15:txfldGUID>
                      <c15:f>Diagramm!$I$46</c15:f>
                      <c15:dlblFieldTableCache>
                        <c:ptCount val="1"/>
                      </c15:dlblFieldTableCache>
                    </c15:dlblFTEntry>
                  </c15:dlblFieldTable>
                  <c15:showDataLabelsRange val="0"/>
                </c:ext>
                <c:ext xmlns:c16="http://schemas.microsoft.com/office/drawing/2014/chart" uri="{C3380CC4-5D6E-409C-BE32-E72D297353CC}">
                  <c16:uniqueId val="{00000000-0BB3-416E-95B3-6B79F78BEAB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{B9423658-0532-453D-A544-587FBF7637A3}</c15:txfldGUID>
                      <c15:f>Diagramm!$I$47</c15:f>
                      <c15:dlblFieldTableCache>
                        <c:ptCount val="1"/>
                      </c15:dlblFieldTableCache>
                    </c15:dlblFTEntry>
                  </c15:dlblFieldTable>
                  <c15:showDataLabelsRange val="0"/>
                </c:ext>
                <c:ext xmlns:c16="http://schemas.microsoft.com/office/drawing/2014/chart" uri="{C3380CC4-5D6E-409C-BE32-E72D297353CC}">
                  <c16:uniqueId val="{00000001-0BB3-416E-95B3-6B79F78BEAB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{50270DB4-5922-4343-B153-269227A38E37}</c15:txfldGUID>
                      <c15:f>Diagramm!$I$48</c15:f>
                      <c15:dlblFieldTableCache>
                        <c:ptCount val="1"/>
                      </c15:dlblFieldTableCache>
                    </c15:dlblFTEntry>
                  </c15:dlblFieldTable>
                  <c15:showDataLabelsRange val="0"/>
                </c:ext>
                <c:ext xmlns:c16="http://schemas.microsoft.com/office/drawing/2014/chart" uri="{C3380CC4-5D6E-409C-BE32-E72D297353CC}">
                  <c16:uniqueId val="{00000002-0BB3-416E-95B3-6B79F78BEAB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{1033DE0F-135C-4FAE-B6F3-1396A8DB884B}</c15:txfldGUID>
                      <c15:f>Diagramm!$I$49</c15:f>
                      <c15:dlblFieldTableCache>
                        <c:ptCount val="1"/>
                      </c15:dlblFieldTableCache>
                    </c15:dlblFTEntry>
                  </c15:dlblFieldTable>
                  <c15:showDataLabelsRange val="0"/>
                </c:ext>
                <c:ext xmlns:c16="http://schemas.microsoft.com/office/drawing/2014/chart" uri="{C3380CC4-5D6E-409C-BE32-E72D297353CC}">
                  <c16:uniqueId val="{00000003-0BB3-416E-95B3-6B79F78BEAB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{DC3200A9-B534-4410-9082-1BBA9A54EA82}</c15:txfldGUID>
                      <c15:f>Diagramm!$I$50</c15:f>
                      <c15:dlblFieldTableCache>
                        <c:ptCount val="1"/>
                      </c15:dlblFieldTableCache>
                    </c15:dlblFTEntry>
                  </c15:dlblFieldTable>
                  <c15:showDataLabelsRange val="0"/>
                </c:ext>
                <c:ext xmlns:c16="http://schemas.microsoft.com/office/drawing/2014/chart" uri="{C3380CC4-5D6E-409C-BE32-E72D297353CC}">
                  <c16:uniqueId val="{00000004-0BB3-416E-95B3-6B79F78BEAB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{471D6D2E-B35B-4C9B-A7F1-D1A726CDBC4B}</c15:txfldGUID>
                      <c15:f>Diagramm!$I$51</c15:f>
                      <c15:dlblFieldTableCache>
                        <c:ptCount val="1"/>
                      </c15:dlblFieldTableCache>
                    </c15:dlblFTEntry>
                  </c15:dlblFieldTable>
                  <c15:showDataLabelsRange val="0"/>
                </c:ext>
                <c:ext xmlns:c16="http://schemas.microsoft.com/office/drawing/2014/chart" uri="{C3380CC4-5D6E-409C-BE32-E72D297353CC}">
                  <c16:uniqueId val="{00000005-0BB3-416E-95B3-6B79F78BEAB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{5C6F633F-4D30-48DD-94DD-AA03D6D40D80}</c15:txfldGUID>
                      <c15:f>Diagramm!$I$52</c15:f>
                      <c15:dlblFieldTableCache>
                        <c:ptCount val="1"/>
                      </c15:dlblFieldTableCache>
                    </c15:dlblFTEntry>
                  </c15:dlblFieldTable>
                  <c15:showDataLabelsRange val="0"/>
                </c:ext>
                <c:ext xmlns:c16="http://schemas.microsoft.com/office/drawing/2014/chart" uri="{C3380CC4-5D6E-409C-BE32-E72D297353CC}">
                  <c16:uniqueId val="{00000006-0BB3-416E-95B3-6B79F78BEAB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{07815C36-CB3C-4D14-9BA2-0FBB7F9CE370}</c15:txfldGUID>
                      <c15:f>Diagramm!$I$53</c15:f>
                      <c15:dlblFieldTableCache>
                        <c:ptCount val="1"/>
                      </c15:dlblFieldTableCache>
                    </c15:dlblFTEntry>
                  </c15:dlblFieldTable>
                  <c15:showDataLabelsRange val="0"/>
                </c:ext>
                <c:ext xmlns:c16="http://schemas.microsoft.com/office/drawing/2014/chart" uri="{C3380CC4-5D6E-409C-BE32-E72D297353CC}">
                  <c16:uniqueId val="{00000007-0BB3-416E-95B3-6B79F78BEAB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{5645D1DE-A6E7-45F4-9786-94D79868D537}</c15:txfldGUID>
                      <c15:f>Diagramm!$I$54</c15:f>
                      <c15:dlblFieldTableCache>
                        <c:ptCount val="1"/>
                      </c15:dlblFieldTableCache>
                    </c15:dlblFTEntry>
                  </c15:dlblFieldTable>
                  <c15:showDataLabelsRange val="0"/>
                </c:ext>
                <c:ext xmlns:c16="http://schemas.microsoft.com/office/drawing/2014/chart" uri="{C3380CC4-5D6E-409C-BE32-E72D297353CC}">
                  <c16:uniqueId val="{00000008-0BB3-416E-95B3-6B79F78BEAB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{A975A307-82C4-4078-B338-9428AA6A8A64}</c15:txfldGUID>
                      <c15:f>Diagramm!$I$55</c15:f>
                      <c15:dlblFieldTableCache>
                        <c:ptCount val="1"/>
                      </c15:dlblFieldTableCache>
                    </c15:dlblFTEntry>
                  </c15:dlblFieldTable>
                  <c15:showDataLabelsRange val="0"/>
                </c:ext>
                <c:ext xmlns:c16="http://schemas.microsoft.com/office/drawing/2014/chart" uri="{C3380CC4-5D6E-409C-BE32-E72D297353CC}">
                  <c16:uniqueId val="{00000009-0BB3-416E-95B3-6B79F78BEAB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{2A14D592-83E2-44FF-B6E9-9215534F72C6}</c15:txfldGUID>
                      <c15:f>Diagramm!$I$56</c15:f>
                      <c15:dlblFieldTableCache>
                        <c:ptCount val="1"/>
                      </c15:dlblFieldTableCache>
                    </c15:dlblFTEntry>
                  </c15:dlblFieldTable>
                  <c15:showDataLabelsRange val="0"/>
                </c:ext>
                <c:ext xmlns:c16="http://schemas.microsoft.com/office/drawing/2014/chart" uri="{C3380CC4-5D6E-409C-BE32-E72D297353CC}">
                  <c16:uniqueId val="{0000000A-0BB3-416E-95B3-6B79F78BEAB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{D98D1AD9-1A9E-417B-9AF0-6A87C0697C6D}</c15:txfldGUID>
                      <c15:f>Diagramm!$I$57</c15:f>
                      <c15:dlblFieldTableCache>
                        <c:ptCount val="1"/>
                      </c15:dlblFieldTableCache>
                    </c15:dlblFTEntry>
                  </c15:dlblFieldTable>
                  <c15:showDataLabelsRange val="0"/>
                </c:ext>
                <c:ext xmlns:c16="http://schemas.microsoft.com/office/drawing/2014/chart" uri="{C3380CC4-5D6E-409C-BE32-E72D297353CC}">
                  <c16:uniqueId val="{0000000B-0BB3-416E-95B3-6B79F78BEAB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{A8184C9D-AE88-4585-86DC-A23BE24BE319}</c15:txfldGUID>
                      <c15:f>Diagramm!$I$58</c15:f>
                      <c15:dlblFieldTableCache>
                        <c:ptCount val="1"/>
                      </c15:dlblFieldTableCache>
                    </c15:dlblFTEntry>
                  </c15:dlblFieldTable>
                  <c15:showDataLabelsRange val="0"/>
                </c:ext>
                <c:ext xmlns:c16="http://schemas.microsoft.com/office/drawing/2014/chart" uri="{C3380CC4-5D6E-409C-BE32-E72D297353CC}">
                  <c16:uniqueId val="{0000000C-0BB3-416E-95B3-6B79F78BEAB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{5A274422-5440-41DA-A24B-5ACE0C53BABF}</c15:txfldGUID>
                      <c15:f>Diagramm!$I$59</c15:f>
                      <c15:dlblFieldTableCache>
                        <c:ptCount val="1"/>
                      </c15:dlblFieldTableCache>
                    </c15:dlblFTEntry>
                  </c15:dlblFieldTable>
                  <c15:showDataLabelsRange val="0"/>
                </c:ext>
                <c:ext xmlns:c16="http://schemas.microsoft.com/office/drawing/2014/chart" uri="{C3380CC4-5D6E-409C-BE32-E72D297353CC}">
                  <c16:uniqueId val="{0000000D-0BB3-416E-95B3-6B79F78BEAB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{80C38303-565A-41DA-8D2D-36D9D7138A8E}</c15:txfldGUID>
                      <c15:f>Diagramm!$I$60</c15:f>
                      <c15:dlblFieldTableCache>
                        <c:ptCount val="1"/>
                      </c15:dlblFieldTableCache>
                    </c15:dlblFTEntry>
                  </c15:dlblFieldTable>
                  <c15:showDataLabelsRange val="0"/>
                </c:ext>
                <c:ext xmlns:c16="http://schemas.microsoft.com/office/drawing/2014/chart" uri="{C3380CC4-5D6E-409C-BE32-E72D297353CC}">
                  <c16:uniqueId val="{0000000E-0BB3-416E-95B3-6B79F78BEAB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{67A3724D-B61E-4405-8DBE-67F815A37036}</c15:txfldGUID>
                      <c15:f>Diagramm!$I$61</c15:f>
                      <c15:dlblFieldTableCache>
                        <c:ptCount val="1"/>
                      </c15:dlblFieldTableCache>
                    </c15:dlblFTEntry>
                  </c15:dlblFieldTable>
                  <c15:showDataLabelsRange val="0"/>
                </c:ext>
                <c:ext xmlns:c16="http://schemas.microsoft.com/office/drawing/2014/chart" uri="{C3380CC4-5D6E-409C-BE32-E72D297353CC}">
                  <c16:uniqueId val="{0000000F-0BB3-416E-95B3-6B79F78BEAB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{9B36D7C8-981D-4134-A566-0A34FA890877}</c15:txfldGUID>
                      <c15:f>Diagramm!$I$62</c15:f>
                      <c15:dlblFieldTableCache>
                        <c:ptCount val="1"/>
                      </c15:dlblFieldTableCache>
                    </c15:dlblFTEntry>
                  </c15:dlblFieldTable>
                  <c15:showDataLabelsRange val="0"/>
                </c:ext>
                <c:ext xmlns:c16="http://schemas.microsoft.com/office/drawing/2014/chart" uri="{C3380CC4-5D6E-409C-BE32-E72D297353CC}">
                  <c16:uniqueId val="{00000010-0BB3-416E-95B3-6B79F78BEAB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{F78494EE-1AE0-4865-A581-3024E471411A}</c15:txfldGUID>
                      <c15:f>Diagramm!$I$63</c15:f>
                      <c15:dlblFieldTableCache>
                        <c:ptCount val="1"/>
                      </c15:dlblFieldTableCache>
                    </c15:dlblFTEntry>
                  </c15:dlblFieldTable>
                  <c15:showDataLabelsRange val="0"/>
                </c:ext>
                <c:ext xmlns:c16="http://schemas.microsoft.com/office/drawing/2014/chart" uri="{C3380CC4-5D6E-409C-BE32-E72D297353CC}">
                  <c16:uniqueId val="{00000011-0BB3-416E-95B3-6B79F78BEAB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{975C7041-C035-444F-8F48-8B6DE5DD16E0}</c15:txfldGUID>
                      <c15:f>Diagramm!$I$64</c15:f>
                      <c15:dlblFieldTableCache>
                        <c:ptCount val="1"/>
                      </c15:dlblFieldTableCache>
                    </c15:dlblFTEntry>
                  </c15:dlblFieldTable>
                  <c15:showDataLabelsRange val="0"/>
                </c:ext>
                <c:ext xmlns:c16="http://schemas.microsoft.com/office/drawing/2014/chart" uri="{C3380CC4-5D6E-409C-BE32-E72D297353CC}">
                  <c16:uniqueId val="{00000012-0BB3-416E-95B3-6B79F78BEAB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{2D192432-4818-46B6-9F47-DA3CCCA66266}</c15:txfldGUID>
                      <c15:f>Diagramm!$I$65</c15:f>
                      <c15:dlblFieldTableCache>
                        <c:ptCount val="1"/>
                      </c15:dlblFieldTableCache>
                    </c15:dlblFTEntry>
                  </c15:dlblFieldTable>
                  <c15:showDataLabelsRange val="0"/>
                </c:ext>
                <c:ext xmlns:c16="http://schemas.microsoft.com/office/drawing/2014/chart" uri="{C3380CC4-5D6E-409C-BE32-E72D297353CC}">
                  <c16:uniqueId val="{00000013-0BB3-416E-95B3-6B79F78BEAB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{75F030D2-D516-47D1-BACA-BFA08438B038}</c15:txfldGUID>
                      <c15:f>Diagramm!$I$66</c15:f>
                      <c15:dlblFieldTableCache>
                        <c:ptCount val="1"/>
                      </c15:dlblFieldTableCache>
                    </c15:dlblFTEntry>
                  </c15:dlblFieldTable>
                  <c15:showDataLabelsRange val="0"/>
                </c:ext>
                <c:ext xmlns:c16="http://schemas.microsoft.com/office/drawing/2014/chart" uri="{C3380CC4-5D6E-409C-BE32-E72D297353CC}">
                  <c16:uniqueId val="{00000014-0BB3-416E-95B3-6B79F78BEAB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{3173ED69-BE94-47F2-B3D4-661D80BF8CBF}</c15:txfldGUID>
                      <c15:f>Diagramm!$I$67</c15:f>
                      <c15:dlblFieldTableCache>
                        <c:ptCount val="1"/>
                      </c15:dlblFieldTableCache>
                    </c15:dlblFTEntry>
                  </c15:dlblFieldTable>
                  <c15:showDataLabelsRange val="0"/>
                </c:ext>
                <c:ext xmlns:c16="http://schemas.microsoft.com/office/drawing/2014/chart" uri="{C3380CC4-5D6E-409C-BE32-E72D297353CC}">
                  <c16:uniqueId val="{00000015-0BB3-416E-95B3-6B79F78BEA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BB3-416E-95B3-6B79F78BEAB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{E3312C25-37C6-4FA7-864B-D6C7BEDF37C6}</c15:txfldGUID>
                      <c15:f>Diagramm!$K$46</c15:f>
                      <c15:dlblFieldTableCache>
                        <c:ptCount val="1"/>
                      </c15:dlblFieldTableCache>
                    </c15:dlblFTEntry>
                  </c15:dlblFieldTable>
                  <c15:showDataLabelsRange val="0"/>
                </c:ext>
                <c:ext xmlns:c16="http://schemas.microsoft.com/office/drawing/2014/chart" uri="{C3380CC4-5D6E-409C-BE32-E72D297353CC}">
                  <c16:uniqueId val="{00000017-0BB3-416E-95B3-6B79F78BEAB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{09823322-AFB1-4B0F-ABD3-DF4E3D6361A0}</c15:txfldGUID>
                      <c15:f>Diagramm!$K$47</c15:f>
                      <c15:dlblFieldTableCache>
                        <c:ptCount val="1"/>
                      </c15:dlblFieldTableCache>
                    </c15:dlblFTEntry>
                  </c15:dlblFieldTable>
                  <c15:showDataLabelsRange val="0"/>
                </c:ext>
                <c:ext xmlns:c16="http://schemas.microsoft.com/office/drawing/2014/chart" uri="{C3380CC4-5D6E-409C-BE32-E72D297353CC}">
                  <c16:uniqueId val="{00000018-0BB3-416E-95B3-6B79F78BEAB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{ED03DB0D-06BA-4A24-96C9-F39AB8CE2CF8}</c15:txfldGUID>
                      <c15:f>Diagramm!$K$48</c15:f>
                      <c15:dlblFieldTableCache>
                        <c:ptCount val="1"/>
                      </c15:dlblFieldTableCache>
                    </c15:dlblFTEntry>
                  </c15:dlblFieldTable>
                  <c15:showDataLabelsRange val="0"/>
                </c:ext>
                <c:ext xmlns:c16="http://schemas.microsoft.com/office/drawing/2014/chart" uri="{C3380CC4-5D6E-409C-BE32-E72D297353CC}">
                  <c16:uniqueId val="{00000019-0BB3-416E-95B3-6B79F78BEAB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{7A67A203-A828-4B9A-91D2-40BC968E84F8}</c15:txfldGUID>
                      <c15:f>Diagramm!$K$49</c15:f>
                      <c15:dlblFieldTableCache>
                        <c:ptCount val="1"/>
                      </c15:dlblFieldTableCache>
                    </c15:dlblFTEntry>
                  </c15:dlblFieldTable>
                  <c15:showDataLabelsRange val="0"/>
                </c:ext>
                <c:ext xmlns:c16="http://schemas.microsoft.com/office/drawing/2014/chart" uri="{C3380CC4-5D6E-409C-BE32-E72D297353CC}">
                  <c16:uniqueId val="{0000001A-0BB3-416E-95B3-6B79F78BEAB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{C577D66C-BD6C-4876-AAD7-8D66FFB79DFC}</c15:txfldGUID>
                      <c15:f>Diagramm!$K$50</c15:f>
                      <c15:dlblFieldTableCache>
                        <c:ptCount val="1"/>
                      </c15:dlblFieldTableCache>
                    </c15:dlblFTEntry>
                  </c15:dlblFieldTable>
                  <c15:showDataLabelsRange val="0"/>
                </c:ext>
                <c:ext xmlns:c16="http://schemas.microsoft.com/office/drawing/2014/chart" uri="{C3380CC4-5D6E-409C-BE32-E72D297353CC}">
                  <c16:uniqueId val="{0000001B-0BB3-416E-95B3-6B79F78BEAB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{10F9479B-3C4D-44D6-8591-14BBFE2D1EBA}</c15:txfldGUID>
                      <c15:f>Diagramm!$K$51</c15:f>
                      <c15:dlblFieldTableCache>
                        <c:ptCount val="1"/>
                      </c15:dlblFieldTableCache>
                    </c15:dlblFTEntry>
                  </c15:dlblFieldTable>
                  <c15:showDataLabelsRange val="0"/>
                </c:ext>
                <c:ext xmlns:c16="http://schemas.microsoft.com/office/drawing/2014/chart" uri="{C3380CC4-5D6E-409C-BE32-E72D297353CC}">
                  <c16:uniqueId val="{0000001C-0BB3-416E-95B3-6B79F78BEAB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{BF5199E6-8480-46FD-9FA5-BC49F8ACB390}</c15:txfldGUID>
                      <c15:f>Diagramm!$K$52</c15:f>
                      <c15:dlblFieldTableCache>
                        <c:ptCount val="1"/>
                      </c15:dlblFieldTableCache>
                    </c15:dlblFTEntry>
                  </c15:dlblFieldTable>
                  <c15:showDataLabelsRange val="0"/>
                </c:ext>
                <c:ext xmlns:c16="http://schemas.microsoft.com/office/drawing/2014/chart" uri="{C3380CC4-5D6E-409C-BE32-E72D297353CC}">
                  <c16:uniqueId val="{0000001D-0BB3-416E-95B3-6B79F78BEAB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{D7D63D6D-8177-4281-AA83-45CAF1179EDC}</c15:txfldGUID>
                      <c15:f>Diagramm!$K$53</c15:f>
                      <c15:dlblFieldTableCache>
                        <c:ptCount val="1"/>
                      </c15:dlblFieldTableCache>
                    </c15:dlblFTEntry>
                  </c15:dlblFieldTable>
                  <c15:showDataLabelsRange val="0"/>
                </c:ext>
                <c:ext xmlns:c16="http://schemas.microsoft.com/office/drawing/2014/chart" uri="{C3380CC4-5D6E-409C-BE32-E72D297353CC}">
                  <c16:uniqueId val="{0000001E-0BB3-416E-95B3-6B79F78BEAB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{F8204153-96B9-4CB4-B0B8-AF3A8362FF6A}</c15:txfldGUID>
                      <c15:f>Diagramm!$K$54</c15:f>
                      <c15:dlblFieldTableCache>
                        <c:ptCount val="1"/>
                      </c15:dlblFieldTableCache>
                    </c15:dlblFTEntry>
                  </c15:dlblFieldTable>
                  <c15:showDataLabelsRange val="0"/>
                </c:ext>
                <c:ext xmlns:c16="http://schemas.microsoft.com/office/drawing/2014/chart" uri="{C3380CC4-5D6E-409C-BE32-E72D297353CC}">
                  <c16:uniqueId val="{0000001F-0BB3-416E-95B3-6B79F78BEAB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{EBBA3624-9724-449A-B857-9C312179C31D}</c15:txfldGUID>
                      <c15:f>Diagramm!$K$55</c15:f>
                      <c15:dlblFieldTableCache>
                        <c:ptCount val="1"/>
                      </c15:dlblFieldTableCache>
                    </c15:dlblFTEntry>
                  </c15:dlblFieldTable>
                  <c15:showDataLabelsRange val="0"/>
                </c:ext>
                <c:ext xmlns:c16="http://schemas.microsoft.com/office/drawing/2014/chart" uri="{C3380CC4-5D6E-409C-BE32-E72D297353CC}">
                  <c16:uniqueId val="{00000020-0BB3-416E-95B3-6B79F78BEAB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{35373F73-BDEC-43D4-B120-088DC7B1742D}</c15:txfldGUID>
                      <c15:f>Diagramm!$K$56</c15:f>
                      <c15:dlblFieldTableCache>
                        <c:ptCount val="1"/>
                      </c15:dlblFieldTableCache>
                    </c15:dlblFTEntry>
                  </c15:dlblFieldTable>
                  <c15:showDataLabelsRange val="0"/>
                </c:ext>
                <c:ext xmlns:c16="http://schemas.microsoft.com/office/drawing/2014/chart" uri="{C3380CC4-5D6E-409C-BE32-E72D297353CC}">
                  <c16:uniqueId val="{00000021-0BB3-416E-95B3-6B79F78BEAB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{55A1CFD9-4312-41E3-B7BA-BD298DD58492}</c15:txfldGUID>
                      <c15:f>Diagramm!$K$57</c15:f>
                      <c15:dlblFieldTableCache>
                        <c:ptCount val="1"/>
                      </c15:dlblFieldTableCache>
                    </c15:dlblFTEntry>
                  </c15:dlblFieldTable>
                  <c15:showDataLabelsRange val="0"/>
                </c:ext>
                <c:ext xmlns:c16="http://schemas.microsoft.com/office/drawing/2014/chart" uri="{C3380CC4-5D6E-409C-BE32-E72D297353CC}">
                  <c16:uniqueId val="{00000022-0BB3-416E-95B3-6B79F78BEAB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{FB3EBA5D-07D6-4023-9B75-4DC4B645D993}</c15:txfldGUID>
                      <c15:f>Diagramm!$K$58</c15:f>
                      <c15:dlblFieldTableCache>
                        <c:ptCount val="1"/>
                      </c15:dlblFieldTableCache>
                    </c15:dlblFTEntry>
                  </c15:dlblFieldTable>
                  <c15:showDataLabelsRange val="0"/>
                </c:ext>
                <c:ext xmlns:c16="http://schemas.microsoft.com/office/drawing/2014/chart" uri="{C3380CC4-5D6E-409C-BE32-E72D297353CC}">
                  <c16:uniqueId val="{00000023-0BB3-416E-95B3-6B79F78BEAB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{F9D7E613-8CEF-489A-856D-D552B2DA9F06}</c15:txfldGUID>
                      <c15:f>Diagramm!$K$59</c15:f>
                      <c15:dlblFieldTableCache>
                        <c:ptCount val="1"/>
                      </c15:dlblFieldTableCache>
                    </c15:dlblFTEntry>
                  </c15:dlblFieldTable>
                  <c15:showDataLabelsRange val="0"/>
                </c:ext>
                <c:ext xmlns:c16="http://schemas.microsoft.com/office/drawing/2014/chart" uri="{C3380CC4-5D6E-409C-BE32-E72D297353CC}">
                  <c16:uniqueId val="{00000024-0BB3-416E-95B3-6B79F78BEAB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{B9CD1F65-666A-406D-94DC-79F15C75D2CA}</c15:txfldGUID>
                      <c15:f>Diagramm!$K$60</c15:f>
                      <c15:dlblFieldTableCache>
                        <c:ptCount val="1"/>
                      </c15:dlblFieldTableCache>
                    </c15:dlblFTEntry>
                  </c15:dlblFieldTable>
                  <c15:showDataLabelsRange val="0"/>
                </c:ext>
                <c:ext xmlns:c16="http://schemas.microsoft.com/office/drawing/2014/chart" uri="{C3380CC4-5D6E-409C-BE32-E72D297353CC}">
                  <c16:uniqueId val="{00000025-0BB3-416E-95B3-6B79F78BEAB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{858A85CC-D8CA-458A-9F8B-47FACB53C7C5}</c15:txfldGUID>
                      <c15:f>Diagramm!$K$61</c15:f>
                      <c15:dlblFieldTableCache>
                        <c:ptCount val="1"/>
                      </c15:dlblFieldTableCache>
                    </c15:dlblFTEntry>
                  </c15:dlblFieldTable>
                  <c15:showDataLabelsRange val="0"/>
                </c:ext>
                <c:ext xmlns:c16="http://schemas.microsoft.com/office/drawing/2014/chart" uri="{C3380CC4-5D6E-409C-BE32-E72D297353CC}">
                  <c16:uniqueId val="{00000026-0BB3-416E-95B3-6B79F78BEAB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{D7ADD2A1-EC82-4282-ACC1-17C9CD517880}</c15:txfldGUID>
                      <c15:f>Diagramm!$K$62</c15:f>
                      <c15:dlblFieldTableCache>
                        <c:ptCount val="1"/>
                      </c15:dlblFieldTableCache>
                    </c15:dlblFTEntry>
                  </c15:dlblFieldTable>
                  <c15:showDataLabelsRange val="0"/>
                </c:ext>
                <c:ext xmlns:c16="http://schemas.microsoft.com/office/drawing/2014/chart" uri="{C3380CC4-5D6E-409C-BE32-E72D297353CC}">
                  <c16:uniqueId val="{00000027-0BB3-416E-95B3-6B79F78BEAB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{7ED51B5B-8345-4927-8BF3-4BEDF8150FF4}</c15:txfldGUID>
                      <c15:f>Diagramm!$K$63</c15:f>
                      <c15:dlblFieldTableCache>
                        <c:ptCount val="1"/>
                      </c15:dlblFieldTableCache>
                    </c15:dlblFTEntry>
                  </c15:dlblFieldTable>
                  <c15:showDataLabelsRange val="0"/>
                </c:ext>
                <c:ext xmlns:c16="http://schemas.microsoft.com/office/drawing/2014/chart" uri="{C3380CC4-5D6E-409C-BE32-E72D297353CC}">
                  <c16:uniqueId val="{00000028-0BB3-416E-95B3-6B79F78BEAB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{5508FEC2-6CD4-4162-B84D-40E46EE4D2BE}</c15:txfldGUID>
                      <c15:f>Diagramm!$K$64</c15:f>
                      <c15:dlblFieldTableCache>
                        <c:ptCount val="1"/>
                      </c15:dlblFieldTableCache>
                    </c15:dlblFTEntry>
                  </c15:dlblFieldTable>
                  <c15:showDataLabelsRange val="0"/>
                </c:ext>
                <c:ext xmlns:c16="http://schemas.microsoft.com/office/drawing/2014/chart" uri="{C3380CC4-5D6E-409C-BE32-E72D297353CC}">
                  <c16:uniqueId val="{00000029-0BB3-416E-95B3-6B79F78BEAB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{458E6F95-911B-495B-BC01-9D015B52648A}</c15:txfldGUID>
                      <c15:f>Diagramm!$K$65</c15:f>
                      <c15:dlblFieldTableCache>
                        <c:ptCount val="1"/>
                      </c15:dlblFieldTableCache>
                    </c15:dlblFTEntry>
                  </c15:dlblFieldTable>
                  <c15:showDataLabelsRange val="0"/>
                </c:ext>
                <c:ext xmlns:c16="http://schemas.microsoft.com/office/drawing/2014/chart" uri="{C3380CC4-5D6E-409C-BE32-E72D297353CC}">
                  <c16:uniqueId val="{0000002A-0BB3-416E-95B3-6B79F78BEAB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{F187EA24-7623-4504-9311-E659708EC1A8}</c15:txfldGUID>
                      <c15:f>Diagramm!$K$66</c15:f>
                      <c15:dlblFieldTableCache>
                        <c:ptCount val="1"/>
                      </c15:dlblFieldTableCache>
                    </c15:dlblFTEntry>
                  </c15:dlblFieldTable>
                  <c15:showDataLabelsRange val="0"/>
                </c:ext>
                <c:ext xmlns:c16="http://schemas.microsoft.com/office/drawing/2014/chart" uri="{C3380CC4-5D6E-409C-BE32-E72D297353CC}">
                  <c16:uniqueId val="{0000002B-0BB3-416E-95B3-6B79F78BEAB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{EF9070D6-0D4D-4754-A833-11A6769F792D}</c15:txfldGUID>
                      <c15:f>Diagramm!$K$67</c15:f>
                      <c15:dlblFieldTableCache>
                        <c:ptCount val="1"/>
                      </c15:dlblFieldTableCache>
                    </c15:dlblFTEntry>
                  </c15:dlblFieldTable>
                  <c15:showDataLabelsRange val="0"/>
                </c:ext>
                <c:ext xmlns:c16="http://schemas.microsoft.com/office/drawing/2014/chart" uri="{C3380CC4-5D6E-409C-BE32-E72D297353CC}">
                  <c16:uniqueId val="{0000002C-0BB3-416E-95B3-6B79F78BEAB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BB3-416E-95B3-6B79F78BEAB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{5C1C69D2-2A02-4DB8-A4C1-BE3DF99B2EAF}</c15:txfldGUID>
                      <c15:f>Diagramm!$J$46</c15:f>
                      <c15:dlblFieldTableCache>
                        <c:ptCount val="1"/>
                      </c15:dlblFieldTableCache>
                    </c15:dlblFTEntry>
                  </c15:dlblFieldTable>
                  <c15:showDataLabelsRange val="0"/>
                </c:ext>
                <c:ext xmlns:c16="http://schemas.microsoft.com/office/drawing/2014/chart" uri="{C3380CC4-5D6E-409C-BE32-E72D297353CC}">
                  <c16:uniqueId val="{0000002E-0BB3-416E-95B3-6B79F78BEAB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{FEDE753E-9CEC-4475-B119-FA12FD451444}</c15:txfldGUID>
                      <c15:f>Diagramm!$J$47</c15:f>
                      <c15:dlblFieldTableCache>
                        <c:ptCount val="1"/>
                      </c15:dlblFieldTableCache>
                    </c15:dlblFTEntry>
                  </c15:dlblFieldTable>
                  <c15:showDataLabelsRange val="0"/>
                </c:ext>
                <c:ext xmlns:c16="http://schemas.microsoft.com/office/drawing/2014/chart" uri="{C3380CC4-5D6E-409C-BE32-E72D297353CC}">
                  <c16:uniqueId val="{0000002F-0BB3-416E-95B3-6B79F78BEAB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{7C189990-B538-4009-8178-EA3B15DF18C8}</c15:txfldGUID>
                      <c15:f>Diagramm!$J$48</c15:f>
                      <c15:dlblFieldTableCache>
                        <c:ptCount val="1"/>
                      </c15:dlblFieldTableCache>
                    </c15:dlblFTEntry>
                  </c15:dlblFieldTable>
                  <c15:showDataLabelsRange val="0"/>
                </c:ext>
                <c:ext xmlns:c16="http://schemas.microsoft.com/office/drawing/2014/chart" uri="{C3380CC4-5D6E-409C-BE32-E72D297353CC}">
                  <c16:uniqueId val="{00000030-0BB3-416E-95B3-6B79F78BEAB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{67A28EC4-33A0-416D-87FF-ED334F60749E}</c15:txfldGUID>
                      <c15:f>Diagramm!$J$49</c15:f>
                      <c15:dlblFieldTableCache>
                        <c:ptCount val="1"/>
                      </c15:dlblFieldTableCache>
                    </c15:dlblFTEntry>
                  </c15:dlblFieldTable>
                  <c15:showDataLabelsRange val="0"/>
                </c:ext>
                <c:ext xmlns:c16="http://schemas.microsoft.com/office/drawing/2014/chart" uri="{C3380CC4-5D6E-409C-BE32-E72D297353CC}">
                  <c16:uniqueId val="{00000031-0BB3-416E-95B3-6B79F78BEAB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{59A8FA39-0EAD-4BB0-A02E-31E81941ECFE}</c15:txfldGUID>
                      <c15:f>Diagramm!$J$50</c15:f>
                      <c15:dlblFieldTableCache>
                        <c:ptCount val="1"/>
                      </c15:dlblFieldTableCache>
                    </c15:dlblFTEntry>
                  </c15:dlblFieldTable>
                  <c15:showDataLabelsRange val="0"/>
                </c:ext>
                <c:ext xmlns:c16="http://schemas.microsoft.com/office/drawing/2014/chart" uri="{C3380CC4-5D6E-409C-BE32-E72D297353CC}">
                  <c16:uniqueId val="{00000032-0BB3-416E-95B3-6B79F78BEAB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{49818309-5ADB-407B-B25A-8BFA19FC56DE}</c15:txfldGUID>
                      <c15:f>Diagramm!$J$51</c15:f>
                      <c15:dlblFieldTableCache>
                        <c:ptCount val="1"/>
                      </c15:dlblFieldTableCache>
                    </c15:dlblFTEntry>
                  </c15:dlblFieldTable>
                  <c15:showDataLabelsRange val="0"/>
                </c:ext>
                <c:ext xmlns:c16="http://schemas.microsoft.com/office/drawing/2014/chart" uri="{C3380CC4-5D6E-409C-BE32-E72D297353CC}">
                  <c16:uniqueId val="{00000033-0BB3-416E-95B3-6B79F78BEAB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{19621B79-D00F-4285-ADB8-FB16881FAA17}</c15:txfldGUID>
                      <c15:f>Diagramm!$J$52</c15:f>
                      <c15:dlblFieldTableCache>
                        <c:ptCount val="1"/>
                      </c15:dlblFieldTableCache>
                    </c15:dlblFTEntry>
                  </c15:dlblFieldTable>
                  <c15:showDataLabelsRange val="0"/>
                </c:ext>
                <c:ext xmlns:c16="http://schemas.microsoft.com/office/drawing/2014/chart" uri="{C3380CC4-5D6E-409C-BE32-E72D297353CC}">
                  <c16:uniqueId val="{00000034-0BB3-416E-95B3-6B79F78BEAB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{82DA8419-08E6-4BDD-BB1C-307CEF33530E}</c15:txfldGUID>
                      <c15:f>Diagramm!$J$53</c15:f>
                      <c15:dlblFieldTableCache>
                        <c:ptCount val="1"/>
                      </c15:dlblFieldTableCache>
                    </c15:dlblFTEntry>
                  </c15:dlblFieldTable>
                  <c15:showDataLabelsRange val="0"/>
                </c:ext>
                <c:ext xmlns:c16="http://schemas.microsoft.com/office/drawing/2014/chart" uri="{C3380CC4-5D6E-409C-BE32-E72D297353CC}">
                  <c16:uniqueId val="{00000035-0BB3-416E-95B3-6B79F78BEAB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{7517BF57-B134-40E0-BB51-AA133D2B961C}</c15:txfldGUID>
                      <c15:f>Diagramm!$J$54</c15:f>
                      <c15:dlblFieldTableCache>
                        <c:ptCount val="1"/>
                      </c15:dlblFieldTableCache>
                    </c15:dlblFTEntry>
                  </c15:dlblFieldTable>
                  <c15:showDataLabelsRange val="0"/>
                </c:ext>
                <c:ext xmlns:c16="http://schemas.microsoft.com/office/drawing/2014/chart" uri="{C3380CC4-5D6E-409C-BE32-E72D297353CC}">
                  <c16:uniqueId val="{00000036-0BB3-416E-95B3-6B79F78BEAB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{2C0B6D72-B2C3-4D00-BC1C-30E7719EEAC7}</c15:txfldGUID>
                      <c15:f>Diagramm!$J$55</c15:f>
                      <c15:dlblFieldTableCache>
                        <c:ptCount val="1"/>
                      </c15:dlblFieldTableCache>
                    </c15:dlblFTEntry>
                  </c15:dlblFieldTable>
                  <c15:showDataLabelsRange val="0"/>
                </c:ext>
                <c:ext xmlns:c16="http://schemas.microsoft.com/office/drawing/2014/chart" uri="{C3380CC4-5D6E-409C-BE32-E72D297353CC}">
                  <c16:uniqueId val="{00000037-0BB3-416E-95B3-6B79F78BEAB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{5F8F9274-F117-45BF-9458-3EB00C0B078F}</c15:txfldGUID>
                      <c15:f>Diagramm!$J$56</c15:f>
                      <c15:dlblFieldTableCache>
                        <c:ptCount val="1"/>
                      </c15:dlblFieldTableCache>
                    </c15:dlblFTEntry>
                  </c15:dlblFieldTable>
                  <c15:showDataLabelsRange val="0"/>
                </c:ext>
                <c:ext xmlns:c16="http://schemas.microsoft.com/office/drawing/2014/chart" uri="{C3380CC4-5D6E-409C-BE32-E72D297353CC}">
                  <c16:uniqueId val="{00000038-0BB3-416E-95B3-6B79F78BEAB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{197DB057-46E8-49F3-AEF0-74F1224C297A}</c15:txfldGUID>
                      <c15:f>Diagramm!$J$57</c15:f>
                      <c15:dlblFieldTableCache>
                        <c:ptCount val="1"/>
                      </c15:dlblFieldTableCache>
                    </c15:dlblFTEntry>
                  </c15:dlblFieldTable>
                  <c15:showDataLabelsRange val="0"/>
                </c:ext>
                <c:ext xmlns:c16="http://schemas.microsoft.com/office/drawing/2014/chart" uri="{C3380CC4-5D6E-409C-BE32-E72D297353CC}">
                  <c16:uniqueId val="{00000039-0BB3-416E-95B3-6B79F78BEAB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{80FC466C-02F6-4FBC-AD37-10168D655FDB}</c15:txfldGUID>
                      <c15:f>Diagramm!$J$58</c15:f>
                      <c15:dlblFieldTableCache>
                        <c:ptCount val="1"/>
                      </c15:dlblFieldTableCache>
                    </c15:dlblFTEntry>
                  </c15:dlblFieldTable>
                  <c15:showDataLabelsRange val="0"/>
                </c:ext>
                <c:ext xmlns:c16="http://schemas.microsoft.com/office/drawing/2014/chart" uri="{C3380CC4-5D6E-409C-BE32-E72D297353CC}">
                  <c16:uniqueId val="{0000003A-0BB3-416E-95B3-6B79F78BEAB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{65023B91-FC37-41C0-9225-F67AA6CFC8EA}</c15:txfldGUID>
                      <c15:f>Diagramm!$J$59</c15:f>
                      <c15:dlblFieldTableCache>
                        <c:ptCount val="1"/>
                      </c15:dlblFieldTableCache>
                    </c15:dlblFTEntry>
                  </c15:dlblFieldTable>
                  <c15:showDataLabelsRange val="0"/>
                </c:ext>
                <c:ext xmlns:c16="http://schemas.microsoft.com/office/drawing/2014/chart" uri="{C3380CC4-5D6E-409C-BE32-E72D297353CC}">
                  <c16:uniqueId val="{0000003B-0BB3-416E-95B3-6B79F78BEAB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{F1878B5D-5E53-4202-864D-B35BEEE2B629}</c15:txfldGUID>
                      <c15:f>Diagramm!$J$60</c15:f>
                      <c15:dlblFieldTableCache>
                        <c:ptCount val="1"/>
                      </c15:dlblFieldTableCache>
                    </c15:dlblFTEntry>
                  </c15:dlblFieldTable>
                  <c15:showDataLabelsRange val="0"/>
                </c:ext>
                <c:ext xmlns:c16="http://schemas.microsoft.com/office/drawing/2014/chart" uri="{C3380CC4-5D6E-409C-BE32-E72D297353CC}">
                  <c16:uniqueId val="{0000003C-0BB3-416E-95B3-6B79F78BEAB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{7EFAAAE9-170B-4899-BB33-5B123B43899A}</c15:txfldGUID>
                      <c15:f>Diagramm!$J$61</c15:f>
                      <c15:dlblFieldTableCache>
                        <c:ptCount val="1"/>
                      </c15:dlblFieldTableCache>
                    </c15:dlblFTEntry>
                  </c15:dlblFieldTable>
                  <c15:showDataLabelsRange val="0"/>
                </c:ext>
                <c:ext xmlns:c16="http://schemas.microsoft.com/office/drawing/2014/chart" uri="{C3380CC4-5D6E-409C-BE32-E72D297353CC}">
                  <c16:uniqueId val="{0000003D-0BB3-416E-95B3-6B79F78BEAB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{FC009BE9-16BB-4AE1-A266-AFFC5E9AD839}</c15:txfldGUID>
                      <c15:f>Diagramm!$J$62</c15:f>
                      <c15:dlblFieldTableCache>
                        <c:ptCount val="1"/>
                      </c15:dlblFieldTableCache>
                    </c15:dlblFTEntry>
                  </c15:dlblFieldTable>
                  <c15:showDataLabelsRange val="0"/>
                </c:ext>
                <c:ext xmlns:c16="http://schemas.microsoft.com/office/drawing/2014/chart" uri="{C3380CC4-5D6E-409C-BE32-E72D297353CC}">
                  <c16:uniqueId val="{0000003E-0BB3-416E-95B3-6B79F78BEAB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{5BE79470-B81D-4CE2-AF8D-1692F625B7BF}</c15:txfldGUID>
                      <c15:f>Diagramm!$J$63</c15:f>
                      <c15:dlblFieldTableCache>
                        <c:ptCount val="1"/>
                      </c15:dlblFieldTableCache>
                    </c15:dlblFTEntry>
                  </c15:dlblFieldTable>
                  <c15:showDataLabelsRange val="0"/>
                </c:ext>
                <c:ext xmlns:c16="http://schemas.microsoft.com/office/drawing/2014/chart" uri="{C3380CC4-5D6E-409C-BE32-E72D297353CC}">
                  <c16:uniqueId val="{0000003F-0BB3-416E-95B3-6B79F78BEAB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{2A3ADB89-7135-4FB4-92FA-E2726212E642}</c15:txfldGUID>
                      <c15:f>Diagramm!$J$64</c15:f>
                      <c15:dlblFieldTableCache>
                        <c:ptCount val="1"/>
                      </c15:dlblFieldTableCache>
                    </c15:dlblFTEntry>
                  </c15:dlblFieldTable>
                  <c15:showDataLabelsRange val="0"/>
                </c:ext>
                <c:ext xmlns:c16="http://schemas.microsoft.com/office/drawing/2014/chart" uri="{C3380CC4-5D6E-409C-BE32-E72D297353CC}">
                  <c16:uniqueId val="{00000040-0BB3-416E-95B3-6B79F78BEAB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{A3A05EDD-EBE2-4ACA-BA1B-C3E19D36C39D}</c15:txfldGUID>
                      <c15:f>Diagramm!$J$65</c15:f>
                      <c15:dlblFieldTableCache>
                        <c:ptCount val="1"/>
                      </c15:dlblFieldTableCache>
                    </c15:dlblFTEntry>
                  </c15:dlblFieldTable>
                  <c15:showDataLabelsRange val="0"/>
                </c:ext>
                <c:ext xmlns:c16="http://schemas.microsoft.com/office/drawing/2014/chart" uri="{C3380CC4-5D6E-409C-BE32-E72D297353CC}">
                  <c16:uniqueId val="{00000041-0BB3-416E-95B3-6B79F78BEAB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{5A5F8B54-B8DD-4FF9-8C6A-D346424A15D2}</c15:txfldGUID>
                      <c15:f>Diagramm!$J$66</c15:f>
                      <c15:dlblFieldTableCache>
                        <c:ptCount val="1"/>
                      </c15:dlblFieldTableCache>
                    </c15:dlblFTEntry>
                  </c15:dlblFieldTable>
                  <c15:showDataLabelsRange val="0"/>
                </c:ext>
                <c:ext xmlns:c16="http://schemas.microsoft.com/office/drawing/2014/chart" uri="{C3380CC4-5D6E-409C-BE32-E72D297353CC}">
                  <c16:uniqueId val="{00000042-0BB3-416E-95B3-6B79F78BEAB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{F5602653-1ECB-4FD9-AB55-26658B8400F5}</c15:txfldGUID>
                      <c15:f>Diagramm!$J$67</c15:f>
                      <c15:dlblFieldTableCache>
                        <c:ptCount val="1"/>
                      </c15:dlblFieldTableCache>
                    </c15:dlblFTEntry>
                  </c15:dlblFieldTable>
                  <c15:showDataLabelsRange val="0"/>
                </c:ext>
                <c:ext xmlns:c16="http://schemas.microsoft.com/office/drawing/2014/chart" uri="{C3380CC4-5D6E-409C-BE32-E72D297353CC}">
                  <c16:uniqueId val="{00000043-0BB3-416E-95B3-6B79F78BEAB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BB3-416E-95B3-6B79F78BEAB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7F-451F-B46B-E0D26F8A4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7F-451F-B46B-E0D26F8A4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7F-451F-B46B-E0D26F8A4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7F-451F-B46B-E0D26F8A4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7F-451F-B46B-E0D26F8A4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7F-451F-B46B-E0D26F8A4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7F-451F-B46B-E0D26F8A4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7F-451F-B46B-E0D26F8A4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7F-451F-B46B-E0D26F8A4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C7F-451F-B46B-E0D26F8A4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C7F-451F-B46B-E0D26F8A4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C7F-451F-B46B-E0D26F8A4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C7F-451F-B46B-E0D26F8A4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C7F-451F-B46B-E0D26F8A4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C7F-451F-B46B-E0D26F8A4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C7F-451F-B46B-E0D26F8A4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7F-451F-B46B-E0D26F8A4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C7F-451F-B46B-E0D26F8A4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C7F-451F-B46B-E0D26F8A4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C7F-451F-B46B-E0D26F8A4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C7F-451F-B46B-E0D26F8A4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C7F-451F-B46B-E0D26F8A48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C7F-451F-B46B-E0D26F8A483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C7F-451F-B46B-E0D26F8A4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C7F-451F-B46B-E0D26F8A4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C7F-451F-B46B-E0D26F8A4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C7F-451F-B46B-E0D26F8A4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C7F-451F-B46B-E0D26F8A4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C7F-451F-B46B-E0D26F8A4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C7F-451F-B46B-E0D26F8A4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C7F-451F-B46B-E0D26F8A4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C7F-451F-B46B-E0D26F8A4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C7F-451F-B46B-E0D26F8A4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C7F-451F-B46B-E0D26F8A4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C7F-451F-B46B-E0D26F8A4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C7F-451F-B46B-E0D26F8A4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C7F-451F-B46B-E0D26F8A4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C7F-451F-B46B-E0D26F8A4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C7F-451F-B46B-E0D26F8A4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C7F-451F-B46B-E0D26F8A4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C7F-451F-B46B-E0D26F8A4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C7F-451F-B46B-E0D26F8A4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C7F-451F-B46B-E0D26F8A4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C7F-451F-B46B-E0D26F8A4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C7F-451F-B46B-E0D26F8A483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C7F-451F-B46B-E0D26F8A483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C7F-451F-B46B-E0D26F8A48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C7F-451F-B46B-E0D26F8A48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C7F-451F-B46B-E0D26F8A48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C7F-451F-B46B-E0D26F8A48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C7F-451F-B46B-E0D26F8A48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C7F-451F-B46B-E0D26F8A48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C7F-451F-B46B-E0D26F8A48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C7F-451F-B46B-E0D26F8A48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C7F-451F-B46B-E0D26F8A48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C7F-451F-B46B-E0D26F8A48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C7F-451F-B46B-E0D26F8A48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C7F-451F-B46B-E0D26F8A48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C7F-451F-B46B-E0D26F8A48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C7F-451F-B46B-E0D26F8A48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C7F-451F-B46B-E0D26F8A48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C7F-451F-B46B-E0D26F8A48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C7F-451F-B46B-E0D26F8A48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C7F-451F-B46B-E0D26F8A48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C7F-451F-B46B-E0D26F8A48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C7F-451F-B46B-E0D26F8A48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C7F-451F-B46B-E0D26F8A48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C7F-451F-B46B-E0D26F8A48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C7F-451F-B46B-E0D26F8A483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100.1918485675307</c:v>
                </c:pt>
                <c:pt idx="2">
                  <c:v>101.42394270122783</c:v>
                </c:pt>
                <c:pt idx="3">
                  <c:v>101.20225102319236</c:v>
                </c:pt>
                <c:pt idx="4">
                  <c:v>101.27899045020463</c:v>
                </c:pt>
                <c:pt idx="5">
                  <c:v>101.94406548431105</c:v>
                </c:pt>
                <c:pt idx="6">
                  <c:v>104.28035470668486</c:v>
                </c:pt>
                <c:pt idx="7">
                  <c:v>103.87107776261936</c:v>
                </c:pt>
                <c:pt idx="8">
                  <c:v>104.8175306957708</c:v>
                </c:pt>
                <c:pt idx="9">
                  <c:v>105.29502046384719</c:v>
                </c:pt>
                <c:pt idx="10">
                  <c:v>108.75682128240109</c:v>
                </c:pt>
                <c:pt idx="11">
                  <c:v>108.44986357435198</c:v>
                </c:pt>
                <c:pt idx="12">
                  <c:v>108.67155525238745</c:v>
                </c:pt>
                <c:pt idx="13">
                  <c:v>108.75255798090041</c:v>
                </c:pt>
                <c:pt idx="14">
                  <c:v>111.70276261937244</c:v>
                </c:pt>
                <c:pt idx="15">
                  <c:v>111.61749658935879</c:v>
                </c:pt>
                <c:pt idx="16">
                  <c:v>112.02677353342428</c:v>
                </c:pt>
                <c:pt idx="17">
                  <c:v>112.52557980900409</c:v>
                </c:pt>
                <c:pt idx="18">
                  <c:v>116.05133015006821</c:v>
                </c:pt>
                <c:pt idx="19">
                  <c:v>115.37346521145975</c:v>
                </c:pt>
                <c:pt idx="20">
                  <c:v>115.37346521145975</c:v>
                </c:pt>
                <c:pt idx="21">
                  <c:v>115.34788540245566</c:v>
                </c:pt>
                <c:pt idx="22">
                  <c:v>118.2256139154161</c:v>
                </c:pt>
                <c:pt idx="23">
                  <c:v>117.62448840381991</c:v>
                </c:pt>
                <c:pt idx="24">
                  <c:v>117.20242155525239</c:v>
                </c:pt>
              </c:numCache>
            </c:numRef>
          </c:val>
          <c:smooth val="0"/>
          <c:extLst>
            <c:ext xmlns:c16="http://schemas.microsoft.com/office/drawing/2014/chart" uri="{C3380CC4-5D6E-409C-BE32-E72D297353CC}">
              <c16:uniqueId val="{00000000-CCC6-4B04-830F-4085FC28404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103.52391226177633</c:v>
                </c:pt>
                <c:pt idx="2">
                  <c:v>107.299532542251</c:v>
                </c:pt>
                <c:pt idx="3">
                  <c:v>108.7378640776699</c:v>
                </c:pt>
                <c:pt idx="4">
                  <c:v>104.4947860481841</c:v>
                </c:pt>
                <c:pt idx="5">
                  <c:v>106.86803308162531</c:v>
                </c:pt>
                <c:pt idx="6">
                  <c:v>110.57173678532901</c:v>
                </c:pt>
                <c:pt idx="7">
                  <c:v>110.46386192017259</c:v>
                </c:pt>
                <c:pt idx="8">
                  <c:v>109.99640417116146</c:v>
                </c:pt>
                <c:pt idx="9">
                  <c:v>112.62135922330097</c:v>
                </c:pt>
                <c:pt idx="10">
                  <c:v>118.08701905789285</c:v>
                </c:pt>
                <c:pt idx="11">
                  <c:v>114.52714850773103</c:v>
                </c:pt>
                <c:pt idx="12">
                  <c:v>114.41927364257461</c:v>
                </c:pt>
                <c:pt idx="13">
                  <c:v>118.05106076950737</c:v>
                </c:pt>
                <c:pt idx="14">
                  <c:v>120.20855807263575</c:v>
                </c:pt>
                <c:pt idx="15">
                  <c:v>120.64005753326141</c:v>
                </c:pt>
                <c:pt idx="16">
                  <c:v>121.7188061848256</c:v>
                </c:pt>
                <c:pt idx="17">
                  <c:v>124.95505213951816</c:v>
                </c:pt>
                <c:pt idx="18">
                  <c:v>129.9532542250989</c:v>
                </c:pt>
                <c:pt idx="19">
                  <c:v>128.37108953613807</c:v>
                </c:pt>
                <c:pt idx="20">
                  <c:v>130.67241999280833</c:v>
                </c:pt>
                <c:pt idx="21">
                  <c:v>134.59187342682489</c:v>
                </c:pt>
                <c:pt idx="22">
                  <c:v>140.5249910104279</c:v>
                </c:pt>
                <c:pt idx="23">
                  <c:v>137.39661992089177</c:v>
                </c:pt>
                <c:pt idx="24">
                  <c:v>126.60913340524991</c:v>
                </c:pt>
              </c:numCache>
            </c:numRef>
          </c:val>
          <c:smooth val="0"/>
          <c:extLst>
            <c:ext xmlns:c16="http://schemas.microsoft.com/office/drawing/2014/chart" uri="{C3380CC4-5D6E-409C-BE32-E72D297353CC}">
              <c16:uniqueId val="{00000001-CCC6-4B04-830F-4085FC28404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102.43344765637758</c:v>
                </c:pt>
                <c:pt idx="2">
                  <c:v>103.0377266046056</c:v>
                </c:pt>
                <c:pt idx="3">
                  <c:v>102.25379715825575</c:v>
                </c:pt>
                <c:pt idx="4">
                  <c:v>96.015025314388367</c:v>
                </c:pt>
                <c:pt idx="5">
                  <c:v>98.089171974522287</c:v>
                </c:pt>
                <c:pt idx="6">
                  <c:v>95.574065000816589</c:v>
                </c:pt>
                <c:pt idx="7">
                  <c:v>95.704719908541563</c:v>
                </c:pt>
                <c:pt idx="8">
                  <c:v>97.27257880124121</c:v>
                </c:pt>
                <c:pt idx="9">
                  <c:v>100.35930099624366</c:v>
                </c:pt>
                <c:pt idx="10">
                  <c:v>97.909521476400457</c:v>
                </c:pt>
                <c:pt idx="11">
                  <c:v>95.917034133594655</c:v>
                </c:pt>
                <c:pt idx="12">
                  <c:v>94.986117916054226</c:v>
                </c:pt>
                <c:pt idx="13">
                  <c:v>97.419565572431807</c:v>
                </c:pt>
                <c:pt idx="14">
                  <c:v>96.096684631716471</c:v>
                </c:pt>
                <c:pt idx="15">
                  <c:v>96.847950351135054</c:v>
                </c:pt>
                <c:pt idx="16">
                  <c:v>95.557733137350979</c:v>
                </c:pt>
                <c:pt idx="17">
                  <c:v>97.795198432141106</c:v>
                </c:pt>
                <c:pt idx="18">
                  <c:v>94.528825739016824</c:v>
                </c:pt>
                <c:pt idx="19">
                  <c:v>96.113016495182109</c:v>
                </c:pt>
                <c:pt idx="20">
                  <c:v>96.162012085578965</c:v>
                </c:pt>
                <c:pt idx="21">
                  <c:v>97.974848930262951</c:v>
                </c:pt>
                <c:pt idx="22">
                  <c:v>95.655724318144692</c:v>
                </c:pt>
                <c:pt idx="23">
                  <c:v>93.989874244651318</c:v>
                </c:pt>
                <c:pt idx="24">
                  <c:v>89.318961293483596</c:v>
                </c:pt>
              </c:numCache>
            </c:numRef>
          </c:val>
          <c:smooth val="0"/>
          <c:extLst>
            <c:ext xmlns:c16="http://schemas.microsoft.com/office/drawing/2014/chart" uri="{C3380CC4-5D6E-409C-BE32-E72D297353CC}">
              <c16:uniqueId val="{00000002-CCC6-4B04-830F-4085FC28404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CC6-4B04-830F-4085FC284048}"/>
                </c:ext>
              </c:extLst>
            </c:dLbl>
            <c:dLbl>
              <c:idx val="1"/>
              <c:delete val="1"/>
              <c:extLst>
                <c:ext xmlns:c15="http://schemas.microsoft.com/office/drawing/2012/chart" uri="{CE6537A1-D6FC-4f65-9D91-7224C49458BB}"/>
                <c:ext xmlns:c16="http://schemas.microsoft.com/office/drawing/2014/chart" uri="{C3380CC4-5D6E-409C-BE32-E72D297353CC}">
                  <c16:uniqueId val="{00000004-CCC6-4B04-830F-4085FC284048}"/>
                </c:ext>
              </c:extLst>
            </c:dLbl>
            <c:dLbl>
              <c:idx val="2"/>
              <c:delete val="1"/>
              <c:extLst>
                <c:ext xmlns:c15="http://schemas.microsoft.com/office/drawing/2012/chart" uri="{CE6537A1-D6FC-4f65-9D91-7224C49458BB}"/>
                <c:ext xmlns:c16="http://schemas.microsoft.com/office/drawing/2014/chart" uri="{C3380CC4-5D6E-409C-BE32-E72D297353CC}">
                  <c16:uniqueId val="{00000005-CCC6-4B04-830F-4085FC284048}"/>
                </c:ext>
              </c:extLst>
            </c:dLbl>
            <c:dLbl>
              <c:idx val="3"/>
              <c:delete val="1"/>
              <c:extLst>
                <c:ext xmlns:c15="http://schemas.microsoft.com/office/drawing/2012/chart" uri="{CE6537A1-D6FC-4f65-9D91-7224C49458BB}"/>
                <c:ext xmlns:c16="http://schemas.microsoft.com/office/drawing/2014/chart" uri="{C3380CC4-5D6E-409C-BE32-E72D297353CC}">
                  <c16:uniqueId val="{00000006-CCC6-4B04-830F-4085FC284048}"/>
                </c:ext>
              </c:extLst>
            </c:dLbl>
            <c:dLbl>
              <c:idx val="4"/>
              <c:delete val="1"/>
              <c:extLst>
                <c:ext xmlns:c15="http://schemas.microsoft.com/office/drawing/2012/chart" uri="{CE6537A1-D6FC-4f65-9D91-7224C49458BB}"/>
                <c:ext xmlns:c16="http://schemas.microsoft.com/office/drawing/2014/chart" uri="{C3380CC4-5D6E-409C-BE32-E72D297353CC}">
                  <c16:uniqueId val="{00000007-CCC6-4B04-830F-4085FC284048}"/>
                </c:ext>
              </c:extLst>
            </c:dLbl>
            <c:dLbl>
              <c:idx val="5"/>
              <c:delete val="1"/>
              <c:extLst>
                <c:ext xmlns:c15="http://schemas.microsoft.com/office/drawing/2012/chart" uri="{CE6537A1-D6FC-4f65-9D91-7224C49458BB}"/>
                <c:ext xmlns:c16="http://schemas.microsoft.com/office/drawing/2014/chart" uri="{C3380CC4-5D6E-409C-BE32-E72D297353CC}">
                  <c16:uniqueId val="{00000008-CCC6-4B04-830F-4085FC284048}"/>
                </c:ext>
              </c:extLst>
            </c:dLbl>
            <c:dLbl>
              <c:idx val="6"/>
              <c:delete val="1"/>
              <c:extLst>
                <c:ext xmlns:c15="http://schemas.microsoft.com/office/drawing/2012/chart" uri="{CE6537A1-D6FC-4f65-9D91-7224C49458BB}"/>
                <c:ext xmlns:c16="http://schemas.microsoft.com/office/drawing/2014/chart" uri="{C3380CC4-5D6E-409C-BE32-E72D297353CC}">
                  <c16:uniqueId val="{00000009-CCC6-4B04-830F-4085FC284048}"/>
                </c:ext>
              </c:extLst>
            </c:dLbl>
            <c:dLbl>
              <c:idx val="7"/>
              <c:delete val="1"/>
              <c:extLst>
                <c:ext xmlns:c15="http://schemas.microsoft.com/office/drawing/2012/chart" uri="{CE6537A1-D6FC-4f65-9D91-7224C49458BB}"/>
                <c:ext xmlns:c16="http://schemas.microsoft.com/office/drawing/2014/chart" uri="{C3380CC4-5D6E-409C-BE32-E72D297353CC}">
                  <c16:uniqueId val="{0000000A-CCC6-4B04-830F-4085FC284048}"/>
                </c:ext>
              </c:extLst>
            </c:dLbl>
            <c:dLbl>
              <c:idx val="8"/>
              <c:delete val="1"/>
              <c:extLst>
                <c:ext xmlns:c15="http://schemas.microsoft.com/office/drawing/2012/chart" uri="{CE6537A1-D6FC-4f65-9D91-7224C49458BB}"/>
                <c:ext xmlns:c16="http://schemas.microsoft.com/office/drawing/2014/chart" uri="{C3380CC4-5D6E-409C-BE32-E72D297353CC}">
                  <c16:uniqueId val="{0000000B-CCC6-4B04-830F-4085FC284048}"/>
                </c:ext>
              </c:extLst>
            </c:dLbl>
            <c:dLbl>
              <c:idx val="9"/>
              <c:delete val="1"/>
              <c:extLst>
                <c:ext xmlns:c15="http://schemas.microsoft.com/office/drawing/2012/chart" uri="{CE6537A1-D6FC-4f65-9D91-7224C49458BB}"/>
                <c:ext xmlns:c16="http://schemas.microsoft.com/office/drawing/2014/chart" uri="{C3380CC4-5D6E-409C-BE32-E72D297353CC}">
                  <c16:uniqueId val="{0000000C-CCC6-4B04-830F-4085FC284048}"/>
                </c:ext>
              </c:extLst>
            </c:dLbl>
            <c:dLbl>
              <c:idx val="10"/>
              <c:delete val="1"/>
              <c:extLst>
                <c:ext xmlns:c15="http://schemas.microsoft.com/office/drawing/2012/chart" uri="{CE6537A1-D6FC-4f65-9D91-7224C49458BB}"/>
                <c:ext xmlns:c16="http://schemas.microsoft.com/office/drawing/2014/chart" uri="{C3380CC4-5D6E-409C-BE32-E72D297353CC}">
                  <c16:uniqueId val="{0000000D-CCC6-4B04-830F-4085FC284048}"/>
                </c:ext>
              </c:extLst>
            </c:dLbl>
            <c:dLbl>
              <c:idx val="11"/>
              <c:delete val="1"/>
              <c:extLst>
                <c:ext xmlns:c15="http://schemas.microsoft.com/office/drawing/2012/chart" uri="{CE6537A1-D6FC-4f65-9D91-7224C49458BB}"/>
                <c:ext xmlns:c16="http://schemas.microsoft.com/office/drawing/2014/chart" uri="{C3380CC4-5D6E-409C-BE32-E72D297353CC}">
                  <c16:uniqueId val="{0000000E-CCC6-4B04-830F-4085FC284048}"/>
                </c:ext>
              </c:extLst>
            </c:dLbl>
            <c:dLbl>
              <c:idx val="12"/>
              <c:delete val="1"/>
              <c:extLst>
                <c:ext xmlns:c15="http://schemas.microsoft.com/office/drawing/2012/chart" uri="{CE6537A1-D6FC-4f65-9D91-7224C49458BB}"/>
                <c:ext xmlns:c16="http://schemas.microsoft.com/office/drawing/2014/chart" uri="{C3380CC4-5D6E-409C-BE32-E72D297353CC}">
                  <c16:uniqueId val="{0000000F-CCC6-4B04-830F-4085FC28404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CC6-4B04-830F-4085FC284048}"/>
                </c:ext>
              </c:extLst>
            </c:dLbl>
            <c:dLbl>
              <c:idx val="14"/>
              <c:delete val="1"/>
              <c:extLst>
                <c:ext xmlns:c15="http://schemas.microsoft.com/office/drawing/2012/chart" uri="{CE6537A1-D6FC-4f65-9D91-7224C49458BB}"/>
                <c:ext xmlns:c16="http://schemas.microsoft.com/office/drawing/2014/chart" uri="{C3380CC4-5D6E-409C-BE32-E72D297353CC}">
                  <c16:uniqueId val="{00000011-CCC6-4B04-830F-4085FC284048}"/>
                </c:ext>
              </c:extLst>
            </c:dLbl>
            <c:dLbl>
              <c:idx val="15"/>
              <c:delete val="1"/>
              <c:extLst>
                <c:ext xmlns:c15="http://schemas.microsoft.com/office/drawing/2012/chart" uri="{CE6537A1-D6FC-4f65-9D91-7224C49458BB}"/>
                <c:ext xmlns:c16="http://schemas.microsoft.com/office/drawing/2014/chart" uri="{C3380CC4-5D6E-409C-BE32-E72D297353CC}">
                  <c16:uniqueId val="{00000012-CCC6-4B04-830F-4085FC284048}"/>
                </c:ext>
              </c:extLst>
            </c:dLbl>
            <c:dLbl>
              <c:idx val="16"/>
              <c:delete val="1"/>
              <c:extLst>
                <c:ext xmlns:c15="http://schemas.microsoft.com/office/drawing/2012/chart" uri="{CE6537A1-D6FC-4f65-9D91-7224C49458BB}"/>
                <c:ext xmlns:c16="http://schemas.microsoft.com/office/drawing/2014/chart" uri="{C3380CC4-5D6E-409C-BE32-E72D297353CC}">
                  <c16:uniqueId val="{00000013-CCC6-4B04-830F-4085FC284048}"/>
                </c:ext>
              </c:extLst>
            </c:dLbl>
            <c:dLbl>
              <c:idx val="17"/>
              <c:delete val="1"/>
              <c:extLst>
                <c:ext xmlns:c15="http://schemas.microsoft.com/office/drawing/2012/chart" uri="{CE6537A1-D6FC-4f65-9D91-7224C49458BB}"/>
                <c:ext xmlns:c16="http://schemas.microsoft.com/office/drawing/2014/chart" uri="{C3380CC4-5D6E-409C-BE32-E72D297353CC}">
                  <c16:uniqueId val="{00000014-CCC6-4B04-830F-4085FC284048}"/>
                </c:ext>
              </c:extLst>
            </c:dLbl>
            <c:dLbl>
              <c:idx val="18"/>
              <c:delete val="1"/>
              <c:extLst>
                <c:ext xmlns:c15="http://schemas.microsoft.com/office/drawing/2012/chart" uri="{CE6537A1-D6FC-4f65-9D91-7224C49458BB}"/>
                <c:ext xmlns:c16="http://schemas.microsoft.com/office/drawing/2014/chart" uri="{C3380CC4-5D6E-409C-BE32-E72D297353CC}">
                  <c16:uniqueId val="{00000015-CCC6-4B04-830F-4085FC284048}"/>
                </c:ext>
              </c:extLst>
            </c:dLbl>
            <c:dLbl>
              <c:idx val="19"/>
              <c:delete val="1"/>
              <c:extLst>
                <c:ext xmlns:c15="http://schemas.microsoft.com/office/drawing/2012/chart" uri="{CE6537A1-D6FC-4f65-9D91-7224C49458BB}"/>
                <c:ext xmlns:c16="http://schemas.microsoft.com/office/drawing/2014/chart" uri="{C3380CC4-5D6E-409C-BE32-E72D297353CC}">
                  <c16:uniqueId val="{00000016-CCC6-4B04-830F-4085FC284048}"/>
                </c:ext>
              </c:extLst>
            </c:dLbl>
            <c:dLbl>
              <c:idx val="20"/>
              <c:delete val="1"/>
              <c:extLst>
                <c:ext xmlns:c15="http://schemas.microsoft.com/office/drawing/2012/chart" uri="{CE6537A1-D6FC-4f65-9D91-7224C49458BB}"/>
                <c:ext xmlns:c16="http://schemas.microsoft.com/office/drawing/2014/chart" uri="{C3380CC4-5D6E-409C-BE32-E72D297353CC}">
                  <c16:uniqueId val="{00000017-CCC6-4B04-830F-4085FC284048}"/>
                </c:ext>
              </c:extLst>
            </c:dLbl>
            <c:dLbl>
              <c:idx val="21"/>
              <c:delete val="1"/>
              <c:extLst>
                <c:ext xmlns:c15="http://schemas.microsoft.com/office/drawing/2012/chart" uri="{CE6537A1-D6FC-4f65-9D91-7224C49458BB}"/>
                <c:ext xmlns:c16="http://schemas.microsoft.com/office/drawing/2014/chart" uri="{C3380CC4-5D6E-409C-BE32-E72D297353CC}">
                  <c16:uniqueId val="{00000018-CCC6-4B04-830F-4085FC284048}"/>
                </c:ext>
              </c:extLst>
            </c:dLbl>
            <c:dLbl>
              <c:idx val="22"/>
              <c:delete val="1"/>
              <c:extLst>
                <c:ext xmlns:c15="http://schemas.microsoft.com/office/drawing/2012/chart" uri="{CE6537A1-D6FC-4f65-9D91-7224C49458BB}"/>
                <c:ext xmlns:c16="http://schemas.microsoft.com/office/drawing/2014/chart" uri="{C3380CC4-5D6E-409C-BE32-E72D297353CC}">
                  <c16:uniqueId val="{00000019-CCC6-4B04-830F-4085FC284048}"/>
                </c:ext>
              </c:extLst>
            </c:dLbl>
            <c:dLbl>
              <c:idx val="23"/>
              <c:delete val="1"/>
              <c:extLst>
                <c:ext xmlns:c15="http://schemas.microsoft.com/office/drawing/2012/chart" uri="{CE6537A1-D6FC-4f65-9D91-7224C49458BB}"/>
                <c:ext xmlns:c16="http://schemas.microsoft.com/office/drawing/2014/chart" uri="{C3380CC4-5D6E-409C-BE32-E72D297353CC}">
                  <c16:uniqueId val="{0000001A-CCC6-4B04-830F-4085FC284048}"/>
                </c:ext>
              </c:extLst>
            </c:dLbl>
            <c:dLbl>
              <c:idx val="24"/>
              <c:delete val="1"/>
              <c:extLst>
                <c:ext xmlns:c15="http://schemas.microsoft.com/office/drawing/2012/chart" uri="{CE6537A1-D6FC-4f65-9D91-7224C49458BB}"/>
                <c:ext xmlns:c16="http://schemas.microsoft.com/office/drawing/2014/chart" uri="{C3380CC4-5D6E-409C-BE32-E72D297353CC}">
                  <c16:uniqueId val="{0000001B-CCC6-4B04-830F-4085FC28404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CC6-4B04-830F-4085FC28404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Osterholz (03356)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27491</v>
      </c>
      <c r="F11" s="238">
        <v>27590</v>
      </c>
      <c r="G11" s="238">
        <v>27731</v>
      </c>
      <c r="H11" s="238">
        <v>27056</v>
      </c>
      <c r="I11" s="265">
        <v>27062</v>
      </c>
      <c r="J11" s="263">
        <v>429</v>
      </c>
      <c r="K11" s="266">
        <v>1.5852486881974726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15.612382234185734</v>
      </c>
      <c r="E13" s="115">
        <v>4292</v>
      </c>
      <c r="F13" s="114">
        <v>4299</v>
      </c>
      <c r="G13" s="114">
        <v>4319</v>
      </c>
      <c r="H13" s="114">
        <v>4245</v>
      </c>
      <c r="I13" s="140">
        <v>4217</v>
      </c>
      <c r="J13" s="115">
        <v>75</v>
      </c>
      <c r="K13" s="116">
        <v>1.7785155323689827</v>
      </c>
    </row>
    <row r="14" spans="1:255" ht="14.1" customHeight="1" x14ac:dyDescent="0.2">
      <c r="A14" s="306" t="s">
        <v>230</v>
      </c>
      <c r="B14" s="307"/>
      <c r="C14" s="308"/>
      <c r="D14" s="113">
        <v>67.931322978429307</v>
      </c>
      <c r="E14" s="115">
        <v>18675</v>
      </c>
      <c r="F14" s="114">
        <v>18819</v>
      </c>
      <c r="G14" s="114">
        <v>18904</v>
      </c>
      <c r="H14" s="114">
        <v>18406</v>
      </c>
      <c r="I14" s="140">
        <v>18474</v>
      </c>
      <c r="J14" s="115">
        <v>201</v>
      </c>
      <c r="K14" s="116">
        <v>1.0880155894771029</v>
      </c>
    </row>
    <row r="15" spans="1:255" ht="14.1" customHeight="1" x14ac:dyDescent="0.2">
      <c r="A15" s="306" t="s">
        <v>231</v>
      </c>
      <c r="B15" s="307"/>
      <c r="C15" s="308"/>
      <c r="D15" s="113">
        <v>8.2063220690407768</v>
      </c>
      <c r="E15" s="115">
        <v>2256</v>
      </c>
      <c r="F15" s="114">
        <v>2217</v>
      </c>
      <c r="G15" s="114">
        <v>2246</v>
      </c>
      <c r="H15" s="114">
        <v>2202</v>
      </c>
      <c r="I15" s="140">
        <v>2181</v>
      </c>
      <c r="J15" s="115">
        <v>75</v>
      </c>
      <c r="K15" s="116">
        <v>3.4387895460797799</v>
      </c>
    </row>
    <row r="16" spans="1:255" ht="14.1" customHeight="1" x14ac:dyDescent="0.2">
      <c r="A16" s="306" t="s">
        <v>232</v>
      </c>
      <c r="B16" s="307"/>
      <c r="C16" s="308"/>
      <c r="D16" s="113">
        <v>7.7225273725946675</v>
      </c>
      <c r="E16" s="115">
        <v>2123</v>
      </c>
      <c r="F16" s="114">
        <v>2109</v>
      </c>
      <c r="G16" s="114">
        <v>2116</v>
      </c>
      <c r="H16" s="114">
        <v>2062</v>
      </c>
      <c r="I16" s="140">
        <v>2048</v>
      </c>
      <c r="J16" s="115">
        <v>75</v>
      </c>
      <c r="K16" s="116">
        <v>3.662109375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1.5132225091848241</v>
      </c>
      <c r="E18" s="115">
        <v>416</v>
      </c>
      <c r="F18" s="114">
        <v>404</v>
      </c>
      <c r="G18" s="114">
        <v>429</v>
      </c>
      <c r="H18" s="114">
        <v>430</v>
      </c>
      <c r="I18" s="140">
        <v>436</v>
      </c>
      <c r="J18" s="115">
        <v>-20</v>
      </c>
      <c r="K18" s="116">
        <v>-4.5871559633027523</v>
      </c>
    </row>
    <row r="19" spans="1:255" ht="14.1" customHeight="1" x14ac:dyDescent="0.2">
      <c r="A19" s="306" t="s">
        <v>235</v>
      </c>
      <c r="B19" s="307" t="s">
        <v>236</v>
      </c>
      <c r="C19" s="308"/>
      <c r="D19" s="113">
        <v>1.0003273798697756</v>
      </c>
      <c r="E19" s="115">
        <v>275</v>
      </c>
      <c r="F19" s="114">
        <v>276</v>
      </c>
      <c r="G19" s="114">
        <v>297</v>
      </c>
      <c r="H19" s="114">
        <v>299</v>
      </c>
      <c r="I19" s="140">
        <v>305</v>
      </c>
      <c r="J19" s="115">
        <v>-30</v>
      </c>
      <c r="K19" s="116">
        <v>-9.8360655737704921</v>
      </c>
    </row>
    <row r="20" spans="1:255" ht="14.1" customHeight="1" x14ac:dyDescent="0.2">
      <c r="A20" s="306">
        <v>12</v>
      </c>
      <c r="B20" s="307" t="s">
        <v>237</v>
      </c>
      <c r="C20" s="308"/>
      <c r="D20" s="113">
        <v>1.8769779200465606</v>
      </c>
      <c r="E20" s="115">
        <v>516</v>
      </c>
      <c r="F20" s="114">
        <v>491</v>
      </c>
      <c r="G20" s="114">
        <v>541</v>
      </c>
      <c r="H20" s="114">
        <v>524</v>
      </c>
      <c r="I20" s="140">
        <v>518</v>
      </c>
      <c r="J20" s="115">
        <v>-2</v>
      </c>
      <c r="K20" s="116">
        <v>-0.38610038610038611</v>
      </c>
    </row>
    <row r="21" spans="1:255" ht="14.1" customHeight="1" x14ac:dyDescent="0.2">
      <c r="A21" s="306">
        <v>21</v>
      </c>
      <c r="B21" s="307" t="s">
        <v>238</v>
      </c>
      <c r="C21" s="308"/>
      <c r="D21" s="113">
        <v>8.3663744498199411E-2</v>
      </c>
      <c r="E21" s="115">
        <v>23</v>
      </c>
      <c r="F21" s="114">
        <v>22</v>
      </c>
      <c r="G21" s="114" t="s">
        <v>513</v>
      </c>
      <c r="H21" s="114">
        <v>23</v>
      </c>
      <c r="I21" s="140">
        <v>25</v>
      </c>
      <c r="J21" s="115">
        <v>-2</v>
      </c>
      <c r="K21" s="116">
        <v>-8</v>
      </c>
    </row>
    <row r="22" spans="1:255" ht="14.1" customHeight="1" x14ac:dyDescent="0.2">
      <c r="A22" s="306">
        <v>22</v>
      </c>
      <c r="B22" s="307" t="s">
        <v>239</v>
      </c>
      <c r="C22" s="308"/>
      <c r="D22" s="113">
        <v>1.3386199119711906</v>
      </c>
      <c r="E22" s="115">
        <v>368</v>
      </c>
      <c r="F22" s="114">
        <v>372</v>
      </c>
      <c r="G22" s="114">
        <v>388</v>
      </c>
      <c r="H22" s="114">
        <v>371</v>
      </c>
      <c r="I22" s="140">
        <v>378</v>
      </c>
      <c r="J22" s="115">
        <v>-10</v>
      </c>
      <c r="K22" s="116">
        <v>-2.6455026455026456</v>
      </c>
    </row>
    <row r="23" spans="1:255" ht="14.1" customHeight="1" x14ac:dyDescent="0.2">
      <c r="A23" s="306">
        <v>23</v>
      </c>
      <c r="B23" s="307" t="s">
        <v>240</v>
      </c>
      <c r="C23" s="308"/>
      <c r="D23" s="113">
        <v>0.31282965334109347</v>
      </c>
      <c r="E23" s="115">
        <v>86</v>
      </c>
      <c r="F23" s="114">
        <v>83</v>
      </c>
      <c r="G23" s="114">
        <v>79</v>
      </c>
      <c r="H23" s="114">
        <v>79</v>
      </c>
      <c r="I23" s="140">
        <v>78</v>
      </c>
      <c r="J23" s="115">
        <v>8</v>
      </c>
      <c r="K23" s="116">
        <v>10.256410256410257</v>
      </c>
    </row>
    <row r="24" spans="1:255" ht="14.1" customHeight="1" x14ac:dyDescent="0.2">
      <c r="A24" s="306">
        <v>24</v>
      </c>
      <c r="B24" s="307" t="s">
        <v>241</v>
      </c>
      <c r="C24" s="308"/>
      <c r="D24" s="113">
        <v>4.245025644756466</v>
      </c>
      <c r="E24" s="115">
        <v>1167</v>
      </c>
      <c r="F24" s="114">
        <v>1184</v>
      </c>
      <c r="G24" s="114">
        <v>1196</v>
      </c>
      <c r="H24" s="114">
        <v>1164</v>
      </c>
      <c r="I24" s="140">
        <v>1183</v>
      </c>
      <c r="J24" s="115">
        <v>-16</v>
      </c>
      <c r="K24" s="116">
        <v>-1.3524936601859678</v>
      </c>
    </row>
    <row r="25" spans="1:255" ht="14.1" customHeight="1" x14ac:dyDescent="0.2">
      <c r="A25" s="306">
        <v>25</v>
      </c>
      <c r="B25" s="307" t="s">
        <v>242</v>
      </c>
      <c r="C25" s="308"/>
      <c r="D25" s="113">
        <v>4.8197591939180091</v>
      </c>
      <c r="E25" s="115">
        <v>1325</v>
      </c>
      <c r="F25" s="114">
        <v>1347</v>
      </c>
      <c r="G25" s="114">
        <v>1359</v>
      </c>
      <c r="H25" s="114">
        <v>1323</v>
      </c>
      <c r="I25" s="140">
        <v>1325</v>
      </c>
      <c r="J25" s="115">
        <v>0</v>
      </c>
      <c r="K25" s="116">
        <v>0</v>
      </c>
    </row>
    <row r="26" spans="1:255" ht="14.1" customHeight="1" x14ac:dyDescent="0.2">
      <c r="A26" s="306">
        <v>26</v>
      </c>
      <c r="B26" s="307" t="s">
        <v>243</v>
      </c>
      <c r="C26" s="308"/>
      <c r="D26" s="113">
        <v>3.4338510785347931</v>
      </c>
      <c r="E26" s="115">
        <v>944</v>
      </c>
      <c r="F26" s="114">
        <v>975</v>
      </c>
      <c r="G26" s="114">
        <v>991</v>
      </c>
      <c r="H26" s="114">
        <v>949</v>
      </c>
      <c r="I26" s="140">
        <v>964</v>
      </c>
      <c r="J26" s="115">
        <v>-20</v>
      </c>
      <c r="K26" s="116">
        <v>-2.0746887966804981</v>
      </c>
    </row>
    <row r="27" spans="1:255" ht="14.1" customHeight="1" x14ac:dyDescent="0.2">
      <c r="A27" s="306">
        <v>27</v>
      </c>
      <c r="B27" s="307" t="s">
        <v>244</v>
      </c>
      <c r="C27" s="308"/>
      <c r="D27" s="113">
        <v>1.7605761885708049</v>
      </c>
      <c r="E27" s="115">
        <v>484</v>
      </c>
      <c r="F27" s="114">
        <v>483</v>
      </c>
      <c r="G27" s="114">
        <v>478</v>
      </c>
      <c r="H27" s="114">
        <v>445</v>
      </c>
      <c r="I27" s="140">
        <v>440</v>
      </c>
      <c r="J27" s="115">
        <v>44</v>
      </c>
      <c r="K27" s="116">
        <v>10</v>
      </c>
    </row>
    <row r="28" spans="1:255" ht="14.1" customHeight="1" x14ac:dyDescent="0.2">
      <c r="A28" s="306">
        <v>28</v>
      </c>
      <c r="B28" s="307" t="s">
        <v>245</v>
      </c>
      <c r="C28" s="308"/>
      <c r="D28" s="113">
        <v>0.18915281364810302</v>
      </c>
      <c r="E28" s="115">
        <v>52</v>
      </c>
      <c r="F28" s="114">
        <v>51</v>
      </c>
      <c r="G28" s="114">
        <v>53</v>
      </c>
      <c r="H28" s="114">
        <v>67</v>
      </c>
      <c r="I28" s="140">
        <v>73</v>
      </c>
      <c r="J28" s="115">
        <v>-21</v>
      </c>
      <c r="K28" s="116">
        <v>-28.767123287671232</v>
      </c>
    </row>
    <row r="29" spans="1:255" ht="14.1" customHeight="1" x14ac:dyDescent="0.2">
      <c r="A29" s="306">
        <v>29</v>
      </c>
      <c r="B29" s="307" t="s">
        <v>246</v>
      </c>
      <c r="C29" s="308"/>
      <c r="D29" s="113">
        <v>2.8627550834818667</v>
      </c>
      <c r="E29" s="115">
        <v>787</v>
      </c>
      <c r="F29" s="114">
        <v>798</v>
      </c>
      <c r="G29" s="114">
        <v>820</v>
      </c>
      <c r="H29" s="114">
        <v>804</v>
      </c>
      <c r="I29" s="140">
        <v>788</v>
      </c>
      <c r="J29" s="115">
        <v>-1</v>
      </c>
      <c r="K29" s="116">
        <v>-0.12690355329949238</v>
      </c>
    </row>
    <row r="30" spans="1:255" ht="14.1" customHeight="1" x14ac:dyDescent="0.2">
      <c r="A30" s="306" t="s">
        <v>247</v>
      </c>
      <c r="B30" s="307" t="s">
        <v>248</v>
      </c>
      <c r="C30" s="308"/>
      <c r="D30" s="113" t="s">
        <v>513</v>
      </c>
      <c r="E30" s="115" t="s">
        <v>513</v>
      </c>
      <c r="F30" s="114" t="s">
        <v>513</v>
      </c>
      <c r="G30" s="114" t="s">
        <v>513</v>
      </c>
      <c r="H30" s="114">
        <v>239</v>
      </c>
      <c r="I30" s="140" t="s">
        <v>513</v>
      </c>
      <c r="J30" s="115" t="s">
        <v>513</v>
      </c>
      <c r="K30" s="116" t="s">
        <v>513</v>
      </c>
    </row>
    <row r="31" spans="1:255" ht="14.1" customHeight="1" x14ac:dyDescent="0.2">
      <c r="A31" s="306" t="s">
        <v>249</v>
      </c>
      <c r="B31" s="307" t="s">
        <v>250</v>
      </c>
      <c r="C31" s="308"/>
      <c r="D31" s="113">
        <v>2.0079298679567859</v>
      </c>
      <c r="E31" s="115">
        <v>552</v>
      </c>
      <c r="F31" s="114">
        <v>557</v>
      </c>
      <c r="G31" s="114">
        <v>569</v>
      </c>
      <c r="H31" s="114">
        <v>565</v>
      </c>
      <c r="I31" s="140">
        <v>549</v>
      </c>
      <c r="J31" s="115">
        <v>3</v>
      </c>
      <c r="K31" s="116">
        <v>0.54644808743169404</v>
      </c>
    </row>
    <row r="32" spans="1:255" ht="14.1" customHeight="1" x14ac:dyDescent="0.2">
      <c r="A32" s="306">
        <v>31</v>
      </c>
      <c r="B32" s="307" t="s">
        <v>251</v>
      </c>
      <c r="C32" s="308"/>
      <c r="D32" s="113">
        <v>0.59655887381324801</v>
      </c>
      <c r="E32" s="115">
        <v>164</v>
      </c>
      <c r="F32" s="114">
        <v>156</v>
      </c>
      <c r="G32" s="114">
        <v>158</v>
      </c>
      <c r="H32" s="114">
        <v>155</v>
      </c>
      <c r="I32" s="140">
        <v>152</v>
      </c>
      <c r="J32" s="115">
        <v>12</v>
      </c>
      <c r="K32" s="116">
        <v>7.8947368421052628</v>
      </c>
    </row>
    <row r="33" spans="1:11" ht="14.1" customHeight="1" x14ac:dyDescent="0.2">
      <c r="A33" s="306">
        <v>32</v>
      </c>
      <c r="B33" s="307" t="s">
        <v>252</v>
      </c>
      <c r="C33" s="308"/>
      <c r="D33" s="113">
        <v>2.5026372267287478</v>
      </c>
      <c r="E33" s="115">
        <v>688</v>
      </c>
      <c r="F33" s="114">
        <v>676</v>
      </c>
      <c r="G33" s="114">
        <v>680</v>
      </c>
      <c r="H33" s="114">
        <v>669</v>
      </c>
      <c r="I33" s="140">
        <v>690</v>
      </c>
      <c r="J33" s="115">
        <v>-2</v>
      </c>
      <c r="K33" s="116">
        <v>-0.28985507246376813</v>
      </c>
    </row>
    <row r="34" spans="1:11" ht="14.1" customHeight="1" x14ac:dyDescent="0.2">
      <c r="A34" s="306">
        <v>33</v>
      </c>
      <c r="B34" s="307" t="s">
        <v>253</v>
      </c>
      <c r="C34" s="308"/>
      <c r="D34" s="113">
        <v>1.7242006474846314</v>
      </c>
      <c r="E34" s="115">
        <v>474</v>
      </c>
      <c r="F34" s="114">
        <v>484</v>
      </c>
      <c r="G34" s="114">
        <v>506</v>
      </c>
      <c r="H34" s="114">
        <v>507</v>
      </c>
      <c r="I34" s="140">
        <v>496</v>
      </c>
      <c r="J34" s="115">
        <v>-22</v>
      </c>
      <c r="K34" s="116">
        <v>-4.435483870967742</v>
      </c>
    </row>
    <row r="35" spans="1:11" ht="14.1" customHeight="1" x14ac:dyDescent="0.2">
      <c r="A35" s="306">
        <v>34</v>
      </c>
      <c r="B35" s="307" t="s">
        <v>254</v>
      </c>
      <c r="C35" s="308"/>
      <c r="D35" s="113">
        <v>3.3538248881452111</v>
      </c>
      <c r="E35" s="115">
        <v>922</v>
      </c>
      <c r="F35" s="114">
        <v>933</v>
      </c>
      <c r="G35" s="114">
        <v>918</v>
      </c>
      <c r="H35" s="114">
        <v>922</v>
      </c>
      <c r="I35" s="140">
        <v>909</v>
      </c>
      <c r="J35" s="115">
        <v>13</v>
      </c>
      <c r="K35" s="116">
        <v>1.4301430143014302</v>
      </c>
    </row>
    <row r="36" spans="1:11" ht="14.1" customHeight="1" x14ac:dyDescent="0.2">
      <c r="A36" s="306">
        <v>41</v>
      </c>
      <c r="B36" s="307" t="s">
        <v>255</v>
      </c>
      <c r="C36" s="308"/>
      <c r="D36" s="113">
        <v>0.48015714233749229</v>
      </c>
      <c r="E36" s="115">
        <v>132</v>
      </c>
      <c r="F36" s="114">
        <v>131</v>
      </c>
      <c r="G36" s="114">
        <v>132</v>
      </c>
      <c r="H36" s="114">
        <v>128</v>
      </c>
      <c r="I36" s="140">
        <v>131</v>
      </c>
      <c r="J36" s="115">
        <v>1</v>
      </c>
      <c r="K36" s="116">
        <v>0.76335877862595425</v>
      </c>
    </row>
    <row r="37" spans="1:11" ht="14.1" customHeight="1" x14ac:dyDescent="0.2">
      <c r="A37" s="306">
        <v>42</v>
      </c>
      <c r="B37" s="307" t="s">
        <v>256</v>
      </c>
      <c r="C37" s="308"/>
      <c r="D37" s="113">
        <v>0.16732748899639882</v>
      </c>
      <c r="E37" s="115">
        <v>46</v>
      </c>
      <c r="F37" s="114">
        <v>48</v>
      </c>
      <c r="G37" s="114">
        <v>47</v>
      </c>
      <c r="H37" s="114">
        <v>44</v>
      </c>
      <c r="I37" s="140">
        <v>46</v>
      </c>
      <c r="J37" s="115">
        <v>0</v>
      </c>
      <c r="K37" s="116">
        <v>0</v>
      </c>
    </row>
    <row r="38" spans="1:11" ht="14.1" customHeight="1" x14ac:dyDescent="0.2">
      <c r="A38" s="306">
        <v>43</v>
      </c>
      <c r="B38" s="307" t="s">
        <v>257</v>
      </c>
      <c r="C38" s="308"/>
      <c r="D38" s="113">
        <v>0.85118766141646351</v>
      </c>
      <c r="E38" s="115">
        <v>234</v>
      </c>
      <c r="F38" s="114">
        <v>231</v>
      </c>
      <c r="G38" s="114">
        <v>229</v>
      </c>
      <c r="H38" s="114">
        <v>210</v>
      </c>
      <c r="I38" s="140">
        <v>201</v>
      </c>
      <c r="J38" s="115">
        <v>33</v>
      </c>
      <c r="K38" s="116">
        <v>16.417910447761194</v>
      </c>
    </row>
    <row r="39" spans="1:11" ht="14.1" customHeight="1" x14ac:dyDescent="0.2">
      <c r="A39" s="306">
        <v>51</v>
      </c>
      <c r="B39" s="307" t="s">
        <v>258</v>
      </c>
      <c r="C39" s="308"/>
      <c r="D39" s="113">
        <v>6.1838419846495221</v>
      </c>
      <c r="E39" s="115">
        <v>1700</v>
      </c>
      <c r="F39" s="114">
        <v>1788</v>
      </c>
      <c r="G39" s="114">
        <v>1785</v>
      </c>
      <c r="H39" s="114">
        <v>1702</v>
      </c>
      <c r="I39" s="140">
        <v>1704</v>
      </c>
      <c r="J39" s="115">
        <v>-4</v>
      </c>
      <c r="K39" s="116">
        <v>-0.23474178403755869</v>
      </c>
    </row>
    <row r="40" spans="1:11" ht="14.1" customHeight="1" x14ac:dyDescent="0.2">
      <c r="A40" s="306" t="s">
        <v>259</v>
      </c>
      <c r="B40" s="307" t="s">
        <v>260</v>
      </c>
      <c r="C40" s="308"/>
      <c r="D40" s="113">
        <v>5.5218071368811614</v>
      </c>
      <c r="E40" s="115">
        <v>1518</v>
      </c>
      <c r="F40" s="114">
        <v>1609</v>
      </c>
      <c r="G40" s="114">
        <v>1599</v>
      </c>
      <c r="H40" s="114">
        <v>1560</v>
      </c>
      <c r="I40" s="140">
        <v>1567</v>
      </c>
      <c r="J40" s="115">
        <v>-49</v>
      </c>
      <c r="K40" s="116">
        <v>-3.1269942565411615</v>
      </c>
    </row>
    <row r="41" spans="1:11" ht="14.1" customHeight="1" x14ac:dyDescent="0.2">
      <c r="A41" s="306"/>
      <c r="B41" s="307" t="s">
        <v>261</v>
      </c>
      <c r="C41" s="308"/>
      <c r="D41" s="113">
        <v>4.081335709868684</v>
      </c>
      <c r="E41" s="115">
        <v>1122</v>
      </c>
      <c r="F41" s="114">
        <v>1162</v>
      </c>
      <c r="G41" s="114">
        <v>1162</v>
      </c>
      <c r="H41" s="114">
        <v>1137</v>
      </c>
      <c r="I41" s="140">
        <v>1150</v>
      </c>
      <c r="J41" s="115">
        <v>-28</v>
      </c>
      <c r="K41" s="116">
        <v>-2.4347826086956523</v>
      </c>
    </row>
    <row r="42" spans="1:11" ht="14.1" customHeight="1" x14ac:dyDescent="0.2">
      <c r="A42" s="306">
        <v>52</v>
      </c>
      <c r="B42" s="307" t="s">
        <v>262</v>
      </c>
      <c r="C42" s="308"/>
      <c r="D42" s="113">
        <v>3.1864973991488124</v>
      </c>
      <c r="E42" s="115">
        <v>876</v>
      </c>
      <c r="F42" s="114">
        <v>879</v>
      </c>
      <c r="G42" s="114">
        <v>901</v>
      </c>
      <c r="H42" s="114">
        <v>879</v>
      </c>
      <c r="I42" s="140">
        <v>874</v>
      </c>
      <c r="J42" s="115">
        <v>2</v>
      </c>
      <c r="K42" s="116">
        <v>0.2288329519450801</v>
      </c>
    </row>
    <row r="43" spans="1:11" ht="14.1" customHeight="1" x14ac:dyDescent="0.2">
      <c r="A43" s="306" t="s">
        <v>263</v>
      </c>
      <c r="B43" s="307" t="s">
        <v>264</v>
      </c>
      <c r="C43" s="308"/>
      <c r="D43" s="113">
        <v>2.8809428540249535</v>
      </c>
      <c r="E43" s="115">
        <v>792</v>
      </c>
      <c r="F43" s="114">
        <v>793</v>
      </c>
      <c r="G43" s="114">
        <v>805</v>
      </c>
      <c r="H43" s="114">
        <v>786</v>
      </c>
      <c r="I43" s="140">
        <v>778</v>
      </c>
      <c r="J43" s="115">
        <v>14</v>
      </c>
      <c r="K43" s="116">
        <v>1.7994858611825193</v>
      </c>
    </row>
    <row r="44" spans="1:11" ht="14.1" customHeight="1" x14ac:dyDescent="0.2">
      <c r="A44" s="306">
        <v>53</v>
      </c>
      <c r="B44" s="307" t="s">
        <v>265</v>
      </c>
      <c r="C44" s="308"/>
      <c r="D44" s="113">
        <v>0.41104361427376235</v>
      </c>
      <c r="E44" s="115">
        <v>113</v>
      </c>
      <c r="F44" s="114">
        <v>109</v>
      </c>
      <c r="G44" s="114">
        <v>114</v>
      </c>
      <c r="H44" s="114">
        <v>114</v>
      </c>
      <c r="I44" s="140">
        <v>120</v>
      </c>
      <c r="J44" s="115">
        <v>-7</v>
      </c>
      <c r="K44" s="116">
        <v>-5.833333333333333</v>
      </c>
    </row>
    <row r="45" spans="1:11" ht="14.1" customHeight="1" x14ac:dyDescent="0.2">
      <c r="A45" s="306" t="s">
        <v>266</v>
      </c>
      <c r="B45" s="307" t="s">
        <v>267</v>
      </c>
      <c r="C45" s="308"/>
      <c r="D45" s="113">
        <v>0.36739296497035395</v>
      </c>
      <c r="E45" s="115">
        <v>101</v>
      </c>
      <c r="F45" s="114">
        <v>96</v>
      </c>
      <c r="G45" s="114">
        <v>101</v>
      </c>
      <c r="H45" s="114">
        <v>102</v>
      </c>
      <c r="I45" s="140">
        <v>108</v>
      </c>
      <c r="J45" s="115">
        <v>-7</v>
      </c>
      <c r="K45" s="116">
        <v>-6.4814814814814818</v>
      </c>
    </row>
    <row r="46" spans="1:11" ht="14.1" customHeight="1" x14ac:dyDescent="0.2">
      <c r="A46" s="306">
        <v>54</v>
      </c>
      <c r="B46" s="307" t="s">
        <v>268</v>
      </c>
      <c r="C46" s="308"/>
      <c r="D46" s="113">
        <v>2.5753883089010947</v>
      </c>
      <c r="E46" s="115">
        <v>708</v>
      </c>
      <c r="F46" s="114">
        <v>706</v>
      </c>
      <c r="G46" s="114">
        <v>702</v>
      </c>
      <c r="H46" s="114">
        <v>707</v>
      </c>
      <c r="I46" s="140">
        <v>697</v>
      </c>
      <c r="J46" s="115">
        <v>11</v>
      </c>
      <c r="K46" s="116">
        <v>1.5781922525107603</v>
      </c>
    </row>
    <row r="47" spans="1:11" ht="14.1" customHeight="1" x14ac:dyDescent="0.2">
      <c r="A47" s="306">
        <v>61</v>
      </c>
      <c r="B47" s="307" t="s">
        <v>269</v>
      </c>
      <c r="C47" s="308"/>
      <c r="D47" s="113">
        <v>2.5062747808373649</v>
      </c>
      <c r="E47" s="115">
        <v>689</v>
      </c>
      <c r="F47" s="114">
        <v>694</v>
      </c>
      <c r="G47" s="114">
        <v>745</v>
      </c>
      <c r="H47" s="114">
        <v>711</v>
      </c>
      <c r="I47" s="140">
        <v>706</v>
      </c>
      <c r="J47" s="115">
        <v>-17</v>
      </c>
      <c r="K47" s="116">
        <v>-2.4079320113314449</v>
      </c>
    </row>
    <row r="48" spans="1:11" ht="14.1" customHeight="1" x14ac:dyDescent="0.2">
      <c r="A48" s="306">
        <v>62</v>
      </c>
      <c r="B48" s="307" t="s">
        <v>270</v>
      </c>
      <c r="C48" s="308"/>
      <c r="D48" s="113">
        <v>9.9996362445891389</v>
      </c>
      <c r="E48" s="115">
        <v>2749</v>
      </c>
      <c r="F48" s="114">
        <v>2777</v>
      </c>
      <c r="G48" s="114">
        <v>2761</v>
      </c>
      <c r="H48" s="114">
        <v>2687</v>
      </c>
      <c r="I48" s="140">
        <v>2670</v>
      </c>
      <c r="J48" s="115">
        <v>79</v>
      </c>
      <c r="K48" s="116">
        <v>2.9588014981273409</v>
      </c>
    </row>
    <row r="49" spans="1:11" ht="14.1" customHeight="1" x14ac:dyDescent="0.2">
      <c r="A49" s="306">
        <v>63</v>
      </c>
      <c r="B49" s="307" t="s">
        <v>271</v>
      </c>
      <c r="C49" s="308"/>
      <c r="D49" s="113">
        <v>2.2116328980393583</v>
      </c>
      <c r="E49" s="115">
        <v>608</v>
      </c>
      <c r="F49" s="114">
        <v>573</v>
      </c>
      <c r="G49" s="114">
        <v>596</v>
      </c>
      <c r="H49" s="114">
        <v>609</v>
      </c>
      <c r="I49" s="140">
        <v>603</v>
      </c>
      <c r="J49" s="115">
        <v>5</v>
      </c>
      <c r="K49" s="116">
        <v>0.82918739635157546</v>
      </c>
    </row>
    <row r="50" spans="1:11" ht="14.1" customHeight="1" x14ac:dyDescent="0.2">
      <c r="A50" s="306" t="s">
        <v>272</v>
      </c>
      <c r="B50" s="307" t="s">
        <v>273</v>
      </c>
      <c r="C50" s="308"/>
      <c r="D50" s="113">
        <v>0.22552835473427668</v>
      </c>
      <c r="E50" s="115">
        <v>62</v>
      </c>
      <c r="F50" s="114">
        <v>65</v>
      </c>
      <c r="G50" s="114">
        <v>64</v>
      </c>
      <c r="H50" s="114">
        <v>57</v>
      </c>
      <c r="I50" s="140">
        <v>53</v>
      </c>
      <c r="J50" s="115">
        <v>9</v>
      </c>
      <c r="K50" s="116">
        <v>16.981132075471699</v>
      </c>
    </row>
    <row r="51" spans="1:11" ht="14.1" customHeight="1" x14ac:dyDescent="0.2">
      <c r="A51" s="306" t="s">
        <v>274</v>
      </c>
      <c r="B51" s="307" t="s">
        <v>275</v>
      </c>
      <c r="C51" s="308"/>
      <c r="D51" s="113">
        <v>1.7351133098104834</v>
      </c>
      <c r="E51" s="115">
        <v>477</v>
      </c>
      <c r="F51" s="114">
        <v>436</v>
      </c>
      <c r="G51" s="114">
        <v>456</v>
      </c>
      <c r="H51" s="114">
        <v>478</v>
      </c>
      <c r="I51" s="140">
        <v>479</v>
      </c>
      <c r="J51" s="115">
        <v>-2</v>
      </c>
      <c r="K51" s="116">
        <v>-0.41753653444676408</v>
      </c>
    </row>
    <row r="52" spans="1:11" ht="14.1" customHeight="1" x14ac:dyDescent="0.2">
      <c r="A52" s="306">
        <v>71</v>
      </c>
      <c r="B52" s="307" t="s">
        <v>276</v>
      </c>
      <c r="C52" s="308"/>
      <c r="D52" s="113">
        <v>10.228802153432031</v>
      </c>
      <c r="E52" s="115">
        <v>2812</v>
      </c>
      <c r="F52" s="114">
        <v>2785</v>
      </c>
      <c r="G52" s="114">
        <v>2716</v>
      </c>
      <c r="H52" s="114">
        <v>2682</v>
      </c>
      <c r="I52" s="140">
        <v>2729</v>
      </c>
      <c r="J52" s="115">
        <v>83</v>
      </c>
      <c r="K52" s="116">
        <v>3.0414071088310735</v>
      </c>
    </row>
    <row r="53" spans="1:11" ht="14.1" customHeight="1" x14ac:dyDescent="0.2">
      <c r="A53" s="306" t="s">
        <v>277</v>
      </c>
      <c r="B53" s="307" t="s">
        <v>278</v>
      </c>
      <c r="C53" s="308"/>
      <c r="D53" s="113">
        <v>3.3283620093848896</v>
      </c>
      <c r="E53" s="115">
        <v>915</v>
      </c>
      <c r="F53" s="114">
        <v>922</v>
      </c>
      <c r="G53" s="114">
        <v>850</v>
      </c>
      <c r="H53" s="114">
        <v>826</v>
      </c>
      <c r="I53" s="140">
        <v>828</v>
      </c>
      <c r="J53" s="115">
        <v>87</v>
      </c>
      <c r="K53" s="116">
        <v>10.507246376811594</v>
      </c>
    </row>
    <row r="54" spans="1:11" ht="14.1" customHeight="1" x14ac:dyDescent="0.2">
      <c r="A54" s="306" t="s">
        <v>279</v>
      </c>
      <c r="B54" s="307" t="s">
        <v>280</v>
      </c>
      <c r="C54" s="308"/>
      <c r="D54" s="113">
        <v>5.8164490196791681</v>
      </c>
      <c r="E54" s="115">
        <v>1599</v>
      </c>
      <c r="F54" s="114">
        <v>1567</v>
      </c>
      <c r="G54" s="114">
        <v>1574</v>
      </c>
      <c r="H54" s="114">
        <v>1560</v>
      </c>
      <c r="I54" s="140">
        <v>1608</v>
      </c>
      <c r="J54" s="115">
        <v>-9</v>
      </c>
      <c r="K54" s="116">
        <v>-0.55970149253731338</v>
      </c>
    </row>
    <row r="55" spans="1:11" ht="14.1" customHeight="1" x14ac:dyDescent="0.2">
      <c r="A55" s="306">
        <v>72</v>
      </c>
      <c r="B55" s="307" t="s">
        <v>281</v>
      </c>
      <c r="C55" s="308"/>
      <c r="D55" s="113">
        <v>3.5866283510967225</v>
      </c>
      <c r="E55" s="115">
        <v>986</v>
      </c>
      <c r="F55" s="114">
        <v>992</v>
      </c>
      <c r="G55" s="114">
        <v>1003</v>
      </c>
      <c r="H55" s="114">
        <v>994</v>
      </c>
      <c r="I55" s="140">
        <v>994</v>
      </c>
      <c r="J55" s="115">
        <v>-8</v>
      </c>
      <c r="K55" s="116">
        <v>-0.8048289738430584</v>
      </c>
    </row>
    <row r="56" spans="1:11" ht="14.1" customHeight="1" x14ac:dyDescent="0.2">
      <c r="A56" s="306" t="s">
        <v>282</v>
      </c>
      <c r="B56" s="307" t="s">
        <v>283</v>
      </c>
      <c r="C56" s="308"/>
      <c r="D56" s="113">
        <v>2.0734058419118986</v>
      </c>
      <c r="E56" s="115">
        <v>570</v>
      </c>
      <c r="F56" s="114">
        <v>585</v>
      </c>
      <c r="G56" s="114">
        <v>589</v>
      </c>
      <c r="H56" s="114">
        <v>582</v>
      </c>
      <c r="I56" s="140">
        <v>594</v>
      </c>
      <c r="J56" s="115">
        <v>-24</v>
      </c>
      <c r="K56" s="116">
        <v>-4.0404040404040407</v>
      </c>
    </row>
    <row r="57" spans="1:11" ht="14.1" customHeight="1" x14ac:dyDescent="0.2">
      <c r="A57" s="306" t="s">
        <v>284</v>
      </c>
      <c r="B57" s="307" t="s">
        <v>285</v>
      </c>
      <c r="C57" s="308"/>
      <c r="D57" s="113">
        <v>0.91302608126295881</v>
      </c>
      <c r="E57" s="115">
        <v>251</v>
      </c>
      <c r="F57" s="114">
        <v>247</v>
      </c>
      <c r="G57" s="114">
        <v>256</v>
      </c>
      <c r="H57" s="114">
        <v>256</v>
      </c>
      <c r="I57" s="140">
        <v>244</v>
      </c>
      <c r="J57" s="115">
        <v>7</v>
      </c>
      <c r="K57" s="116">
        <v>2.8688524590163933</v>
      </c>
    </row>
    <row r="58" spans="1:11" ht="14.1" customHeight="1" x14ac:dyDescent="0.2">
      <c r="A58" s="306">
        <v>73</v>
      </c>
      <c r="B58" s="307" t="s">
        <v>286</v>
      </c>
      <c r="C58" s="308"/>
      <c r="D58" s="113">
        <v>2.8045542177439891</v>
      </c>
      <c r="E58" s="115">
        <v>771</v>
      </c>
      <c r="F58" s="114">
        <v>781</v>
      </c>
      <c r="G58" s="114">
        <v>777</v>
      </c>
      <c r="H58" s="114">
        <v>763</v>
      </c>
      <c r="I58" s="140">
        <v>765</v>
      </c>
      <c r="J58" s="115">
        <v>6</v>
      </c>
      <c r="K58" s="116">
        <v>0.78431372549019607</v>
      </c>
    </row>
    <row r="59" spans="1:11" ht="14.1" customHeight="1" x14ac:dyDescent="0.2">
      <c r="A59" s="306" t="s">
        <v>287</v>
      </c>
      <c r="B59" s="307" t="s">
        <v>288</v>
      </c>
      <c r="C59" s="308"/>
      <c r="D59" s="113">
        <v>2.4335236986650175</v>
      </c>
      <c r="E59" s="115">
        <v>669</v>
      </c>
      <c r="F59" s="114">
        <v>672</v>
      </c>
      <c r="G59" s="114">
        <v>670</v>
      </c>
      <c r="H59" s="114">
        <v>657</v>
      </c>
      <c r="I59" s="140">
        <v>658</v>
      </c>
      <c r="J59" s="115">
        <v>11</v>
      </c>
      <c r="K59" s="116">
        <v>1.6717325227963526</v>
      </c>
    </row>
    <row r="60" spans="1:11" ht="14.1" customHeight="1" x14ac:dyDescent="0.2">
      <c r="A60" s="306">
        <v>81</v>
      </c>
      <c r="B60" s="307" t="s">
        <v>289</v>
      </c>
      <c r="C60" s="308"/>
      <c r="D60" s="113">
        <v>7.9626059437634131</v>
      </c>
      <c r="E60" s="115">
        <v>2189</v>
      </c>
      <c r="F60" s="114">
        <v>2149</v>
      </c>
      <c r="G60" s="114">
        <v>2161</v>
      </c>
      <c r="H60" s="114">
        <v>2106</v>
      </c>
      <c r="I60" s="140">
        <v>2117</v>
      </c>
      <c r="J60" s="115">
        <v>72</v>
      </c>
      <c r="K60" s="116">
        <v>3.4010392064241852</v>
      </c>
    </row>
    <row r="61" spans="1:11" ht="14.1" customHeight="1" x14ac:dyDescent="0.2">
      <c r="A61" s="306" t="s">
        <v>290</v>
      </c>
      <c r="B61" s="307" t="s">
        <v>291</v>
      </c>
      <c r="C61" s="308"/>
      <c r="D61" s="113">
        <v>2.7099778109199373</v>
      </c>
      <c r="E61" s="115">
        <v>745</v>
      </c>
      <c r="F61" s="114">
        <v>739</v>
      </c>
      <c r="G61" s="114">
        <v>738</v>
      </c>
      <c r="H61" s="114">
        <v>718</v>
      </c>
      <c r="I61" s="140">
        <v>721</v>
      </c>
      <c r="J61" s="115">
        <v>24</v>
      </c>
      <c r="K61" s="116">
        <v>3.3287101248266295</v>
      </c>
    </row>
    <row r="62" spans="1:11" ht="14.1" customHeight="1" x14ac:dyDescent="0.2">
      <c r="A62" s="306" t="s">
        <v>292</v>
      </c>
      <c r="B62" s="307" t="s">
        <v>293</v>
      </c>
      <c r="C62" s="308"/>
      <c r="D62" s="113">
        <v>3.3465497799279764</v>
      </c>
      <c r="E62" s="115">
        <v>920</v>
      </c>
      <c r="F62" s="114">
        <v>899</v>
      </c>
      <c r="G62" s="114">
        <v>902</v>
      </c>
      <c r="H62" s="114">
        <v>886</v>
      </c>
      <c r="I62" s="140">
        <v>884</v>
      </c>
      <c r="J62" s="115">
        <v>36</v>
      </c>
      <c r="K62" s="116">
        <v>4.0723981900452486</v>
      </c>
    </row>
    <row r="63" spans="1:11" ht="14.1" customHeight="1" x14ac:dyDescent="0.2">
      <c r="A63" s="306"/>
      <c r="B63" s="307" t="s">
        <v>294</v>
      </c>
      <c r="C63" s="308"/>
      <c r="D63" s="113">
        <v>2.9282310574369794</v>
      </c>
      <c r="E63" s="115">
        <v>805</v>
      </c>
      <c r="F63" s="114">
        <v>782</v>
      </c>
      <c r="G63" s="114">
        <v>783</v>
      </c>
      <c r="H63" s="114">
        <v>773</v>
      </c>
      <c r="I63" s="140">
        <v>770</v>
      </c>
      <c r="J63" s="115">
        <v>35</v>
      </c>
      <c r="K63" s="116">
        <v>4.5454545454545459</v>
      </c>
    </row>
    <row r="64" spans="1:11" ht="14.1" customHeight="1" x14ac:dyDescent="0.2">
      <c r="A64" s="306" t="s">
        <v>295</v>
      </c>
      <c r="B64" s="307" t="s">
        <v>296</v>
      </c>
      <c r="C64" s="308"/>
      <c r="D64" s="113">
        <v>0.55290822450983956</v>
      </c>
      <c r="E64" s="115">
        <v>152</v>
      </c>
      <c r="F64" s="114">
        <v>149</v>
      </c>
      <c r="G64" s="114">
        <v>157</v>
      </c>
      <c r="H64" s="114">
        <v>147</v>
      </c>
      <c r="I64" s="140">
        <v>149</v>
      </c>
      <c r="J64" s="115">
        <v>3</v>
      </c>
      <c r="K64" s="116">
        <v>2.0134228187919465</v>
      </c>
    </row>
    <row r="65" spans="1:11" ht="14.1" customHeight="1" x14ac:dyDescent="0.2">
      <c r="A65" s="306" t="s">
        <v>297</v>
      </c>
      <c r="B65" s="307" t="s">
        <v>298</v>
      </c>
      <c r="C65" s="308"/>
      <c r="D65" s="113">
        <v>0.74206103815794255</v>
      </c>
      <c r="E65" s="115">
        <v>204</v>
      </c>
      <c r="F65" s="114">
        <v>200</v>
      </c>
      <c r="G65" s="114">
        <v>203</v>
      </c>
      <c r="H65" s="114">
        <v>198</v>
      </c>
      <c r="I65" s="140">
        <v>199</v>
      </c>
      <c r="J65" s="115">
        <v>5</v>
      </c>
      <c r="K65" s="116">
        <v>2.512562814070352</v>
      </c>
    </row>
    <row r="66" spans="1:11" ht="14.1" customHeight="1" x14ac:dyDescent="0.2">
      <c r="A66" s="306">
        <v>82</v>
      </c>
      <c r="B66" s="307" t="s">
        <v>299</v>
      </c>
      <c r="C66" s="308"/>
      <c r="D66" s="113">
        <v>4.5360299734458547</v>
      </c>
      <c r="E66" s="115">
        <v>1247</v>
      </c>
      <c r="F66" s="114">
        <v>1265</v>
      </c>
      <c r="G66" s="114">
        <v>1251</v>
      </c>
      <c r="H66" s="114">
        <v>1195</v>
      </c>
      <c r="I66" s="140">
        <v>1185</v>
      </c>
      <c r="J66" s="115">
        <v>62</v>
      </c>
      <c r="K66" s="116">
        <v>5.2320675105485233</v>
      </c>
    </row>
    <row r="67" spans="1:11" ht="14.1" customHeight="1" x14ac:dyDescent="0.2">
      <c r="A67" s="306" t="s">
        <v>300</v>
      </c>
      <c r="B67" s="307" t="s">
        <v>301</v>
      </c>
      <c r="C67" s="308"/>
      <c r="D67" s="113">
        <v>3.1573969662798733</v>
      </c>
      <c r="E67" s="115">
        <v>868</v>
      </c>
      <c r="F67" s="114">
        <v>883</v>
      </c>
      <c r="G67" s="114">
        <v>873</v>
      </c>
      <c r="H67" s="114">
        <v>841</v>
      </c>
      <c r="I67" s="140">
        <v>831</v>
      </c>
      <c r="J67" s="115">
        <v>37</v>
      </c>
      <c r="K67" s="116">
        <v>4.4524669073405532</v>
      </c>
    </row>
    <row r="68" spans="1:11" ht="14.1" customHeight="1" x14ac:dyDescent="0.2">
      <c r="A68" s="306" t="s">
        <v>302</v>
      </c>
      <c r="B68" s="307" t="s">
        <v>303</v>
      </c>
      <c r="C68" s="308"/>
      <c r="D68" s="113">
        <v>0.71659815939762106</v>
      </c>
      <c r="E68" s="115">
        <v>197</v>
      </c>
      <c r="F68" s="114">
        <v>197</v>
      </c>
      <c r="G68" s="114">
        <v>198</v>
      </c>
      <c r="H68" s="114">
        <v>182</v>
      </c>
      <c r="I68" s="140">
        <v>187</v>
      </c>
      <c r="J68" s="115">
        <v>10</v>
      </c>
      <c r="K68" s="116">
        <v>5.3475935828877006</v>
      </c>
    </row>
    <row r="69" spans="1:11" ht="14.1" customHeight="1" x14ac:dyDescent="0.2">
      <c r="A69" s="306">
        <v>83</v>
      </c>
      <c r="B69" s="307" t="s">
        <v>304</v>
      </c>
      <c r="C69" s="308"/>
      <c r="D69" s="113">
        <v>8.9883962023935098</v>
      </c>
      <c r="E69" s="115">
        <v>2471</v>
      </c>
      <c r="F69" s="114">
        <v>2482</v>
      </c>
      <c r="G69" s="114">
        <v>2448</v>
      </c>
      <c r="H69" s="114">
        <v>2353</v>
      </c>
      <c r="I69" s="140">
        <v>2342</v>
      </c>
      <c r="J69" s="115">
        <v>129</v>
      </c>
      <c r="K69" s="116">
        <v>5.5081127241673782</v>
      </c>
    </row>
    <row r="70" spans="1:11" ht="14.1" customHeight="1" x14ac:dyDescent="0.2">
      <c r="A70" s="306" t="s">
        <v>305</v>
      </c>
      <c r="B70" s="307" t="s">
        <v>306</v>
      </c>
      <c r="C70" s="308"/>
      <c r="D70" s="113">
        <v>7.8243788876359535</v>
      </c>
      <c r="E70" s="115">
        <v>2151</v>
      </c>
      <c r="F70" s="114">
        <v>2168</v>
      </c>
      <c r="G70" s="114">
        <v>2143</v>
      </c>
      <c r="H70" s="114">
        <v>2047</v>
      </c>
      <c r="I70" s="140">
        <v>2037</v>
      </c>
      <c r="J70" s="115">
        <v>114</v>
      </c>
      <c r="K70" s="116">
        <v>5.5964653902798229</v>
      </c>
    </row>
    <row r="71" spans="1:11" ht="14.1" customHeight="1" x14ac:dyDescent="0.2">
      <c r="A71" s="306"/>
      <c r="B71" s="307" t="s">
        <v>307</v>
      </c>
      <c r="C71" s="308"/>
      <c r="D71" s="113">
        <v>3.7866938270706778</v>
      </c>
      <c r="E71" s="115">
        <v>1041</v>
      </c>
      <c r="F71" s="114">
        <v>1057</v>
      </c>
      <c r="G71" s="114">
        <v>1038</v>
      </c>
      <c r="H71" s="114">
        <v>992</v>
      </c>
      <c r="I71" s="140">
        <v>985</v>
      </c>
      <c r="J71" s="115">
        <v>56</v>
      </c>
      <c r="K71" s="116">
        <v>5.6852791878172591</v>
      </c>
    </row>
    <row r="72" spans="1:11" ht="14.1" customHeight="1" x14ac:dyDescent="0.2">
      <c r="A72" s="306">
        <v>84</v>
      </c>
      <c r="B72" s="307" t="s">
        <v>308</v>
      </c>
      <c r="C72" s="308"/>
      <c r="D72" s="113">
        <v>1.0512531373904186</v>
      </c>
      <c r="E72" s="115">
        <v>289</v>
      </c>
      <c r="F72" s="114">
        <v>293</v>
      </c>
      <c r="G72" s="114">
        <v>291</v>
      </c>
      <c r="H72" s="114">
        <v>294</v>
      </c>
      <c r="I72" s="140">
        <v>285</v>
      </c>
      <c r="J72" s="115">
        <v>4</v>
      </c>
      <c r="K72" s="116">
        <v>1.4035087719298245</v>
      </c>
    </row>
    <row r="73" spans="1:11" ht="14.1" customHeight="1" x14ac:dyDescent="0.2">
      <c r="A73" s="306" t="s">
        <v>309</v>
      </c>
      <c r="B73" s="307" t="s">
        <v>310</v>
      </c>
      <c r="C73" s="308"/>
      <c r="D73" s="113">
        <v>0.37466807318758866</v>
      </c>
      <c r="E73" s="115">
        <v>103</v>
      </c>
      <c r="F73" s="114">
        <v>107</v>
      </c>
      <c r="G73" s="114">
        <v>104</v>
      </c>
      <c r="H73" s="114">
        <v>107</v>
      </c>
      <c r="I73" s="140">
        <v>107</v>
      </c>
      <c r="J73" s="115">
        <v>-4</v>
      </c>
      <c r="K73" s="116">
        <v>-3.7383177570093458</v>
      </c>
    </row>
    <row r="74" spans="1:11" ht="14.1" customHeight="1" x14ac:dyDescent="0.2">
      <c r="A74" s="306" t="s">
        <v>311</v>
      </c>
      <c r="B74" s="307" t="s">
        <v>312</v>
      </c>
      <c r="C74" s="308"/>
      <c r="D74" s="113">
        <v>0.19279036775672037</v>
      </c>
      <c r="E74" s="115">
        <v>53</v>
      </c>
      <c r="F74" s="114">
        <v>53</v>
      </c>
      <c r="G74" s="114">
        <v>54</v>
      </c>
      <c r="H74" s="114">
        <v>55</v>
      </c>
      <c r="I74" s="140">
        <v>54</v>
      </c>
      <c r="J74" s="115">
        <v>-1</v>
      </c>
      <c r="K74" s="116">
        <v>-1.8518518518518519</v>
      </c>
    </row>
    <row r="75" spans="1:11" ht="14.1" customHeight="1" x14ac:dyDescent="0.2">
      <c r="A75" s="306" t="s">
        <v>313</v>
      </c>
      <c r="B75" s="307" t="s">
        <v>314</v>
      </c>
      <c r="C75" s="308"/>
      <c r="D75" s="113">
        <v>1.0912662325852097E-2</v>
      </c>
      <c r="E75" s="115">
        <v>3</v>
      </c>
      <c r="F75" s="114" t="s">
        <v>513</v>
      </c>
      <c r="G75" s="114">
        <v>4</v>
      </c>
      <c r="H75" s="114">
        <v>4</v>
      </c>
      <c r="I75" s="140">
        <v>3</v>
      </c>
      <c r="J75" s="115">
        <v>0</v>
      </c>
      <c r="K75" s="116">
        <v>0</v>
      </c>
    </row>
    <row r="76" spans="1:11" ht="14.1" customHeight="1" x14ac:dyDescent="0.2">
      <c r="A76" s="306">
        <v>91</v>
      </c>
      <c r="B76" s="307" t="s">
        <v>315</v>
      </c>
      <c r="C76" s="308"/>
      <c r="D76" s="113">
        <v>0.33465497799279764</v>
      </c>
      <c r="E76" s="115">
        <v>92</v>
      </c>
      <c r="F76" s="114">
        <v>83</v>
      </c>
      <c r="G76" s="114">
        <v>78</v>
      </c>
      <c r="H76" s="114">
        <v>74</v>
      </c>
      <c r="I76" s="140">
        <v>70</v>
      </c>
      <c r="J76" s="115">
        <v>22</v>
      </c>
      <c r="K76" s="116">
        <v>31.428571428571427</v>
      </c>
    </row>
    <row r="77" spans="1:11" ht="14.1" customHeight="1" x14ac:dyDescent="0.2">
      <c r="A77" s="306">
        <v>92</v>
      </c>
      <c r="B77" s="307" t="s">
        <v>316</v>
      </c>
      <c r="C77" s="308"/>
      <c r="D77" s="113">
        <v>0.42195627659961443</v>
      </c>
      <c r="E77" s="115">
        <v>116</v>
      </c>
      <c r="F77" s="114">
        <v>118</v>
      </c>
      <c r="G77" s="114">
        <v>119</v>
      </c>
      <c r="H77" s="114">
        <v>129</v>
      </c>
      <c r="I77" s="140">
        <v>127</v>
      </c>
      <c r="J77" s="115">
        <v>-11</v>
      </c>
      <c r="K77" s="116">
        <v>-8.6614173228346463</v>
      </c>
    </row>
    <row r="78" spans="1:11" ht="14.1" customHeight="1" x14ac:dyDescent="0.2">
      <c r="A78" s="306">
        <v>93</v>
      </c>
      <c r="B78" s="307" t="s">
        <v>317</v>
      </c>
      <c r="C78" s="308"/>
      <c r="D78" s="113">
        <v>0.16368993488778147</v>
      </c>
      <c r="E78" s="115">
        <v>45</v>
      </c>
      <c r="F78" s="114">
        <v>46</v>
      </c>
      <c r="G78" s="114">
        <v>48</v>
      </c>
      <c r="H78" s="114">
        <v>43</v>
      </c>
      <c r="I78" s="140">
        <v>45</v>
      </c>
      <c r="J78" s="115">
        <v>0</v>
      </c>
      <c r="K78" s="116">
        <v>0</v>
      </c>
    </row>
    <row r="79" spans="1:11" ht="14.1" customHeight="1" x14ac:dyDescent="0.2">
      <c r="A79" s="306">
        <v>94</v>
      </c>
      <c r="B79" s="307" t="s">
        <v>318</v>
      </c>
      <c r="C79" s="308"/>
      <c r="D79" s="113">
        <v>0.20734058419118984</v>
      </c>
      <c r="E79" s="115">
        <v>57</v>
      </c>
      <c r="F79" s="114">
        <v>55</v>
      </c>
      <c r="G79" s="114">
        <v>61</v>
      </c>
      <c r="H79" s="114">
        <v>59</v>
      </c>
      <c r="I79" s="140">
        <v>54</v>
      </c>
      <c r="J79" s="115">
        <v>3</v>
      </c>
      <c r="K79" s="116">
        <v>5.5555555555555554</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224</v>
      </c>
      <c r="C81" s="312"/>
      <c r="D81" s="125">
        <v>0.52744534574951807</v>
      </c>
      <c r="E81" s="143">
        <v>145</v>
      </c>
      <c r="F81" s="144">
        <v>146</v>
      </c>
      <c r="G81" s="144">
        <v>146</v>
      </c>
      <c r="H81" s="144">
        <v>141</v>
      </c>
      <c r="I81" s="145">
        <v>142</v>
      </c>
      <c r="J81" s="143">
        <v>3</v>
      </c>
      <c r="K81" s="146">
        <v>2.112676056338028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8990</v>
      </c>
      <c r="E12" s="114">
        <v>9576</v>
      </c>
      <c r="F12" s="114">
        <v>9765</v>
      </c>
      <c r="G12" s="114">
        <v>9742</v>
      </c>
      <c r="H12" s="140">
        <v>9522</v>
      </c>
      <c r="I12" s="115">
        <v>-532</v>
      </c>
      <c r="J12" s="116">
        <v>-5.5870615416929219</v>
      </c>
      <c r="K12"/>
      <c r="L12"/>
      <c r="M12"/>
      <c r="N12"/>
      <c r="O12"/>
      <c r="P12"/>
    </row>
    <row r="13" spans="1:16" s="110" customFormat="1" ht="14.45" customHeight="1" x14ac:dyDescent="0.2">
      <c r="A13" s="120" t="s">
        <v>105</v>
      </c>
      <c r="B13" s="119" t="s">
        <v>106</v>
      </c>
      <c r="C13" s="113">
        <v>39.855394883203559</v>
      </c>
      <c r="D13" s="115">
        <v>3583</v>
      </c>
      <c r="E13" s="114">
        <v>3778</v>
      </c>
      <c r="F13" s="114">
        <v>3825</v>
      </c>
      <c r="G13" s="114">
        <v>3817</v>
      </c>
      <c r="H13" s="140">
        <v>3679</v>
      </c>
      <c r="I13" s="115">
        <v>-96</v>
      </c>
      <c r="J13" s="116">
        <v>-2.6094047295460725</v>
      </c>
      <c r="K13"/>
      <c r="L13"/>
      <c r="M13"/>
      <c r="N13"/>
      <c r="O13"/>
      <c r="P13"/>
    </row>
    <row r="14" spans="1:16" s="110" customFormat="1" ht="14.45" customHeight="1" x14ac:dyDescent="0.2">
      <c r="A14" s="120"/>
      <c r="B14" s="119" t="s">
        <v>107</v>
      </c>
      <c r="C14" s="113">
        <v>60.144605116796441</v>
      </c>
      <c r="D14" s="115">
        <v>5407</v>
      </c>
      <c r="E14" s="114">
        <v>5798</v>
      </c>
      <c r="F14" s="114">
        <v>5940</v>
      </c>
      <c r="G14" s="114">
        <v>5925</v>
      </c>
      <c r="H14" s="140">
        <v>5843</v>
      </c>
      <c r="I14" s="115">
        <v>-436</v>
      </c>
      <c r="J14" s="116">
        <v>-7.4619202464487424</v>
      </c>
      <c r="K14"/>
      <c r="L14"/>
      <c r="M14"/>
      <c r="N14"/>
      <c r="O14"/>
      <c r="P14"/>
    </row>
    <row r="15" spans="1:16" s="110" customFormat="1" ht="14.45" customHeight="1" x14ac:dyDescent="0.2">
      <c r="A15" s="118" t="s">
        <v>105</v>
      </c>
      <c r="B15" s="121" t="s">
        <v>108</v>
      </c>
      <c r="C15" s="113">
        <v>18.186874304783093</v>
      </c>
      <c r="D15" s="115">
        <v>1635</v>
      </c>
      <c r="E15" s="114">
        <v>1799</v>
      </c>
      <c r="F15" s="114">
        <v>1822</v>
      </c>
      <c r="G15" s="114">
        <v>1865</v>
      </c>
      <c r="H15" s="140">
        <v>1706</v>
      </c>
      <c r="I15" s="115">
        <v>-71</v>
      </c>
      <c r="J15" s="116">
        <v>-4.1617819460726846</v>
      </c>
      <c r="K15"/>
      <c r="L15"/>
      <c r="M15"/>
      <c r="N15"/>
      <c r="O15"/>
      <c r="P15"/>
    </row>
    <row r="16" spans="1:16" s="110" customFormat="1" ht="14.45" customHeight="1" x14ac:dyDescent="0.2">
      <c r="A16" s="118"/>
      <c r="B16" s="121" t="s">
        <v>109</v>
      </c>
      <c r="C16" s="113">
        <v>45.96218020022247</v>
      </c>
      <c r="D16" s="115">
        <v>4132</v>
      </c>
      <c r="E16" s="114">
        <v>4467</v>
      </c>
      <c r="F16" s="114">
        <v>4625</v>
      </c>
      <c r="G16" s="114">
        <v>4595</v>
      </c>
      <c r="H16" s="140">
        <v>4593</v>
      </c>
      <c r="I16" s="115">
        <v>-461</v>
      </c>
      <c r="J16" s="116">
        <v>-10.037012845634662</v>
      </c>
      <c r="K16"/>
      <c r="L16"/>
      <c r="M16"/>
      <c r="N16"/>
      <c r="O16"/>
      <c r="P16"/>
    </row>
    <row r="17" spans="1:16" s="110" customFormat="1" ht="14.45" customHeight="1" x14ac:dyDescent="0.2">
      <c r="A17" s="118"/>
      <c r="B17" s="121" t="s">
        <v>110</v>
      </c>
      <c r="C17" s="113">
        <v>19.599555061179089</v>
      </c>
      <c r="D17" s="115">
        <v>1762</v>
      </c>
      <c r="E17" s="114">
        <v>1814</v>
      </c>
      <c r="F17" s="114">
        <v>1814</v>
      </c>
      <c r="G17" s="114">
        <v>1812</v>
      </c>
      <c r="H17" s="140">
        <v>1771</v>
      </c>
      <c r="I17" s="115">
        <v>-9</v>
      </c>
      <c r="J17" s="116">
        <v>-0.50818746470920384</v>
      </c>
      <c r="K17"/>
      <c r="L17"/>
      <c r="M17"/>
      <c r="N17"/>
      <c r="O17"/>
      <c r="P17"/>
    </row>
    <row r="18" spans="1:16" s="110" customFormat="1" ht="14.45" customHeight="1" x14ac:dyDescent="0.2">
      <c r="A18" s="120"/>
      <c r="B18" s="121" t="s">
        <v>111</v>
      </c>
      <c r="C18" s="113">
        <v>16.251390433815349</v>
      </c>
      <c r="D18" s="115">
        <v>1461</v>
      </c>
      <c r="E18" s="114">
        <v>1496</v>
      </c>
      <c r="F18" s="114">
        <v>1504</v>
      </c>
      <c r="G18" s="114">
        <v>1470</v>
      </c>
      <c r="H18" s="140">
        <v>1452</v>
      </c>
      <c r="I18" s="115">
        <v>9</v>
      </c>
      <c r="J18" s="116">
        <v>0.6198347107438017</v>
      </c>
      <c r="K18"/>
      <c r="L18"/>
      <c r="M18"/>
      <c r="N18"/>
      <c r="O18"/>
      <c r="P18"/>
    </row>
    <row r="19" spans="1:16" s="110" customFormat="1" ht="14.45" customHeight="1" x14ac:dyDescent="0.2">
      <c r="A19" s="120"/>
      <c r="B19" s="121" t="s">
        <v>112</v>
      </c>
      <c r="C19" s="113">
        <v>1.6129032258064515</v>
      </c>
      <c r="D19" s="115">
        <v>145</v>
      </c>
      <c r="E19" s="114">
        <v>145</v>
      </c>
      <c r="F19" s="114">
        <v>146</v>
      </c>
      <c r="G19" s="114">
        <v>115</v>
      </c>
      <c r="H19" s="140">
        <v>118</v>
      </c>
      <c r="I19" s="115">
        <v>27</v>
      </c>
      <c r="J19" s="116">
        <v>22.881355932203391</v>
      </c>
      <c r="K19"/>
      <c r="L19"/>
      <c r="M19"/>
      <c r="N19"/>
      <c r="O19"/>
      <c r="P19"/>
    </row>
    <row r="20" spans="1:16" s="110" customFormat="1" ht="14.45" customHeight="1" x14ac:dyDescent="0.2">
      <c r="A20" s="120" t="s">
        <v>113</v>
      </c>
      <c r="B20" s="119" t="s">
        <v>116</v>
      </c>
      <c r="C20" s="113">
        <v>93.459399332591772</v>
      </c>
      <c r="D20" s="115">
        <v>8402</v>
      </c>
      <c r="E20" s="114">
        <v>8987</v>
      </c>
      <c r="F20" s="114">
        <v>9138</v>
      </c>
      <c r="G20" s="114">
        <v>9145</v>
      </c>
      <c r="H20" s="140">
        <v>8936</v>
      </c>
      <c r="I20" s="115">
        <v>-534</v>
      </c>
      <c r="J20" s="116">
        <v>-5.975828111011638</v>
      </c>
      <c r="K20"/>
      <c r="L20"/>
      <c r="M20"/>
      <c r="N20"/>
      <c r="O20"/>
      <c r="P20"/>
    </row>
    <row r="21" spans="1:16" s="110" customFormat="1" ht="14.45" customHeight="1" x14ac:dyDescent="0.2">
      <c r="A21" s="123"/>
      <c r="B21" s="124" t="s">
        <v>117</v>
      </c>
      <c r="C21" s="125">
        <v>6.3403781979977749</v>
      </c>
      <c r="D21" s="143">
        <v>570</v>
      </c>
      <c r="E21" s="144">
        <v>570</v>
      </c>
      <c r="F21" s="144">
        <v>608</v>
      </c>
      <c r="G21" s="144">
        <v>577</v>
      </c>
      <c r="H21" s="145">
        <v>569</v>
      </c>
      <c r="I21" s="143">
        <v>1</v>
      </c>
      <c r="J21" s="146">
        <v>0.1757469244288225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10566</v>
      </c>
      <c r="E56" s="114">
        <v>10997</v>
      </c>
      <c r="F56" s="114">
        <v>11094</v>
      </c>
      <c r="G56" s="114">
        <v>11107</v>
      </c>
      <c r="H56" s="140">
        <v>10938</v>
      </c>
      <c r="I56" s="115">
        <v>-372</v>
      </c>
      <c r="J56" s="116">
        <v>-3.4009873834338999</v>
      </c>
      <c r="K56"/>
      <c r="L56"/>
      <c r="M56"/>
      <c r="N56"/>
      <c r="O56"/>
      <c r="P56"/>
    </row>
    <row r="57" spans="1:16" s="110" customFormat="1" ht="14.45" customHeight="1" x14ac:dyDescent="0.2">
      <c r="A57" s="120" t="s">
        <v>105</v>
      </c>
      <c r="B57" s="119" t="s">
        <v>106</v>
      </c>
      <c r="C57" s="113">
        <v>39.447283740299071</v>
      </c>
      <c r="D57" s="115">
        <v>4168</v>
      </c>
      <c r="E57" s="114">
        <v>4304</v>
      </c>
      <c r="F57" s="114">
        <v>4286</v>
      </c>
      <c r="G57" s="114">
        <v>4294</v>
      </c>
      <c r="H57" s="140">
        <v>4175</v>
      </c>
      <c r="I57" s="115">
        <v>-7</v>
      </c>
      <c r="J57" s="116">
        <v>-0.16766467065868262</v>
      </c>
    </row>
    <row r="58" spans="1:16" s="110" customFormat="1" ht="14.45" customHeight="1" x14ac:dyDescent="0.2">
      <c r="A58" s="120"/>
      <c r="B58" s="119" t="s">
        <v>107</v>
      </c>
      <c r="C58" s="113">
        <v>60.552716259700929</v>
      </c>
      <c r="D58" s="115">
        <v>6398</v>
      </c>
      <c r="E58" s="114">
        <v>6693</v>
      </c>
      <c r="F58" s="114">
        <v>6808</v>
      </c>
      <c r="G58" s="114">
        <v>6813</v>
      </c>
      <c r="H58" s="140">
        <v>6763</v>
      </c>
      <c r="I58" s="115">
        <v>-365</v>
      </c>
      <c r="J58" s="116">
        <v>-5.3970131598403075</v>
      </c>
    </row>
    <row r="59" spans="1:16" s="110" customFormat="1" ht="14.45" customHeight="1" x14ac:dyDescent="0.2">
      <c r="A59" s="118" t="s">
        <v>105</v>
      </c>
      <c r="B59" s="121" t="s">
        <v>108</v>
      </c>
      <c r="C59" s="113">
        <v>16.837024417944349</v>
      </c>
      <c r="D59" s="115">
        <v>1779</v>
      </c>
      <c r="E59" s="114">
        <v>1856</v>
      </c>
      <c r="F59" s="114">
        <v>1869</v>
      </c>
      <c r="G59" s="114">
        <v>1897</v>
      </c>
      <c r="H59" s="140">
        <v>1809</v>
      </c>
      <c r="I59" s="115">
        <v>-30</v>
      </c>
      <c r="J59" s="116">
        <v>-1.6583747927031509</v>
      </c>
    </row>
    <row r="60" spans="1:16" s="110" customFormat="1" ht="14.45" customHeight="1" x14ac:dyDescent="0.2">
      <c r="A60" s="118"/>
      <c r="B60" s="121" t="s">
        <v>109</v>
      </c>
      <c r="C60" s="113">
        <v>45.674805981449936</v>
      </c>
      <c r="D60" s="115">
        <v>4826</v>
      </c>
      <c r="E60" s="114">
        <v>5078</v>
      </c>
      <c r="F60" s="114">
        <v>5185</v>
      </c>
      <c r="G60" s="114">
        <v>5165</v>
      </c>
      <c r="H60" s="140">
        <v>5161</v>
      </c>
      <c r="I60" s="115">
        <v>-335</v>
      </c>
      <c r="J60" s="116">
        <v>-6.4909901181941487</v>
      </c>
    </row>
    <row r="61" spans="1:16" s="110" customFormat="1" ht="14.45" customHeight="1" x14ac:dyDescent="0.2">
      <c r="A61" s="118"/>
      <c r="B61" s="121" t="s">
        <v>110</v>
      </c>
      <c r="C61" s="113">
        <v>20.035964414158624</v>
      </c>
      <c r="D61" s="115">
        <v>2117</v>
      </c>
      <c r="E61" s="114">
        <v>2165</v>
      </c>
      <c r="F61" s="114">
        <v>2162</v>
      </c>
      <c r="G61" s="114">
        <v>2170</v>
      </c>
      <c r="H61" s="140">
        <v>2131</v>
      </c>
      <c r="I61" s="115">
        <v>-14</v>
      </c>
      <c r="J61" s="116">
        <v>-0.65696855936180198</v>
      </c>
    </row>
    <row r="62" spans="1:16" s="110" customFormat="1" ht="14.45" customHeight="1" x14ac:dyDescent="0.2">
      <c r="A62" s="120"/>
      <c r="B62" s="121" t="s">
        <v>111</v>
      </c>
      <c r="C62" s="113">
        <v>17.452205186447095</v>
      </c>
      <c r="D62" s="115">
        <v>1844</v>
      </c>
      <c r="E62" s="114">
        <v>1898</v>
      </c>
      <c r="F62" s="114">
        <v>1878</v>
      </c>
      <c r="G62" s="114">
        <v>1875</v>
      </c>
      <c r="H62" s="140">
        <v>1837</v>
      </c>
      <c r="I62" s="115">
        <v>7</v>
      </c>
      <c r="J62" s="116">
        <v>0.38105606967882416</v>
      </c>
    </row>
    <row r="63" spans="1:16" s="110" customFormat="1" ht="14.45" customHeight="1" x14ac:dyDescent="0.2">
      <c r="A63" s="120"/>
      <c r="B63" s="121" t="s">
        <v>112</v>
      </c>
      <c r="C63" s="113">
        <v>1.5616127200454288</v>
      </c>
      <c r="D63" s="115">
        <v>165</v>
      </c>
      <c r="E63" s="114">
        <v>171</v>
      </c>
      <c r="F63" s="114">
        <v>164</v>
      </c>
      <c r="G63" s="114">
        <v>143</v>
      </c>
      <c r="H63" s="140">
        <v>145</v>
      </c>
      <c r="I63" s="115">
        <v>20</v>
      </c>
      <c r="J63" s="116">
        <v>13.793103448275861</v>
      </c>
    </row>
    <row r="64" spans="1:16" s="110" customFormat="1" ht="14.45" customHeight="1" x14ac:dyDescent="0.2">
      <c r="A64" s="120" t="s">
        <v>113</v>
      </c>
      <c r="B64" s="119" t="s">
        <v>116</v>
      </c>
      <c r="C64" s="113">
        <v>94.841945864092366</v>
      </c>
      <c r="D64" s="115">
        <v>10021</v>
      </c>
      <c r="E64" s="114">
        <v>10456</v>
      </c>
      <c r="F64" s="114">
        <v>10517</v>
      </c>
      <c r="G64" s="114">
        <v>10566</v>
      </c>
      <c r="H64" s="140">
        <v>10419</v>
      </c>
      <c r="I64" s="115">
        <v>-398</v>
      </c>
      <c r="J64" s="116">
        <v>-3.819944332469527</v>
      </c>
    </row>
    <row r="65" spans="1:10" s="110" customFormat="1" ht="14.45" customHeight="1" x14ac:dyDescent="0.2">
      <c r="A65" s="123"/>
      <c r="B65" s="124" t="s">
        <v>117</v>
      </c>
      <c r="C65" s="125">
        <v>5.0539466212379329</v>
      </c>
      <c r="D65" s="143">
        <v>534</v>
      </c>
      <c r="E65" s="144">
        <v>528</v>
      </c>
      <c r="F65" s="144">
        <v>563</v>
      </c>
      <c r="G65" s="144">
        <v>527</v>
      </c>
      <c r="H65" s="145">
        <v>507</v>
      </c>
      <c r="I65" s="143">
        <v>27</v>
      </c>
      <c r="J65" s="146">
        <v>5.3254437869822482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8990</v>
      </c>
      <c r="G11" s="114">
        <v>9576</v>
      </c>
      <c r="H11" s="114">
        <v>9765</v>
      </c>
      <c r="I11" s="114">
        <v>9742</v>
      </c>
      <c r="J11" s="140">
        <v>9522</v>
      </c>
      <c r="K11" s="114">
        <v>-532</v>
      </c>
      <c r="L11" s="116">
        <v>-5.5870615416929219</v>
      </c>
    </row>
    <row r="12" spans="1:17" s="110" customFormat="1" ht="24" customHeight="1" x14ac:dyDescent="0.2">
      <c r="A12" s="604" t="s">
        <v>185</v>
      </c>
      <c r="B12" s="605"/>
      <c r="C12" s="605"/>
      <c r="D12" s="606"/>
      <c r="E12" s="113">
        <v>39.855394883203559</v>
      </c>
      <c r="F12" s="115">
        <v>3583</v>
      </c>
      <c r="G12" s="114">
        <v>3778</v>
      </c>
      <c r="H12" s="114">
        <v>3825</v>
      </c>
      <c r="I12" s="114">
        <v>3817</v>
      </c>
      <c r="J12" s="140">
        <v>3679</v>
      </c>
      <c r="K12" s="114">
        <v>-96</v>
      </c>
      <c r="L12" s="116">
        <v>-2.6094047295460725</v>
      </c>
    </row>
    <row r="13" spans="1:17" s="110" customFormat="1" ht="15" customHeight="1" x14ac:dyDescent="0.2">
      <c r="A13" s="120"/>
      <c r="B13" s="612" t="s">
        <v>107</v>
      </c>
      <c r="C13" s="612"/>
      <c r="E13" s="113">
        <v>60.144605116796441</v>
      </c>
      <c r="F13" s="115">
        <v>5407</v>
      </c>
      <c r="G13" s="114">
        <v>5798</v>
      </c>
      <c r="H13" s="114">
        <v>5940</v>
      </c>
      <c r="I13" s="114">
        <v>5925</v>
      </c>
      <c r="J13" s="140">
        <v>5843</v>
      </c>
      <c r="K13" s="114">
        <v>-436</v>
      </c>
      <c r="L13" s="116">
        <v>-7.4619202464487424</v>
      </c>
    </row>
    <row r="14" spans="1:17" s="110" customFormat="1" ht="22.5" customHeight="1" x14ac:dyDescent="0.2">
      <c r="A14" s="604" t="s">
        <v>186</v>
      </c>
      <c r="B14" s="605"/>
      <c r="C14" s="605"/>
      <c r="D14" s="606"/>
      <c r="E14" s="113">
        <v>18.186874304783093</v>
      </c>
      <c r="F14" s="115">
        <v>1635</v>
      </c>
      <c r="G14" s="114">
        <v>1799</v>
      </c>
      <c r="H14" s="114">
        <v>1822</v>
      </c>
      <c r="I14" s="114">
        <v>1865</v>
      </c>
      <c r="J14" s="140">
        <v>1706</v>
      </c>
      <c r="K14" s="114">
        <v>-71</v>
      </c>
      <c r="L14" s="116">
        <v>-4.1617819460726846</v>
      </c>
    </row>
    <row r="15" spans="1:17" s="110" customFormat="1" ht="15" customHeight="1" x14ac:dyDescent="0.2">
      <c r="A15" s="120"/>
      <c r="B15" s="119"/>
      <c r="C15" s="258" t="s">
        <v>106</v>
      </c>
      <c r="E15" s="113">
        <v>50.642201834862384</v>
      </c>
      <c r="F15" s="115">
        <v>828</v>
      </c>
      <c r="G15" s="114">
        <v>850</v>
      </c>
      <c r="H15" s="114">
        <v>850</v>
      </c>
      <c r="I15" s="114">
        <v>883</v>
      </c>
      <c r="J15" s="140">
        <v>802</v>
      </c>
      <c r="K15" s="114">
        <v>26</v>
      </c>
      <c r="L15" s="116">
        <v>3.2418952618453867</v>
      </c>
    </row>
    <row r="16" spans="1:17" s="110" customFormat="1" ht="15" customHeight="1" x14ac:dyDescent="0.2">
      <c r="A16" s="120"/>
      <c r="B16" s="119"/>
      <c r="C16" s="258" t="s">
        <v>107</v>
      </c>
      <c r="E16" s="113">
        <v>49.357798165137616</v>
      </c>
      <c r="F16" s="115">
        <v>807</v>
      </c>
      <c r="G16" s="114">
        <v>949</v>
      </c>
      <c r="H16" s="114">
        <v>972</v>
      </c>
      <c r="I16" s="114">
        <v>982</v>
      </c>
      <c r="J16" s="140">
        <v>904</v>
      </c>
      <c r="K16" s="114">
        <v>-97</v>
      </c>
      <c r="L16" s="116">
        <v>-10.730088495575222</v>
      </c>
    </row>
    <row r="17" spans="1:12" s="110" customFormat="1" ht="15" customHeight="1" x14ac:dyDescent="0.2">
      <c r="A17" s="120"/>
      <c r="B17" s="121" t="s">
        <v>109</v>
      </c>
      <c r="C17" s="258"/>
      <c r="E17" s="113">
        <v>45.96218020022247</v>
      </c>
      <c r="F17" s="115">
        <v>4132</v>
      </c>
      <c r="G17" s="114">
        <v>4467</v>
      </c>
      <c r="H17" s="114">
        <v>4625</v>
      </c>
      <c r="I17" s="114">
        <v>4595</v>
      </c>
      <c r="J17" s="140">
        <v>4593</v>
      </c>
      <c r="K17" s="114">
        <v>-461</v>
      </c>
      <c r="L17" s="116">
        <v>-10.037012845634662</v>
      </c>
    </row>
    <row r="18" spans="1:12" s="110" customFormat="1" ht="15" customHeight="1" x14ac:dyDescent="0.2">
      <c r="A18" s="120"/>
      <c r="B18" s="119"/>
      <c r="C18" s="258" t="s">
        <v>106</v>
      </c>
      <c r="E18" s="113">
        <v>34.874152952565346</v>
      </c>
      <c r="F18" s="115">
        <v>1441</v>
      </c>
      <c r="G18" s="114">
        <v>1567</v>
      </c>
      <c r="H18" s="114">
        <v>1615</v>
      </c>
      <c r="I18" s="114">
        <v>1607</v>
      </c>
      <c r="J18" s="140">
        <v>1587</v>
      </c>
      <c r="K18" s="114">
        <v>-146</v>
      </c>
      <c r="L18" s="116">
        <v>-9.1997479521109007</v>
      </c>
    </row>
    <row r="19" spans="1:12" s="110" customFormat="1" ht="15" customHeight="1" x14ac:dyDescent="0.2">
      <c r="A19" s="120"/>
      <c r="B19" s="119"/>
      <c r="C19" s="258" t="s">
        <v>107</v>
      </c>
      <c r="E19" s="113">
        <v>65.125847047434661</v>
      </c>
      <c r="F19" s="115">
        <v>2691</v>
      </c>
      <c r="G19" s="114">
        <v>2900</v>
      </c>
      <c r="H19" s="114">
        <v>3010</v>
      </c>
      <c r="I19" s="114">
        <v>2988</v>
      </c>
      <c r="J19" s="140">
        <v>3006</v>
      </c>
      <c r="K19" s="114">
        <v>-315</v>
      </c>
      <c r="L19" s="116">
        <v>-10.479041916167665</v>
      </c>
    </row>
    <row r="20" spans="1:12" s="110" customFormat="1" ht="15" customHeight="1" x14ac:dyDescent="0.2">
      <c r="A20" s="120"/>
      <c r="B20" s="121" t="s">
        <v>110</v>
      </c>
      <c r="C20" s="258"/>
      <c r="E20" s="113">
        <v>19.599555061179089</v>
      </c>
      <c r="F20" s="115">
        <v>1762</v>
      </c>
      <c r="G20" s="114">
        <v>1814</v>
      </c>
      <c r="H20" s="114">
        <v>1814</v>
      </c>
      <c r="I20" s="114">
        <v>1812</v>
      </c>
      <c r="J20" s="140">
        <v>1771</v>
      </c>
      <c r="K20" s="114">
        <v>-9</v>
      </c>
      <c r="L20" s="116">
        <v>-0.50818746470920384</v>
      </c>
    </row>
    <row r="21" spans="1:12" s="110" customFormat="1" ht="15" customHeight="1" x14ac:dyDescent="0.2">
      <c r="A21" s="120"/>
      <c r="B21" s="119"/>
      <c r="C21" s="258" t="s">
        <v>106</v>
      </c>
      <c r="E21" s="113">
        <v>31.952326901248583</v>
      </c>
      <c r="F21" s="115">
        <v>563</v>
      </c>
      <c r="G21" s="114">
        <v>587</v>
      </c>
      <c r="H21" s="114">
        <v>576</v>
      </c>
      <c r="I21" s="114">
        <v>570</v>
      </c>
      <c r="J21" s="140">
        <v>546</v>
      </c>
      <c r="K21" s="114">
        <v>17</v>
      </c>
      <c r="L21" s="116">
        <v>3.1135531135531136</v>
      </c>
    </row>
    <row r="22" spans="1:12" s="110" customFormat="1" ht="15" customHeight="1" x14ac:dyDescent="0.2">
      <c r="A22" s="120"/>
      <c r="B22" s="119"/>
      <c r="C22" s="258" t="s">
        <v>107</v>
      </c>
      <c r="E22" s="113">
        <v>68.047673098751417</v>
      </c>
      <c r="F22" s="115">
        <v>1199</v>
      </c>
      <c r="G22" s="114">
        <v>1227</v>
      </c>
      <c r="H22" s="114">
        <v>1238</v>
      </c>
      <c r="I22" s="114">
        <v>1242</v>
      </c>
      <c r="J22" s="140">
        <v>1225</v>
      </c>
      <c r="K22" s="114">
        <v>-26</v>
      </c>
      <c r="L22" s="116">
        <v>-2.1224489795918369</v>
      </c>
    </row>
    <row r="23" spans="1:12" s="110" customFormat="1" ht="15" customHeight="1" x14ac:dyDescent="0.2">
      <c r="A23" s="120"/>
      <c r="B23" s="121" t="s">
        <v>111</v>
      </c>
      <c r="C23" s="258"/>
      <c r="E23" s="113">
        <v>16.251390433815349</v>
      </c>
      <c r="F23" s="115">
        <v>1461</v>
      </c>
      <c r="G23" s="114">
        <v>1496</v>
      </c>
      <c r="H23" s="114">
        <v>1504</v>
      </c>
      <c r="I23" s="114">
        <v>1470</v>
      </c>
      <c r="J23" s="140">
        <v>1452</v>
      </c>
      <c r="K23" s="114">
        <v>9</v>
      </c>
      <c r="L23" s="116">
        <v>0.6198347107438017</v>
      </c>
    </row>
    <row r="24" spans="1:12" s="110" customFormat="1" ht="15" customHeight="1" x14ac:dyDescent="0.2">
      <c r="A24" s="120"/>
      <c r="B24" s="119"/>
      <c r="C24" s="258" t="s">
        <v>106</v>
      </c>
      <c r="E24" s="113">
        <v>51.403148528405204</v>
      </c>
      <c r="F24" s="115">
        <v>751</v>
      </c>
      <c r="G24" s="114">
        <v>774</v>
      </c>
      <c r="H24" s="114">
        <v>784</v>
      </c>
      <c r="I24" s="114">
        <v>757</v>
      </c>
      <c r="J24" s="140">
        <v>744</v>
      </c>
      <c r="K24" s="114">
        <v>7</v>
      </c>
      <c r="L24" s="116">
        <v>0.94086021505376349</v>
      </c>
    </row>
    <row r="25" spans="1:12" s="110" customFormat="1" ht="15" customHeight="1" x14ac:dyDescent="0.2">
      <c r="A25" s="120"/>
      <c r="B25" s="119"/>
      <c r="C25" s="258" t="s">
        <v>107</v>
      </c>
      <c r="E25" s="113">
        <v>48.596851471594796</v>
      </c>
      <c r="F25" s="115">
        <v>710</v>
      </c>
      <c r="G25" s="114">
        <v>722</v>
      </c>
      <c r="H25" s="114">
        <v>720</v>
      </c>
      <c r="I25" s="114">
        <v>713</v>
      </c>
      <c r="J25" s="140">
        <v>708</v>
      </c>
      <c r="K25" s="114">
        <v>2</v>
      </c>
      <c r="L25" s="116">
        <v>0.2824858757062147</v>
      </c>
    </row>
    <row r="26" spans="1:12" s="110" customFormat="1" ht="15" customHeight="1" x14ac:dyDescent="0.2">
      <c r="A26" s="120"/>
      <c r="C26" s="121" t="s">
        <v>187</v>
      </c>
      <c r="D26" s="110" t="s">
        <v>188</v>
      </c>
      <c r="E26" s="113">
        <v>1.6129032258064515</v>
      </c>
      <c r="F26" s="115">
        <v>145</v>
      </c>
      <c r="G26" s="114">
        <v>145</v>
      </c>
      <c r="H26" s="114">
        <v>146</v>
      </c>
      <c r="I26" s="114">
        <v>115</v>
      </c>
      <c r="J26" s="140">
        <v>118</v>
      </c>
      <c r="K26" s="114">
        <v>27</v>
      </c>
      <c r="L26" s="116">
        <v>22.881355932203391</v>
      </c>
    </row>
    <row r="27" spans="1:12" s="110" customFormat="1" ht="15" customHeight="1" x14ac:dyDescent="0.2">
      <c r="A27" s="120"/>
      <c r="B27" s="119"/>
      <c r="D27" s="259" t="s">
        <v>106</v>
      </c>
      <c r="E27" s="113">
        <v>41.379310344827587</v>
      </c>
      <c r="F27" s="115">
        <v>60</v>
      </c>
      <c r="G27" s="114">
        <v>54</v>
      </c>
      <c r="H27" s="114">
        <v>59</v>
      </c>
      <c r="I27" s="114">
        <v>45</v>
      </c>
      <c r="J27" s="140">
        <v>55</v>
      </c>
      <c r="K27" s="114">
        <v>5</v>
      </c>
      <c r="L27" s="116">
        <v>9.0909090909090917</v>
      </c>
    </row>
    <row r="28" spans="1:12" s="110" customFormat="1" ht="15" customHeight="1" x14ac:dyDescent="0.2">
      <c r="A28" s="120"/>
      <c r="B28" s="119"/>
      <c r="D28" s="259" t="s">
        <v>107</v>
      </c>
      <c r="E28" s="113">
        <v>58.620689655172413</v>
      </c>
      <c r="F28" s="115">
        <v>85</v>
      </c>
      <c r="G28" s="114">
        <v>91</v>
      </c>
      <c r="H28" s="114">
        <v>87</v>
      </c>
      <c r="I28" s="114">
        <v>70</v>
      </c>
      <c r="J28" s="140">
        <v>63</v>
      </c>
      <c r="K28" s="114">
        <v>22</v>
      </c>
      <c r="L28" s="116">
        <v>34.920634920634917</v>
      </c>
    </row>
    <row r="29" spans="1:12" s="110" customFormat="1" ht="24" customHeight="1" x14ac:dyDescent="0.2">
      <c r="A29" s="604" t="s">
        <v>189</v>
      </c>
      <c r="B29" s="605"/>
      <c r="C29" s="605"/>
      <c r="D29" s="606"/>
      <c r="E29" s="113">
        <v>93.459399332591772</v>
      </c>
      <c r="F29" s="115">
        <v>8402</v>
      </c>
      <c r="G29" s="114">
        <v>8987</v>
      </c>
      <c r="H29" s="114">
        <v>9138</v>
      </c>
      <c r="I29" s="114">
        <v>9145</v>
      </c>
      <c r="J29" s="140">
        <v>8936</v>
      </c>
      <c r="K29" s="114">
        <v>-534</v>
      </c>
      <c r="L29" s="116">
        <v>-5.975828111011638</v>
      </c>
    </row>
    <row r="30" spans="1:12" s="110" customFormat="1" ht="15" customHeight="1" x14ac:dyDescent="0.2">
      <c r="A30" s="120"/>
      <c r="B30" s="119"/>
      <c r="C30" s="258" t="s">
        <v>106</v>
      </c>
      <c r="E30" s="113">
        <v>39.335872411330634</v>
      </c>
      <c r="F30" s="115">
        <v>3305</v>
      </c>
      <c r="G30" s="114">
        <v>3493</v>
      </c>
      <c r="H30" s="114">
        <v>3512</v>
      </c>
      <c r="I30" s="114">
        <v>3510</v>
      </c>
      <c r="J30" s="140">
        <v>3394</v>
      </c>
      <c r="K30" s="114">
        <v>-89</v>
      </c>
      <c r="L30" s="116">
        <v>-2.6222746022392456</v>
      </c>
    </row>
    <row r="31" spans="1:12" s="110" customFormat="1" ht="15" customHeight="1" x14ac:dyDescent="0.2">
      <c r="A31" s="120"/>
      <c r="B31" s="119"/>
      <c r="C31" s="258" t="s">
        <v>107</v>
      </c>
      <c r="E31" s="113">
        <v>60.664127588669366</v>
      </c>
      <c r="F31" s="115">
        <v>5097</v>
      </c>
      <c r="G31" s="114">
        <v>5494</v>
      </c>
      <c r="H31" s="114">
        <v>5626</v>
      </c>
      <c r="I31" s="114">
        <v>5635</v>
      </c>
      <c r="J31" s="140">
        <v>5542</v>
      </c>
      <c r="K31" s="114">
        <v>-445</v>
      </c>
      <c r="L31" s="116">
        <v>-8.0295922049801511</v>
      </c>
    </row>
    <row r="32" spans="1:12" s="110" customFormat="1" ht="15" customHeight="1" x14ac:dyDescent="0.2">
      <c r="A32" s="120"/>
      <c r="B32" s="119" t="s">
        <v>117</v>
      </c>
      <c r="C32" s="258"/>
      <c r="E32" s="113">
        <v>6.3403781979977749</v>
      </c>
      <c r="F32" s="114">
        <v>570</v>
      </c>
      <c r="G32" s="114">
        <v>570</v>
      </c>
      <c r="H32" s="114">
        <v>608</v>
      </c>
      <c r="I32" s="114">
        <v>577</v>
      </c>
      <c r="J32" s="140">
        <v>569</v>
      </c>
      <c r="K32" s="114">
        <v>1</v>
      </c>
      <c r="L32" s="116">
        <v>0.1757469244288225</v>
      </c>
    </row>
    <row r="33" spans="1:12" s="110" customFormat="1" ht="15" customHeight="1" x14ac:dyDescent="0.2">
      <c r="A33" s="120"/>
      <c r="B33" s="119"/>
      <c r="C33" s="258" t="s">
        <v>106</v>
      </c>
      <c r="E33" s="113">
        <v>47.89473684210526</v>
      </c>
      <c r="F33" s="114">
        <v>273</v>
      </c>
      <c r="G33" s="114">
        <v>278</v>
      </c>
      <c r="H33" s="114">
        <v>305</v>
      </c>
      <c r="I33" s="114">
        <v>299</v>
      </c>
      <c r="J33" s="140">
        <v>278</v>
      </c>
      <c r="K33" s="114">
        <v>-5</v>
      </c>
      <c r="L33" s="116">
        <v>-1.7985611510791366</v>
      </c>
    </row>
    <row r="34" spans="1:12" s="110" customFormat="1" ht="15" customHeight="1" x14ac:dyDescent="0.2">
      <c r="A34" s="120"/>
      <c r="B34" s="119"/>
      <c r="C34" s="258" t="s">
        <v>107</v>
      </c>
      <c r="E34" s="113">
        <v>52.10526315789474</v>
      </c>
      <c r="F34" s="114">
        <v>297</v>
      </c>
      <c r="G34" s="114">
        <v>292</v>
      </c>
      <c r="H34" s="114">
        <v>303</v>
      </c>
      <c r="I34" s="114">
        <v>278</v>
      </c>
      <c r="J34" s="140">
        <v>291</v>
      </c>
      <c r="K34" s="114">
        <v>6</v>
      </c>
      <c r="L34" s="116">
        <v>2.0618556701030926</v>
      </c>
    </row>
    <row r="35" spans="1:12" s="110" customFormat="1" ht="24" customHeight="1" x14ac:dyDescent="0.2">
      <c r="A35" s="604" t="s">
        <v>192</v>
      </c>
      <c r="B35" s="605"/>
      <c r="C35" s="605"/>
      <c r="D35" s="606"/>
      <c r="E35" s="113">
        <v>18.854282536151278</v>
      </c>
      <c r="F35" s="114">
        <v>1695</v>
      </c>
      <c r="G35" s="114">
        <v>1816</v>
      </c>
      <c r="H35" s="114">
        <v>1838</v>
      </c>
      <c r="I35" s="114">
        <v>1886</v>
      </c>
      <c r="J35" s="114">
        <v>1792</v>
      </c>
      <c r="K35" s="318">
        <v>-97</v>
      </c>
      <c r="L35" s="319">
        <v>-5.4129464285714288</v>
      </c>
    </row>
    <row r="36" spans="1:12" s="110" customFormat="1" ht="15" customHeight="1" x14ac:dyDescent="0.2">
      <c r="A36" s="120"/>
      <c r="B36" s="119"/>
      <c r="C36" s="258" t="s">
        <v>106</v>
      </c>
      <c r="E36" s="113">
        <v>43.657817109144545</v>
      </c>
      <c r="F36" s="114">
        <v>740</v>
      </c>
      <c r="G36" s="114">
        <v>764</v>
      </c>
      <c r="H36" s="114">
        <v>768</v>
      </c>
      <c r="I36" s="114">
        <v>797</v>
      </c>
      <c r="J36" s="114">
        <v>727</v>
      </c>
      <c r="K36" s="318">
        <v>13</v>
      </c>
      <c r="L36" s="116">
        <v>1.7881705639614855</v>
      </c>
    </row>
    <row r="37" spans="1:12" s="110" customFormat="1" ht="15" customHeight="1" x14ac:dyDescent="0.2">
      <c r="A37" s="120"/>
      <c r="B37" s="119"/>
      <c r="C37" s="258" t="s">
        <v>107</v>
      </c>
      <c r="E37" s="113">
        <v>56.342182890855455</v>
      </c>
      <c r="F37" s="114">
        <v>955</v>
      </c>
      <c r="G37" s="114">
        <v>1052</v>
      </c>
      <c r="H37" s="114">
        <v>1070</v>
      </c>
      <c r="I37" s="114">
        <v>1089</v>
      </c>
      <c r="J37" s="140">
        <v>1065</v>
      </c>
      <c r="K37" s="114">
        <v>-110</v>
      </c>
      <c r="L37" s="116">
        <v>-10.328638497652582</v>
      </c>
    </row>
    <row r="38" spans="1:12" s="110" customFormat="1" ht="15" customHeight="1" x14ac:dyDescent="0.2">
      <c r="A38" s="120"/>
      <c r="B38" s="119" t="s">
        <v>328</v>
      </c>
      <c r="C38" s="258"/>
      <c r="E38" s="113">
        <v>54.115684093437153</v>
      </c>
      <c r="F38" s="114">
        <v>4865</v>
      </c>
      <c r="G38" s="114">
        <v>5142</v>
      </c>
      <c r="H38" s="114">
        <v>5218</v>
      </c>
      <c r="I38" s="114">
        <v>5148</v>
      </c>
      <c r="J38" s="140">
        <v>5057</v>
      </c>
      <c r="K38" s="114">
        <v>-192</v>
      </c>
      <c r="L38" s="116">
        <v>-3.7967174213960848</v>
      </c>
    </row>
    <row r="39" spans="1:12" s="110" customFormat="1" ht="15" customHeight="1" x14ac:dyDescent="0.2">
      <c r="A39" s="120"/>
      <c r="B39" s="119"/>
      <c r="C39" s="258" t="s">
        <v>106</v>
      </c>
      <c r="E39" s="113">
        <v>39.609455292908528</v>
      </c>
      <c r="F39" s="115">
        <v>1927</v>
      </c>
      <c r="G39" s="114">
        <v>2031</v>
      </c>
      <c r="H39" s="114">
        <v>2021</v>
      </c>
      <c r="I39" s="114">
        <v>1979</v>
      </c>
      <c r="J39" s="140">
        <v>1943</v>
      </c>
      <c r="K39" s="114">
        <v>-16</v>
      </c>
      <c r="L39" s="116">
        <v>-0.82346886258363361</v>
      </c>
    </row>
    <row r="40" spans="1:12" s="110" customFormat="1" ht="15" customHeight="1" x14ac:dyDescent="0.2">
      <c r="A40" s="120"/>
      <c r="B40" s="119"/>
      <c r="C40" s="258" t="s">
        <v>107</v>
      </c>
      <c r="E40" s="113">
        <v>60.390544707091472</v>
      </c>
      <c r="F40" s="115">
        <v>2938</v>
      </c>
      <c r="G40" s="114">
        <v>3111</v>
      </c>
      <c r="H40" s="114">
        <v>3197</v>
      </c>
      <c r="I40" s="114">
        <v>3169</v>
      </c>
      <c r="J40" s="140">
        <v>3114</v>
      </c>
      <c r="K40" s="114">
        <v>-176</v>
      </c>
      <c r="L40" s="116">
        <v>-5.6518946692357099</v>
      </c>
    </row>
    <row r="41" spans="1:12" s="110" customFormat="1" ht="15" customHeight="1" x14ac:dyDescent="0.2">
      <c r="A41" s="120"/>
      <c r="B41" s="320" t="s">
        <v>515</v>
      </c>
      <c r="C41" s="258"/>
      <c r="E41" s="113">
        <v>5.5506117908787544</v>
      </c>
      <c r="F41" s="115">
        <v>499</v>
      </c>
      <c r="G41" s="114">
        <v>554</v>
      </c>
      <c r="H41" s="114">
        <v>577</v>
      </c>
      <c r="I41" s="114">
        <v>584</v>
      </c>
      <c r="J41" s="140">
        <v>580</v>
      </c>
      <c r="K41" s="114">
        <v>-81</v>
      </c>
      <c r="L41" s="116">
        <v>-13.96551724137931</v>
      </c>
    </row>
    <row r="42" spans="1:12" s="110" customFormat="1" ht="15" customHeight="1" x14ac:dyDescent="0.2">
      <c r="A42" s="120"/>
      <c r="B42" s="119"/>
      <c r="C42" s="268" t="s">
        <v>106</v>
      </c>
      <c r="D42" s="182"/>
      <c r="E42" s="113">
        <v>39.078156312625254</v>
      </c>
      <c r="F42" s="115">
        <v>195</v>
      </c>
      <c r="G42" s="114">
        <v>210</v>
      </c>
      <c r="H42" s="114">
        <v>233</v>
      </c>
      <c r="I42" s="114">
        <v>229</v>
      </c>
      <c r="J42" s="140">
        <v>223</v>
      </c>
      <c r="K42" s="114">
        <v>-28</v>
      </c>
      <c r="L42" s="116">
        <v>-12.556053811659194</v>
      </c>
    </row>
    <row r="43" spans="1:12" s="110" customFormat="1" ht="15" customHeight="1" x14ac:dyDescent="0.2">
      <c r="A43" s="120"/>
      <c r="B43" s="119"/>
      <c r="C43" s="268" t="s">
        <v>107</v>
      </c>
      <c r="D43" s="182"/>
      <c r="E43" s="113">
        <v>60.921843687374746</v>
      </c>
      <c r="F43" s="115">
        <v>304</v>
      </c>
      <c r="G43" s="114">
        <v>344</v>
      </c>
      <c r="H43" s="114">
        <v>344</v>
      </c>
      <c r="I43" s="114">
        <v>355</v>
      </c>
      <c r="J43" s="140">
        <v>357</v>
      </c>
      <c r="K43" s="114">
        <v>-53</v>
      </c>
      <c r="L43" s="116">
        <v>-14.845938375350141</v>
      </c>
    </row>
    <row r="44" spans="1:12" s="110" customFormat="1" ht="15" customHeight="1" x14ac:dyDescent="0.2">
      <c r="A44" s="120"/>
      <c r="B44" s="119" t="s">
        <v>205</v>
      </c>
      <c r="C44" s="268"/>
      <c r="D44" s="182"/>
      <c r="E44" s="113">
        <v>21.479421579532815</v>
      </c>
      <c r="F44" s="115">
        <v>1931</v>
      </c>
      <c r="G44" s="114">
        <v>2064</v>
      </c>
      <c r="H44" s="114">
        <v>2132</v>
      </c>
      <c r="I44" s="114">
        <v>2124</v>
      </c>
      <c r="J44" s="140">
        <v>2093</v>
      </c>
      <c r="K44" s="114">
        <v>-162</v>
      </c>
      <c r="L44" s="116">
        <v>-7.7400860009555661</v>
      </c>
    </row>
    <row r="45" spans="1:12" s="110" customFormat="1" ht="15" customHeight="1" x14ac:dyDescent="0.2">
      <c r="A45" s="120"/>
      <c r="B45" s="119"/>
      <c r="C45" s="268" t="s">
        <v>106</v>
      </c>
      <c r="D45" s="182"/>
      <c r="E45" s="113">
        <v>37.338166752977735</v>
      </c>
      <c r="F45" s="115">
        <v>721</v>
      </c>
      <c r="G45" s="114">
        <v>773</v>
      </c>
      <c r="H45" s="114">
        <v>803</v>
      </c>
      <c r="I45" s="114">
        <v>812</v>
      </c>
      <c r="J45" s="140">
        <v>786</v>
      </c>
      <c r="K45" s="114">
        <v>-65</v>
      </c>
      <c r="L45" s="116">
        <v>-8.2697201017811697</v>
      </c>
    </row>
    <row r="46" spans="1:12" s="110" customFormat="1" ht="15" customHeight="1" x14ac:dyDescent="0.2">
      <c r="A46" s="123"/>
      <c r="B46" s="124"/>
      <c r="C46" s="260" t="s">
        <v>107</v>
      </c>
      <c r="D46" s="261"/>
      <c r="E46" s="125">
        <v>62.661833247022265</v>
      </c>
      <c r="F46" s="143">
        <v>1210</v>
      </c>
      <c r="G46" s="144">
        <v>1291</v>
      </c>
      <c r="H46" s="144">
        <v>1329</v>
      </c>
      <c r="I46" s="144">
        <v>1312</v>
      </c>
      <c r="J46" s="145">
        <v>1307</v>
      </c>
      <c r="K46" s="144">
        <v>-97</v>
      </c>
      <c r="L46" s="146">
        <v>-7.4215761285386384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8990</v>
      </c>
      <c r="E11" s="114">
        <v>9576</v>
      </c>
      <c r="F11" s="114">
        <v>9765</v>
      </c>
      <c r="G11" s="114">
        <v>9742</v>
      </c>
      <c r="H11" s="140">
        <v>9522</v>
      </c>
      <c r="I11" s="115">
        <v>-532</v>
      </c>
      <c r="J11" s="116">
        <v>-5.5870615416929219</v>
      </c>
    </row>
    <row r="12" spans="1:15" s="110" customFormat="1" ht="24.95" customHeight="1" x14ac:dyDescent="0.2">
      <c r="A12" s="193" t="s">
        <v>132</v>
      </c>
      <c r="B12" s="194" t="s">
        <v>133</v>
      </c>
      <c r="C12" s="113">
        <v>4.1490545050055614</v>
      </c>
      <c r="D12" s="115">
        <v>373</v>
      </c>
      <c r="E12" s="114">
        <v>384</v>
      </c>
      <c r="F12" s="114">
        <v>375</v>
      </c>
      <c r="G12" s="114">
        <v>371</v>
      </c>
      <c r="H12" s="140">
        <v>362</v>
      </c>
      <c r="I12" s="115">
        <v>11</v>
      </c>
      <c r="J12" s="116">
        <v>3.0386740331491713</v>
      </c>
    </row>
    <row r="13" spans="1:15" s="110" customFormat="1" ht="24.95" customHeight="1" x14ac:dyDescent="0.2">
      <c r="A13" s="193" t="s">
        <v>134</v>
      </c>
      <c r="B13" s="199" t="s">
        <v>214</v>
      </c>
      <c r="C13" s="113">
        <v>0.34482758620689657</v>
      </c>
      <c r="D13" s="115">
        <v>31</v>
      </c>
      <c r="E13" s="114">
        <v>34</v>
      </c>
      <c r="F13" s="114">
        <v>32</v>
      </c>
      <c r="G13" s="114">
        <v>36</v>
      </c>
      <c r="H13" s="140">
        <v>35</v>
      </c>
      <c r="I13" s="115">
        <v>-4</v>
      </c>
      <c r="J13" s="116">
        <v>-11.428571428571429</v>
      </c>
    </row>
    <row r="14" spans="1:15" s="287" customFormat="1" ht="24.95" customHeight="1" x14ac:dyDescent="0.2">
      <c r="A14" s="193" t="s">
        <v>215</v>
      </c>
      <c r="B14" s="199" t="s">
        <v>137</v>
      </c>
      <c r="C14" s="113">
        <v>5.6618464961067856</v>
      </c>
      <c r="D14" s="115">
        <v>509</v>
      </c>
      <c r="E14" s="114">
        <v>517</v>
      </c>
      <c r="F14" s="114">
        <v>511</v>
      </c>
      <c r="G14" s="114">
        <v>528</v>
      </c>
      <c r="H14" s="140">
        <v>534</v>
      </c>
      <c r="I14" s="115">
        <v>-25</v>
      </c>
      <c r="J14" s="116">
        <v>-4.6816479400749067</v>
      </c>
      <c r="K14" s="110"/>
      <c r="L14" s="110"/>
      <c r="M14" s="110"/>
      <c r="N14" s="110"/>
      <c r="O14" s="110"/>
    </row>
    <row r="15" spans="1:15" s="110" customFormat="1" ht="24.95" customHeight="1" x14ac:dyDescent="0.2">
      <c r="A15" s="193" t="s">
        <v>216</v>
      </c>
      <c r="B15" s="199" t="s">
        <v>217</v>
      </c>
      <c r="C15" s="113">
        <v>2.5806451612903225</v>
      </c>
      <c r="D15" s="115">
        <v>232</v>
      </c>
      <c r="E15" s="114">
        <v>239</v>
      </c>
      <c r="F15" s="114">
        <v>235</v>
      </c>
      <c r="G15" s="114">
        <v>250</v>
      </c>
      <c r="H15" s="140">
        <v>245</v>
      </c>
      <c r="I15" s="115">
        <v>-13</v>
      </c>
      <c r="J15" s="116">
        <v>-5.3061224489795915</v>
      </c>
    </row>
    <row r="16" spans="1:15" s="287" customFormat="1" ht="24.95" customHeight="1" x14ac:dyDescent="0.2">
      <c r="A16" s="193" t="s">
        <v>218</v>
      </c>
      <c r="B16" s="199" t="s">
        <v>141</v>
      </c>
      <c r="C16" s="113">
        <v>2.5361512791991103</v>
      </c>
      <c r="D16" s="115">
        <v>228</v>
      </c>
      <c r="E16" s="114">
        <v>225</v>
      </c>
      <c r="F16" s="114">
        <v>225</v>
      </c>
      <c r="G16" s="114">
        <v>229</v>
      </c>
      <c r="H16" s="140">
        <v>237</v>
      </c>
      <c r="I16" s="115">
        <v>-9</v>
      </c>
      <c r="J16" s="116">
        <v>-3.7974683544303796</v>
      </c>
      <c r="K16" s="110"/>
      <c r="L16" s="110"/>
      <c r="M16" s="110"/>
      <c r="N16" s="110"/>
      <c r="O16" s="110"/>
    </row>
    <row r="17" spans="1:15" s="110" customFormat="1" ht="24.95" customHeight="1" x14ac:dyDescent="0.2">
      <c r="A17" s="193" t="s">
        <v>142</v>
      </c>
      <c r="B17" s="199" t="s">
        <v>220</v>
      </c>
      <c r="C17" s="113">
        <v>0.54505005561735265</v>
      </c>
      <c r="D17" s="115">
        <v>49</v>
      </c>
      <c r="E17" s="114">
        <v>53</v>
      </c>
      <c r="F17" s="114">
        <v>51</v>
      </c>
      <c r="G17" s="114">
        <v>49</v>
      </c>
      <c r="H17" s="140">
        <v>52</v>
      </c>
      <c r="I17" s="115">
        <v>-3</v>
      </c>
      <c r="J17" s="116">
        <v>-5.7692307692307692</v>
      </c>
    </row>
    <row r="18" spans="1:15" s="287" customFormat="1" ht="24.95" customHeight="1" x14ac:dyDescent="0.2">
      <c r="A18" s="201" t="s">
        <v>144</v>
      </c>
      <c r="B18" s="202" t="s">
        <v>145</v>
      </c>
      <c r="C18" s="113">
        <v>4.4938820912124582</v>
      </c>
      <c r="D18" s="115">
        <v>404</v>
      </c>
      <c r="E18" s="114">
        <v>429</v>
      </c>
      <c r="F18" s="114">
        <v>418</v>
      </c>
      <c r="G18" s="114">
        <v>398</v>
      </c>
      <c r="H18" s="140">
        <v>385</v>
      </c>
      <c r="I18" s="115">
        <v>19</v>
      </c>
      <c r="J18" s="116">
        <v>4.9350649350649354</v>
      </c>
      <c r="K18" s="110"/>
      <c r="L18" s="110"/>
      <c r="M18" s="110"/>
      <c r="N18" s="110"/>
      <c r="O18" s="110"/>
    </row>
    <row r="19" spans="1:15" s="110" customFormat="1" ht="24.95" customHeight="1" x14ac:dyDescent="0.2">
      <c r="A19" s="193" t="s">
        <v>146</v>
      </c>
      <c r="B19" s="199" t="s">
        <v>147</v>
      </c>
      <c r="C19" s="113">
        <v>17.597330367074527</v>
      </c>
      <c r="D19" s="115">
        <v>1582</v>
      </c>
      <c r="E19" s="114">
        <v>1606</v>
      </c>
      <c r="F19" s="114">
        <v>1623</v>
      </c>
      <c r="G19" s="114">
        <v>1636</v>
      </c>
      <c r="H19" s="140">
        <v>1578</v>
      </c>
      <c r="I19" s="115">
        <v>4</v>
      </c>
      <c r="J19" s="116">
        <v>0.25348542458808621</v>
      </c>
    </row>
    <row r="20" spans="1:15" s="287" customFormat="1" ht="24.95" customHeight="1" x14ac:dyDescent="0.2">
      <c r="A20" s="193" t="s">
        <v>148</v>
      </c>
      <c r="B20" s="199" t="s">
        <v>149</v>
      </c>
      <c r="C20" s="113">
        <v>5.1390433815350391</v>
      </c>
      <c r="D20" s="115">
        <v>462</v>
      </c>
      <c r="E20" s="114">
        <v>508</v>
      </c>
      <c r="F20" s="114">
        <v>523</v>
      </c>
      <c r="G20" s="114">
        <v>510</v>
      </c>
      <c r="H20" s="140">
        <v>523</v>
      </c>
      <c r="I20" s="115">
        <v>-61</v>
      </c>
      <c r="J20" s="116">
        <v>-11.663479923518164</v>
      </c>
      <c r="K20" s="110"/>
      <c r="L20" s="110"/>
      <c r="M20" s="110"/>
      <c r="N20" s="110"/>
      <c r="O20" s="110"/>
    </row>
    <row r="21" spans="1:15" s="110" customFormat="1" ht="24.95" customHeight="1" x14ac:dyDescent="0.2">
      <c r="A21" s="201" t="s">
        <v>150</v>
      </c>
      <c r="B21" s="202" t="s">
        <v>151</v>
      </c>
      <c r="C21" s="113">
        <v>16.162402669632925</v>
      </c>
      <c r="D21" s="115">
        <v>1453</v>
      </c>
      <c r="E21" s="114">
        <v>1851</v>
      </c>
      <c r="F21" s="114">
        <v>1917</v>
      </c>
      <c r="G21" s="114">
        <v>1870</v>
      </c>
      <c r="H21" s="140">
        <v>1768</v>
      </c>
      <c r="I21" s="115">
        <v>-315</v>
      </c>
      <c r="J21" s="116">
        <v>-17.816742081447963</v>
      </c>
    </row>
    <row r="22" spans="1:15" s="110" customFormat="1" ht="24.95" customHeight="1" x14ac:dyDescent="0.2">
      <c r="A22" s="201" t="s">
        <v>152</v>
      </c>
      <c r="B22" s="199" t="s">
        <v>153</v>
      </c>
      <c r="C22" s="113">
        <v>2.3470522803114573</v>
      </c>
      <c r="D22" s="115">
        <v>211</v>
      </c>
      <c r="E22" s="114">
        <v>225</v>
      </c>
      <c r="F22" s="114">
        <v>232</v>
      </c>
      <c r="G22" s="114">
        <v>245</v>
      </c>
      <c r="H22" s="140">
        <v>252</v>
      </c>
      <c r="I22" s="115">
        <v>-41</v>
      </c>
      <c r="J22" s="116">
        <v>-16.269841269841269</v>
      </c>
    </row>
    <row r="23" spans="1:15" s="110" customFormat="1" ht="24.95" customHeight="1" x14ac:dyDescent="0.2">
      <c r="A23" s="193" t="s">
        <v>154</v>
      </c>
      <c r="B23" s="199" t="s">
        <v>155</v>
      </c>
      <c r="C23" s="113">
        <v>1.4349276974416019</v>
      </c>
      <c r="D23" s="115">
        <v>129</v>
      </c>
      <c r="E23" s="114">
        <v>130</v>
      </c>
      <c r="F23" s="114">
        <v>127</v>
      </c>
      <c r="G23" s="114">
        <v>122</v>
      </c>
      <c r="H23" s="140">
        <v>122</v>
      </c>
      <c r="I23" s="115">
        <v>7</v>
      </c>
      <c r="J23" s="116">
        <v>5.7377049180327866</v>
      </c>
    </row>
    <row r="24" spans="1:15" s="110" customFormat="1" ht="24.95" customHeight="1" x14ac:dyDescent="0.2">
      <c r="A24" s="193" t="s">
        <v>156</v>
      </c>
      <c r="B24" s="199" t="s">
        <v>221</v>
      </c>
      <c r="C24" s="113">
        <v>5.6507230255839822</v>
      </c>
      <c r="D24" s="115">
        <v>508</v>
      </c>
      <c r="E24" s="114">
        <v>525</v>
      </c>
      <c r="F24" s="114">
        <v>571</v>
      </c>
      <c r="G24" s="114">
        <v>569</v>
      </c>
      <c r="H24" s="140">
        <v>567</v>
      </c>
      <c r="I24" s="115">
        <v>-59</v>
      </c>
      <c r="J24" s="116">
        <v>-10.405643738977073</v>
      </c>
    </row>
    <row r="25" spans="1:15" s="110" customFormat="1" ht="24.95" customHeight="1" x14ac:dyDescent="0.2">
      <c r="A25" s="193" t="s">
        <v>222</v>
      </c>
      <c r="B25" s="204" t="s">
        <v>159</v>
      </c>
      <c r="C25" s="113">
        <v>4.382647385984427</v>
      </c>
      <c r="D25" s="115">
        <v>394</v>
      </c>
      <c r="E25" s="114">
        <v>366</v>
      </c>
      <c r="F25" s="114">
        <v>382</v>
      </c>
      <c r="G25" s="114">
        <v>393</v>
      </c>
      <c r="H25" s="140">
        <v>401</v>
      </c>
      <c r="I25" s="115">
        <v>-7</v>
      </c>
      <c r="J25" s="116">
        <v>-1.745635910224439</v>
      </c>
    </row>
    <row r="26" spans="1:15" s="110" customFormat="1" ht="24.95" customHeight="1" x14ac:dyDescent="0.2">
      <c r="A26" s="201">
        <v>782.78300000000002</v>
      </c>
      <c r="B26" s="203" t="s">
        <v>160</v>
      </c>
      <c r="C26" s="113">
        <v>1.1123470522803114</v>
      </c>
      <c r="D26" s="115">
        <v>100</v>
      </c>
      <c r="E26" s="114">
        <v>124</v>
      </c>
      <c r="F26" s="114">
        <v>136</v>
      </c>
      <c r="G26" s="114">
        <v>133</v>
      </c>
      <c r="H26" s="140">
        <v>152</v>
      </c>
      <c r="I26" s="115">
        <v>-52</v>
      </c>
      <c r="J26" s="116">
        <v>-34.210526315789473</v>
      </c>
    </row>
    <row r="27" spans="1:15" s="110" customFormat="1" ht="24.95" customHeight="1" x14ac:dyDescent="0.2">
      <c r="A27" s="193" t="s">
        <v>161</v>
      </c>
      <c r="B27" s="199" t="s">
        <v>162</v>
      </c>
      <c r="C27" s="113">
        <v>1.8464961067853169</v>
      </c>
      <c r="D27" s="115">
        <v>166</v>
      </c>
      <c r="E27" s="114">
        <v>162</v>
      </c>
      <c r="F27" s="114">
        <v>159</v>
      </c>
      <c r="G27" s="114">
        <v>162</v>
      </c>
      <c r="H27" s="140">
        <v>166</v>
      </c>
      <c r="I27" s="115">
        <v>0</v>
      </c>
      <c r="J27" s="116">
        <v>0</v>
      </c>
    </row>
    <row r="28" spans="1:15" s="110" customFormat="1" ht="24.95" customHeight="1" x14ac:dyDescent="0.2">
      <c r="A28" s="193" t="s">
        <v>163</v>
      </c>
      <c r="B28" s="199" t="s">
        <v>164</v>
      </c>
      <c r="C28" s="113">
        <v>2.324805339265851</v>
      </c>
      <c r="D28" s="115">
        <v>209</v>
      </c>
      <c r="E28" s="114">
        <v>213</v>
      </c>
      <c r="F28" s="114">
        <v>216</v>
      </c>
      <c r="G28" s="114">
        <v>217</v>
      </c>
      <c r="H28" s="140">
        <v>219</v>
      </c>
      <c r="I28" s="115">
        <v>-10</v>
      </c>
      <c r="J28" s="116">
        <v>-4.5662100456621006</v>
      </c>
    </row>
    <row r="29" spans="1:15" s="110" customFormat="1" ht="24.95" customHeight="1" x14ac:dyDescent="0.2">
      <c r="A29" s="193">
        <v>86</v>
      </c>
      <c r="B29" s="199" t="s">
        <v>165</v>
      </c>
      <c r="C29" s="113">
        <v>5.8175750834260294</v>
      </c>
      <c r="D29" s="115">
        <v>523</v>
      </c>
      <c r="E29" s="114">
        <v>514</v>
      </c>
      <c r="F29" s="114">
        <v>524</v>
      </c>
      <c r="G29" s="114">
        <v>519</v>
      </c>
      <c r="H29" s="140">
        <v>508</v>
      </c>
      <c r="I29" s="115">
        <v>15</v>
      </c>
      <c r="J29" s="116">
        <v>2.9527559055118111</v>
      </c>
    </row>
    <row r="30" spans="1:15" s="110" customFormat="1" ht="24.95" customHeight="1" x14ac:dyDescent="0.2">
      <c r="A30" s="193">
        <v>87.88</v>
      </c>
      <c r="B30" s="204" t="s">
        <v>166</v>
      </c>
      <c r="C30" s="113">
        <v>6.5183537263626254</v>
      </c>
      <c r="D30" s="115">
        <v>586</v>
      </c>
      <c r="E30" s="114">
        <v>596</v>
      </c>
      <c r="F30" s="114">
        <v>601</v>
      </c>
      <c r="G30" s="114">
        <v>620</v>
      </c>
      <c r="H30" s="140">
        <v>617</v>
      </c>
      <c r="I30" s="115">
        <v>-31</v>
      </c>
      <c r="J30" s="116">
        <v>-5.0243111831442464</v>
      </c>
    </row>
    <row r="31" spans="1:15" s="110" customFormat="1" ht="24.95" customHeight="1" x14ac:dyDescent="0.2">
      <c r="A31" s="193" t="s">
        <v>167</v>
      </c>
      <c r="B31" s="199" t="s">
        <v>168</v>
      </c>
      <c r="C31" s="113">
        <v>15.016685205784205</v>
      </c>
      <c r="D31" s="115">
        <v>1350</v>
      </c>
      <c r="E31" s="114">
        <v>1392</v>
      </c>
      <c r="F31" s="114">
        <v>1418</v>
      </c>
      <c r="G31" s="114">
        <v>1413</v>
      </c>
      <c r="H31" s="140">
        <v>1333</v>
      </c>
      <c r="I31" s="115">
        <v>17</v>
      </c>
      <c r="J31" s="116">
        <v>1.2753188297074269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4.1490545050055614</v>
      </c>
      <c r="D34" s="115">
        <v>373</v>
      </c>
      <c r="E34" s="114">
        <v>384</v>
      </c>
      <c r="F34" s="114">
        <v>375</v>
      </c>
      <c r="G34" s="114">
        <v>371</v>
      </c>
      <c r="H34" s="140">
        <v>362</v>
      </c>
      <c r="I34" s="115">
        <v>11</v>
      </c>
      <c r="J34" s="116">
        <v>3.0386740331491713</v>
      </c>
    </row>
    <row r="35" spans="1:10" s="110" customFormat="1" ht="24.95" customHeight="1" x14ac:dyDescent="0.2">
      <c r="A35" s="292" t="s">
        <v>171</v>
      </c>
      <c r="B35" s="293" t="s">
        <v>172</v>
      </c>
      <c r="C35" s="113">
        <v>10.500556173526141</v>
      </c>
      <c r="D35" s="115">
        <v>944</v>
      </c>
      <c r="E35" s="114">
        <v>980</v>
      </c>
      <c r="F35" s="114">
        <v>961</v>
      </c>
      <c r="G35" s="114">
        <v>962</v>
      </c>
      <c r="H35" s="140">
        <v>954</v>
      </c>
      <c r="I35" s="115">
        <v>-10</v>
      </c>
      <c r="J35" s="116">
        <v>-1.0482180293501049</v>
      </c>
    </row>
    <row r="36" spans="1:10" s="110" customFormat="1" ht="24.95" customHeight="1" x14ac:dyDescent="0.2">
      <c r="A36" s="294" t="s">
        <v>173</v>
      </c>
      <c r="B36" s="295" t="s">
        <v>174</v>
      </c>
      <c r="C36" s="125">
        <v>85.350389321468299</v>
      </c>
      <c r="D36" s="143">
        <v>7673</v>
      </c>
      <c r="E36" s="144">
        <v>8212</v>
      </c>
      <c r="F36" s="144">
        <v>8429</v>
      </c>
      <c r="G36" s="144">
        <v>8409</v>
      </c>
      <c r="H36" s="145">
        <v>8206</v>
      </c>
      <c r="I36" s="143">
        <v>-533</v>
      </c>
      <c r="J36" s="146">
        <v>-6.4952473799658783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8990</v>
      </c>
      <c r="F11" s="264">
        <v>9576</v>
      </c>
      <c r="G11" s="264">
        <v>9765</v>
      </c>
      <c r="H11" s="264">
        <v>9742</v>
      </c>
      <c r="I11" s="265">
        <v>9522</v>
      </c>
      <c r="J11" s="263">
        <v>-532</v>
      </c>
      <c r="K11" s="266">
        <v>-5.5870615416929219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44.549499443826477</v>
      </c>
      <c r="E13" s="115">
        <v>4005</v>
      </c>
      <c r="F13" s="114">
        <v>4133</v>
      </c>
      <c r="G13" s="114">
        <v>4175</v>
      </c>
      <c r="H13" s="114">
        <v>4146</v>
      </c>
      <c r="I13" s="140">
        <v>4029</v>
      </c>
      <c r="J13" s="115">
        <v>-24</v>
      </c>
      <c r="K13" s="116">
        <v>-0.59568131049888307</v>
      </c>
    </row>
    <row r="14" spans="1:15" ht="15.95" customHeight="1" x14ac:dyDescent="0.2">
      <c r="A14" s="306" t="s">
        <v>230</v>
      </c>
      <c r="B14" s="307"/>
      <c r="C14" s="308"/>
      <c r="D14" s="113">
        <v>43.348164627363737</v>
      </c>
      <c r="E14" s="115">
        <v>3897</v>
      </c>
      <c r="F14" s="114">
        <v>4313</v>
      </c>
      <c r="G14" s="114">
        <v>4441</v>
      </c>
      <c r="H14" s="114">
        <v>4439</v>
      </c>
      <c r="I14" s="140">
        <v>4367</v>
      </c>
      <c r="J14" s="115">
        <v>-470</v>
      </c>
      <c r="K14" s="116">
        <v>-10.76253721089993</v>
      </c>
    </row>
    <row r="15" spans="1:15" ht="15.95" customHeight="1" x14ac:dyDescent="0.2">
      <c r="A15" s="306" t="s">
        <v>231</v>
      </c>
      <c r="B15" s="307"/>
      <c r="C15" s="308"/>
      <c r="D15" s="113">
        <v>4.5383759733036708</v>
      </c>
      <c r="E15" s="115">
        <v>408</v>
      </c>
      <c r="F15" s="114">
        <v>409</v>
      </c>
      <c r="G15" s="114">
        <v>424</v>
      </c>
      <c r="H15" s="114">
        <v>417</v>
      </c>
      <c r="I15" s="140">
        <v>415</v>
      </c>
      <c r="J15" s="115">
        <v>-7</v>
      </c>
      <c r="K15" s="116">
        <v>-1.6867469879518073</v>
      </c>
    </row>
    <row r="16" spans="1:15" ht="15.95" customHeight="1" x14ac:dyDescent="0.2">
      <c r="A16" s="306" t="s">
        <v>232</v>
      </c>
      <c r="B16" s="307"/>
      <c r="C16" s="308"/>
      <c r="D16" s="113">
        <v>2.7363737486095663</v>
      </c>
      <c r="E16" s="115">
        <v>246</v>
      </c>
      <c r="F16" s="114">
        <v>244</v>
      </c>
      <c r="G16" s="114">
        <v>252</v>
      </c>
      <c r="H16" s="114">
        <v>256</v>
      </c>
      <c r="I16" s="140">
        <v>250</v>
      </c>
      <c r="J16" s="115">
        <v>-4</v>
      </c>
      <c r="K16" s="116">
        <v>-1.6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3.7486095661846495</v>
      </c>
      <c r="E18" s="115">
        <v>337</v>
      </c>
      <c r="F18" s="114">
        <v>334</v>
      </c>
      <c r="G18" s="114">
        <v>340</v>
      </c>
      <c r="H18" s="114">
        <v>324</v>
      </c>
      <c r="I18" s="140">
        <v>310</v>
      </c>
      <c r="J18" s="115">
        <v>27</v>
      </c>
      <c r="K18" s="116">
        <v>8.7096774193548381</v>
      </c>
    </row>
    <row r="19" spans="1:11" ht="14.1" customHeight="1" x14ac:dyDescent="0.2">
      <c r="A19" s="306" t="s">
        <v>235</v>
      </c>
      <c r="B19" s="307" t="s">
        <v>236</v>
      </c>
      <c r="C19" s="308"/>
      <c r="D19" s="113">
        <v>2.6918798665183536</v>
      </c>
      <c r="E19" s="115">
        <v>242</v>
      </c>
      <c r="F19" s="114">
        <v>242</v>
      </c>
      <c r="G19" s="114">
        <v>242</v>
      </c>
      <c r="H19" s="114">
        <v>218</v>
      </c>
      <c r="I19" s="140">
        <v>210</v>
      </c>
      <c r="J19" s="115">
        <v>32</v>
      </c>
      <c r="K19" s="116">
        <v>15.238095238095237</v>
      </c>
    </row>
    <row r="20" spans="1:11" ht="14.1" customHeight="1" x14ac:dyDescent="0.2">
      <c r="A20" s="306">
        <v>12</v>
      </c>
      <c r="B20" s="307" t="s">
        <v>237</v>
      </c>
      <c r="C20" s="308"/>
      <c r="D20" s="113">
        <v>2.0244716351501668</v>
      </c>
      <c r="E20" s="115">
        <v>182</v>
      </c>
      <c r="F20" s="114">
        <v>179</v>
      </c>
      <c r="G20" s="114">
        <v>180</v>
      </c>
      <c r="H20" s="114">
        <v>188</v>
      </c>
      <c r="I20" s="140">
        <v>186</v>
      </c>
      <c r="J20" s="115">
        <v>-4</v>
      </c>
      <c r="K20" s="116">
        <v>-2.150537634408602</v>
      </c>
    </row>
    <row r="21" spans="1:11" ht="14.1" customHeight="1" x14ac:dyDescent="0.2">
      <c r="A21" s="306">
        <v>21</v>
      </c>
      <c r="B21" s="307" t="s">
        <v>238</v>
      </c>
      <c r="C21" s="308"/>
      <c r="D21" s="113">
        <v>7.7864293659621803E-2</v>
      </c>
      <c r="E21" s="115">
        <v>7</v>
      </c>
      <c r="F21" s="114">
        <v>7</v>
      </c>
      <c r="G21" s="114">
        <v>8</v>
      </c>
      <c r="H21" s="114">
        <v>9</v>
      </c>
      <c r="I21" s="140">
        <v>9</v>
      </c>
      <c r="J21" s="115">
        <v>-2</v>
      </c>
      <c r="K21" s="116">
        <v>-22.222222222222221</v>
      </c>
    </row>
    <row r="22" spans="1:11" ht="14.1" customHeight="1" x14ac:dyDescent="0.2">
      <c r="A22" s="306">
        <v>22</v>
      </c>
      <c r="B22" s="307" t="s">
        <v>239</v>
      </c>
      <c r="C22" s="308"/>
      <c r="D22" s="113">
        <v>0.66740823136818683</v>
      </c>
      <c r="E22" s="115">
        <v>60</v>
      </c>
      <c r="F22" s="114">
        <v>62</v>
      </c>
      <c r="G22" s="114">
        <v>62</v>
      </c>
      <c r="H22" s="114">
        <v>59</v>
      </c>
      <c r="I22" s="140">
        <v>62</v>
      </c>
      <c r="J22" s="115">
        <v>-2</v>
      </c>
      <c r="K22" s="116">
        <v>-3.225806451612903</v>
      </c>
    </row>
    <row r="23" spans="1:11" ht="14.1" customHeight="1" x14ac:dyDescent="0.2">
      <c r="A23" s="306">
        <v>23</v>
      </c>
      <c r="B23" s="307" t="s">
        <v>240</v>
      </c>
      <c r="C23" s="308"/>
      <c r="D23" s="113">
        <v>0.23359288097886541</v>
      </c>
      <c r="E23" s="115">
        <v>21</v>
      </c>
      <c r="F23" s="114">
        <v>22</v>
      </c>
      <c r="G23" s="114">
        <v>22</v>
      </c>
      <c r="H23" s="114">
        <v>21</v>
      </c>
      <c r="I23" s="140">
        <v>20</v>
      </c>
      <c r="J23" s="115">
        <v>1</v>
      </c>
      <c r="K23" s="116">
        <v>5</v>
      </c>
    </row>
    <row r="24" spans="1:11" ht="14.1" customHeight="1" x14ac:dyDescent="0.2">
      <c r="A24" s="306">
        <v>24</v>
      </c>
      <c r="B24" s="307" t="s">
        <v>241</v>
      </c>
      <c r="C24" s="308"/>
      <c r="D24" s="113">
        <v>0.50055617352614012</v>
      </c>
      <c r="E24" s="115">
        <v>45</v>
      </c>
      <c r="F24" s="114">
        <v>49</v>
      </c>
      <c r="G24" s="114">
        <v>54</v>
      </c>
      <c r="H24" s="114">
        <v>59</v>
      </c>
      <c r="I24" s="140">
        <v>63</v>
      </c>
      <c r="J24" s="115">
        <v>-18</v>
      </c>
      <c r="K24" s="116">
        <v>-28.571428571428573</v>
      </c>
    </row>
    <row r="25" spans="1:11" ht="14.1" customHeight="1" x14ac:dyDescent="0.2">
      <c r="A25" s="306">
        <v>25</v>
      </c>
      <c r="B25" s="307" t="s">
        <v>242</v>
      </c>
      <c r="C25" s="308"/>
      <c r="D25" s="113">
        <v>1.3348164627363737</v>
      </c>
      <c r="E25" s="115">
        <v>120</v>
      </c>
      <c r="F25" s="114">
        <v>122</v>
      </c>
      <c r="G25" s="114">
        <v>123</v>
      </c>
      <c r="H25" s="114">
        <v>127</v>
      </c>
      <c r="I25" s="140">
        <v>126</v>
      </c>
      <c r="J25" s="115">
        <v>-6</v>
      </c>
      <c r="K25" s="116">
        <v>-4.7619047619047619</v>
      </c>
    </row>
    <row r="26" spans="1:11" ht="14.1" customHeight="1" x14ac:dyDescent="0.2">
      <c r="A26" s="306">
        <v>26</v>
      </c>
      <c r="B26" s="307" t="s">
        <v>243</v>
      </c>
      <c r="C26" s="308"/>
      <c r="D26" s="113">
        <v>0.66740823136818683</v>
      </c>
      <c r="E26" s="115">
        <v>60</v>
      </c>
      <c r="F26" s="114">
        <v>67</v>
      </c>
      <c r="G26" s="114">
        <v>62</v>
      </c>
      <c r="H26" s="114">
        <v>63</v>
      </c>
      <c r="I26" s="140">
        <v>60</v>
      </c>
      <c r="J26" s="115">
        <v>0</v>
      </c>
      <c r="K26" s="116">
        <v>0</v>
      </c>
    </row>
    <row r="27" spans="1:11" ht="14.1" customHeight="1" x14ac:dyDescent="0.2">
      <c r="A27" s="306">
        <v>27</v>
      </c>
      <c r="B27" s="307" t="s">
        <v>244</v>
      </c>
      <c r="C27" s="308"/>
      <c r="D27" s="113">
        <v>0.41156840934371525</v>
      </c>
      <c r="E27" s="115">
        <v>37</v>
      </c>
      <c r="F27" s="114">
        <v>48</v>
      </c>
      <c r="G27" s="114">
        <v>45</v>
      </c>
      <c r="H27" s="114">
        <v>42</v>
      </c>
      <c r="I27" s="140">
        <v>46</v>
      </c>
      <c r="J27" s="115">
        <v>-9</v>
      </c>
      <c r="K27" s="116">
        <v>-19.565217391304348</v>
      </c>
    </row>
    <row r="28" spans="1:11" ht="14.1" customHeight="1" x14ac:dyDescent="0.2">
      <c r="A28" s="306">
        <v>28</v>
      </c>
      <c r="B28" s="307" t="s">
        <v>245</v>
      </c>
      <c r="C28" s="308"/>
      <c r="D28" s="113">
        <v>0.26696329254727474</v>
      </c>
      <c r="E28" s="115">
        <v>24</v>
      </c>
      <c r="F28" s="114">
        <v>25</v>
      </c>
      <c r="G28" s="114">
        <v>28</v>
      </c>
      <c r="H28" s="114">
        <v>31</v>
      </c>
      <c r="I28" s="140">
        <v>27</v>
      </c>
      <c r="J28" s="115">
        <v>-3</v>
      </c>
      <c r="K28" s="116">
        <v>-11.111111111111111</v>
      </c>
    </row>
    <row r="29" spans="1:11" ht="14.1" customHeight="1" x14ac:dyDescent="0.2">
      <c r="A29" s="306">
        <v>29</v>
      </c>
      <c r="B29" s="307" t="s">
        <v>246</v>
      </c>
      <c r="C29" s="308"/>
      <c r="D29" s="113">
        <v>3.6484983314794217</v>
      </c>
      <c r="E29" s="115">
        <v>328</v>
      </c>
      <c r="F29" s="114">
        <v>368</v>
      </c>
      <c r="G29" s="114">
        <v>381</v>
      </c>
      <c r="H29" s="114">
        <v>378</v>
      </c>
      <c r="I29" s="140">
        <v>371</v>
      </c>
      <c r="J29" s="115">
        <v>-43</v>
      </c>
      <c r="K29" s="116">
        <v>-11.590296495956874</v>
      </c>
    </row>
    <row r="30" spans="1:11" ht="14.1" customHeight="1" x14ac:dyDescent="0.2">
      <c r="A30" s="306" t="s">
        <v>247</v>
      </c>
      <c r="B30" s="307" t="s">
        <v>248</v>
      </c>
      <c r="C30" s="308"/>
      <c r="D30" s="113">
        <v>0.41156840934371525</v>
      </c>
      <c r="E30" s="115">
        <v>37</v>
      </c>
      <c r="F30" s="114">
        <v>35</v>
      </c>
      <c r="G30" s="114">
        <v>42</v>
      </c>
      <c r="H30" s="114">
        <v>41</v>
      </c>
      <c r="I30" s="140">
        <v>40</v>
      </c>
      <c r="J30" s="115">
        <v>-3</v>
      </c>
      <c r="K30" s="116">
        <v>-7.5</v>
      </c>
    </row>
    <row r="31" spans="1:11" ht="14.1" customHeight="1" x14ac:dyDescent="0.2">
      <c r="A31" s="306" t="s">
        <v>249</v>
      </c>
      <c r="B31" s="307" t="s">
        <v>250</v>
      </c>
      <c r="C31" s="308"/>
      <c r="D31" s="113">
        <v>3.2369299221357064</v>
      </c>
      <c r="E31" s="115">
        <v>291</v>
      </c>
      <c r="F31" s="114">
        <v>333</v>
      </c>
      <c r="G31" s="114">
        <v>339</v>
      </c>
      <c r="H31" s="114">
        <v>337</v>
      </c>
      <c r="I31" s="140">
        <v>331</v>
      </c>
      <c r="J31" s="115">
        <v>-40</v>
      </c>
      <c r="K31" s="116">
        <v>-12.084592145015106</v>
      </c>
    </row>
    <row r="32" spans="1:11" ht="14.1" customHeight="1" x14ac:dyDescent="0.2">
      <c r="A32" s="306">
        <v>31</v>
      </c>
      <c r="B32" s="307" t="s">
        <v>251</v>
      </c>
      <c r="C32" s="308"/>
      <c r="D32" s="113">
        <v>0.15572858731924361</v>
      </c>
      <c r="E32" s="115">
        <v>14</v>
      </c>
      <c r="F32" s="114">
        <v>12</v>
      </c>
      <c r="G32" s="114">
        <v>13</v>
      </c>
      <c r="H32" s="114">
        <v>11</v>
      </c>
      <c r="I32" s="140">
        <v>12</v>
      </c>
      <c r="J32" s="115">
        <v>2</v>
      </c>
      <c r="K32" s="116">
        <v>16.666666666666668</v>
      </c>
    </row>
    <row r="33" spans="1:11" ht="14.1" customHeight="1" x14ac:dyDescent="0.2">
      <c r="A33" s="306">
        <v>32</v>
      </c>
      <c r="B33" s="307" t="s">
        <v>252</v>
      </c>
      <c r="C33" s="308"/>
      <c r="D33" s="113">
        <v>0.90100111234705227</v>
      </c>
      <c r="E33" s="115">
        <v>81</v>
      </c>
      <c r="F33" s="114">
        <v>89</v>
      </c>
      <c r="G33" s="114">
        <v>81</v>
      </c>
      <c r="H33" s="114">
        <v>69</v>
      </c>
      <c r="I33" s="140">
        <v>60</v>
      </c>
      <c r="J33" s="115">
        <v>21</v>
      </c>
      <c r="K33" s="116">
        <v>35</v>
      </c>
    </row>
    <row r="34" spans="1:11" ht="14.1" customHeight="1" x14ac:dyDescent="0.2">
      <c r="A34" s="306">
        <v>33</v>
      </c>
      <c r="B34" s="307" t="s">
        <v>253</v>
      </c>
      <c r="C34" s="308"/>
      <c r="D34" s="113">
        <v>0.50055617352614012</v>
      </c>
      <c r="E34" s="115">
        <v>45</v>
      </c>
      <c r="F34" s="114">
        <v>47</v>
      </c>
      <c r="G34" s="114">
        <v>50</v>
      </c>
      <c r="H34" s="114">
        <v>41</v>
      </c>
      <c r="I34" s="140">
        <v>42</v>
      </c>
      <c r="J34" s="115">
        <v>3</v>
      </c>
      <c r="K34" s="116">
        <v>7.1428571428571432</v>
      </c>
    </row>
    <row r="35" spans="1:11" ht="14.1" customHeight="1" x14ac:dyDescent="0.2">
      <c r="A35" s="306">
        <v>34</v>
      </c>
      <c r="B35" s="307" t="s">
        <v>254</v>
      </c>
      <c r="C35" s="308"/>
      <c r="D35" s="113">
        <v>3.9377085650723025</v>
      </c>
      <c r="E35" s="115">
        <v>354</v>
      </c>
      <c r="F35" s="114">
        <v>351</v>
      </c>
      <c r="G35" s="114">
        <v>361</v>
      </c>
      <c r="H35" s="114">
        <v>368</v>
      </c>
      <c r="I35" s="140">
        <v>368</v>
      </c>
      <c r="J35" s="115">
        <v>-14</v>
      </c>
      <c r="K35" s="116">
        <v>-3.8043478260869565</v>
      </c>
    </row>
    <row r="36" spans="1:11" ht="14.1" customHeight="1" x14ac:dyDescent="0.2">
      <c r="A36" s="306">
        <v>41</v>
      </c>
      <c r="B36" s="307" t="s">
        <v>255</v>
      </c>
      <c r="C36" s="308"/>
      <c r="D36" s="113">
        <v>4.449388209121246E-2</v>
      </c>
      <c r="E36" s="115">
        <v>4</v>
      </c>
      <c r="F36" s="114" t="s">
        <v>513</v>
      </c>
      <c r="G36" s="114" t="s">
        <v>513</v>
      </c>
      <c r="H36" s="114" t="s">
        <v>513</v>
      </c>
      <c r="I36" s="140">
        <v>3</v>
      </c>
      <c r="J36" s="115">
        <v>1</v>
      </c>
      <c r="K36" s="116">
        <v>33.333333333333336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0.26696329254727474</v>
      </c>
      <c r="E38" s="115">
        <v>24</v>
      </c>
      <c r="F38" s="114">
        <v>22</v>
      </c>
      <c r="G38" s="114">
        <v>21</v>
      </c>
      <c r="H38" s="114">
        <v>19</v>
      </c>
      <c r="I38" s="140">
        <v>23</v>
      </c>
      <c r="J38" s="115">
        <v>1</v>
      </c>
      <c r="K38" s="116">
        <v>4.3478260869565215</v>
      </c>
    </row>
    <row r="39" spans="1:11" ht="14.1" customHeight="1" x14ac:dyDescent="0.2">
      <c r="A39" s="306">
        <v>51</v>
      </c>
      <c r="B39" s="307" t="s">
        <v>258</v>
      </c>
      <c r="C39" s="308"/>
      <c r="D39" s="113">
        <v>8.2981090100111228</v>
      </c>
      <c r="E39" s="115">
        <v>746</v>
      </c>
      <c r="F39" s="114">
        <v>776</v>
      </c>
      <c r="G39" s="114">
        <v>795</v>
      </c>
      <c r="H39" s="114">
        <v>777</v>
      </c>
      <c r="I39" s="140">
        <v>769</v>
      </c>
      <c r="J39" s="115">
        <v>-23</v>
      </c>
      <c r="K39" s="116">
        <v>-2.990897269180754</v>
      </c>
    </row>
    <row r="40" spans="1:11" ht="14.1" customHeight="1" x14ac:dyDescent="0.2">
      <c r="A40" s="306" t="s">
        <v>259</v>
      </c>
      <c r="B40" s="307" t="s">
        <v>260</v>
      </c>
      <c r="C40" s="308"/>
      <c r="D40" s="113">
        <v>7.931034482758621</v>
      </c>
      <c r="E40" s="115">
        <v>713</v>
      </c>
      <c r="F40" s="114">
        <v>745</v>
      </c>
      <c r="G40" s="114">
        <v>764</v>
      </c>
      <c r="H40" s="114">
        <v>748</v>
      </c>
      <c r="I40" s="140">
        <v>744</v>
      </c>
      <c r="J40" s="115">
        <v>-31</v>
      </c>
      <c r="K40" s="116">
        <v>-4.166666666666667</v>
      </c>
    </row>
    <row r="41" spans="1:11" ht="14.1" customHeight="1" x14ac:dyDescent="0.2">
      <c r="A41" s="306"/>
      <c r="B41" s="307" t="s">
        <v>261</v>
      </c>
      <c r="C41" s="308"/>
      <c r="D41" s="113">
        <v>2.4582869855394884</v>
      </c>
      <c r="E41" s="115">
        <v>221</v>
      </c>
      <c r="F41" s="114">
        <v>246</v>
      </c>
      <c r="G41" s="114">
        <v>244</v>
      </c>
      <c r="H41" s="114">
        <v>241</v>
      </c>
      <c r="I41" s="140">
        <v>246</v>
      </c>
      <c r="J41" s="115">
        <v>-25</v>
      </c>
      <c r="K41" s="116">
        <v>-10.16260162601626</v>
      </c>
    </row>
    <row r="42" spans="1:11" ht="14.1" customHeight="1" x14ac:dyDescent="0.2">
      <c r="A42" s="306">
        <v>52</v>
      </c>
      <c r="B42" s="307" t="s">
        <v>262</v>
      </c>
      <c r="C42" s="308"/>
      <c r="D42" s="113">
        <v>6.0511679644048941</v>
      </c>
      <c r="E42" s="115">
        <v>544</v>
      </c>
      <c r="F42" s="114">
        <v>574</v>
      </c>
      <c r="G42" s="114">
        <v>567</v>
      </c>
      <c r="H42" s="114">
        <v>569</v>
      </c>
      <c r="I42" s="140">
        <v>550</v>
      </c>
      <c r="J42" s="115">
        <v>-6</v>
      </c>
      <c r="K42" s="116">
        <v>-1.0909090909090908</v>
      </c>
    </row>
    <row r="43" spans="1:11" ht="14.1" customHeight="1" x14ac:dyDescent="0.2">
      <c r="A43" s="306" t="s">
        <v>263</v>
      </c>
      <c r="B43" s="307" t="s">
        <v>264</v>
      </c>
      <c r="C43" s="308"/>
      <c r="D43" s="113">
        <v>5.5172413793103452</v>
      </c>
      <c r="E43" s="115">
        <v>496</v>
      </c>
      <c r="F43" s="114">
        <v>522</v>
      </c>
      <c r="G43" s="114">
        <v>513</v>
      </c>
      <c r="H43" s="114">
        <v>514</v>
      </c>
      <c r="I43" s="140">
        <v>501</v>
      </c>
      <c r="J43" s="115">
        <v>-5</v>
      </c>
      <c r="K43" s="116">
        <v>-0.99800399201596801</v>
      </c>
    </row>
    <row r="44" spans="1:11" ht="14.1" customHeight="1" x14ac:dyDescent="0.2">
      <c r="A44" s="306">
        <v>53</v>
      </c>
      <c r="B44" s="307" t="s">
        <v>265</v>
      </c>
      <c r="C44" s="308"/>
      <c r="D44" s="113">
        <v>1.0122358175750834</v>
      </c>
      <c r="E44" s="115">
        <v>91</v>
      </c>
      <c r="F44" s="114">
        <v>98</v>
      </c>
      <c r="G44" s="114">
        <v>105</v>
      </c>
      <c r="H44" s="114">
        <v>102</v>
      </c>
      <c r="I44" s="140">
        <v>106</v>
      </c>
      <c r="J44" s="115">
        <v>-15</v>
      </c>
      <c r="K44" s="116">
        <v>-14.150943396226415</v>
      </c>
    </row>
    <row r="45" spans="1:11" ht="14.1" customHeight="1" x14ac:dyDescent="0.2">
      <c r="A45" s="306" t="s">
        <v>266</v>
      </c>
      <c r="B45" s="307" t="s">
        <v>267</v>
      </c>
      <c r="C45" s="308"/>
      <c r="D45" s="113">
        <v>0.95661846496106784</v>
      </c>
      <c r="E45" s="115">
        <v>86</v>
      </c>
      <c r="F45" s="114">
        <v>93</v>
      </c>
      <c r="G45" s="114">
        <v>100</v>
      </c>
      <c r="H45" s="114">
        <v>96</v>
      </c>
      <c r="I45" s="140">
        <v>101</v>
      </c>
      <c r="J45" s="115">
        <v>-15</v>
      </c>
      <c r="K45" s="116">
        <v>-14.851485148514852</v>
      </c>
    </row>
    <row r="46" spans="1:11" ht="14.1" customHeight="1" x14ac:dyDescent="0.2">
      <c r="A46" s="306">
        <v>54</v>
      </c>
      <c r="B46" s="307" t="s">
        <v>268</v>
      </c>
      <c r="C46" s="308"/>
      <c r="D46" s="113">
        <v>10.100111234705228</v>
      </c>
      <c r="E46" s="115">
        <v>908</v>
      </c>
      <c r="F46" s="114">
        <v>904</v>
      </c>
      <c r="G46" s="114">
        <v>924</v>
      </c>
      <c r="H46" s="114">
        <v>935</v>
      </c>
      <c r="I46" s="140">
        <v>939</v>
      </c>
      <c r="J46" s="115">
        <v>-31</v>
      </c>
      <c r="K46" s="116">
        <v>-3.3013844515441959</v>
      </c>
    </row>
    <row r="47" spans="1:11" ht="14.1" customHeight="1" x14ac:dyDescent="0.2">
      <c r="A47" s="306">
        <v>61</v>
      </c>
      <c r="B47" s="307" t="s">
        <v>269</v>
      </c>
      <c r="C47" s="308"/>
      <c r="D47" s="113">
        <v>0.44493882091212456</v>
      </c>
      <c r="E47" s="115">
        <v>40</v>
      </c>
      <c r="F47" s="114">
        <v>34</v>
      </c>
      <c r="G47" s="114">
        <v>39</v>
      </c>
      <c r="H47" s="114">
        <v>39</v>
      </c>
      <c r="I47" s="140">
        <v>42</v>
      </c>
      <c r="J47" s="115">
        <v>-2</v>
      </c>
      <c r="K47" s="116">
        <v>-4.7619047619047619</v>
      </c>
    </row>
    <row r="48" spans="1:11" ht="14.1" customHeight="1" x14ac:dyDescent="0.2">
      <c r="A48" s="306">
        <v>62</v>
      </c>
      <c r="B48" s="307" t="s">
        <v>270</v>
      </c>
      <c r="C48" s="308"/>
      <c r="D48" s="113">
        <v>11.89098998887653</v>
      </c>
      <c r="E48" s="115">
        <v>1069</v>
      </c>
      <c r="F48" s="114">
        <v>1115</v>
      </c>
      <c r="G48" s="114">
        <v>1136</v>
      </c>
      <c r="H48" s="114">
        <v>1132</v>
      </c>
      <c r="I48" s="140">
        <v>1061</v>
      </c>
      <c r="J48" s="115">
        <v>8</v>
      </c>
      <c r="K48" s="116">
        <v>0.75400565504241279</v>
      </c>
    </row>
    <row r="49" spans="1:11" ht="14.1" customHeight="1" x14ac:dyDescent="0.2">
      <c r="A49" s="306">
        <v>63</v>
      </c>
      <c r="B49" s="307" t="s">
        <v>271</v>
      </c>
      <c r="C49" s="308"/>
      <c r="D49" s="113">
        <v>12.091212458286986</v>
      </c>
      <c r="E49" s="115">
        <v>1087</v>
      </c>
      <c r="F49" s="114">
        <v>1439</v>
      </c>
      <c r="G49" s="114">
        <v>1516</v>
      </c>
      <c r="H49" s="114">
        <v>1487</v>
      </c>
      <c r="I49" s="140">
        <v>1412</v>
      </c>
      <c r="J49" s="115">
        <v>-325</v>
      </c>
      <c r="K49" s="116">
        <v>-23.016997167138811</v>
      </c>
    </row>
    <row r="50" spans="1:11" ht="14.1" customHeight="1" x14ac:dyDescent="0.2">
      <c r="A50" s="306" t="s">
        <v>272</v>
      </c>
      <c r="B50" s="307" t="s">
        <v>273</v>
      </c>
      <c r="C50" s="308"/>
      <c r="D50" s="113">
        <v>0.45606229143492771</v>
      </c>
      <c r="E50" s="115">
        <v>41</v>
      </c>
      <c r="F50" s="114">
        <v>41</v>
      </c>
      <c r="G50" s="114">
        <v>42</v>
      </c>
      <c r="H50" s="114">
        <v>47</v>
      </c>
      <c r="I50" s="140">
        <v>42</v>
      </c>
      <c r="J50" s="115">
        <v>-1</v>
      </c>
      <c r="K50" s="116">
        <v>-2.3809523809523809</v>
      </c>
    </row>
    <row r="51" spans="1:11" ht="14.1" customHeight="1" x14ac:dyDescent="0.2">
      <c r="A51" s="306" t="s">
        <v>274</v>
      </c>
      <c r="B51" s="307" t="s">
        <v>275</v>
      </c>
      <c r="C51" s="308"/>
      <c r="D51" s="113">
        <v>10.889877641824249</v>
      </c>
      <c r="E51" s="115">
        <v>979</v>
      </c>
      <c r="F51" s="114">
        <v>1324</v>
      </c>
      <c r="G51" s="114">
        <v>1399</v>
      </c>
      <c r="H51" s="114">
        <v>1370</v>
      </c>
      <c r="I51" s="140">
        <v>1295</v>
      </c>
      <c r="J51" s="115">
        <v>-316</v>
      </c>
      <c r="K51" s="116">
        <v>-24.401544401544403</v>
      </c>
    </row>
    <row r="52" spans="1:11" ht="14.1" customHeight="1" x14ac:dyDescent="0.2">
      <c r="A52" s="306">
        <v>71</v>
      </c>
      <c r="B52" s="307" t="s">
        <v>276</v>
      </c>
      <c r="C52" s="308"/>
      <c r="D52" s="113">
        <v>10.889877641824249</v>
      </c>
      <c r="E52" s="115">
        <v>979</v>
      </c>
      <c r="F52" s="114">
        <v>992</v>
      </c>
      <c r="G52" s="114">
        <v>993</v>
      </c>
      <c r="H52" s="114">
        <v>992</v>
      </c>
      <c r="I52" s="140">
        <v>1004</v>
      </c>
      <c r="J52" s="115">
        <v>-25</v>
      </c>
      <c r="K52" s="116">
        <v>-2.4900398406374502</v>
      </c>
    </row>
    <row r="53" spans="1:11" ht="14.1" customHeight="1" x14ac:dyDescent="0.2">
      <c r="A53" s="306" t="s">
        <v>277</v>
      </c>
      <c r="B53" s="307" t="s">
        <v>278</v>
      </c>
      <c r="C53" s="308"/>
      <c r="D53" s="113">
        <v>0.75639599555061177</v>
      </c>
      <c r="E53" s="115">
        <v>68</v>
      </c>
      <c r="F53" s="114">
        <v>76</v>
      </c>
      <c r="G53" s="114">
        <v>73</v>
      </c>
      <c r="H53" s="114">
        <v>66</v>
      </c>
      <c r="I53" s="140">
        <v>68</v>
      </c>
      <c r="J53" s="115">
        <v>0</v>
      </c>
      <c r="K53" s="116">
        <v>0</v>
      </c>
    </row>
    <row r="54" spans="1:11" ht="14.1" customHeight="1" x14ac:dyDescent="0.2">
      <c r="A54" s="306" t="s">
        <v>279</v>
      </c>
      <c r="B54" s="307" t="s">
        <v>280</v>
      </c>
      <c r="C54" s="308"/>
      <c r="D54" s="113">
        <v>9.7775305895439377</v>
      </c>
      <c r="E54" s="115">
        <v>879</v>
      </c>
      <c r="F54" s="114">
        <v>887</v>
      </c>
      <c r="G54" s="114">
        <v>890</v>
      </c>
      <c r="H54" s="114">
        <v>896</v>
      </c>
      <c r="I54" s="140">
        <v>905</v>
      </c>
      <c r="J54" s="115">
        <v>-26</v>
      </c>
      <c r="K54" s="116">
        <v>-2.8729281767955803</v>
      </c>
    </row>
    <row r="55" spans="1:11" ht="14.1" customHeight="1" x14ac:dyDescent="0.2">
      <c r="A55" s="306">
        <v>72</v>
      </c>
      <c r="B55" s="307" t="s">
        <v>281</v>
      </c>
      <c r="C55" s="308"/>
      <c r="D55" s="113">
        <v>1.2791991101223581</v>
      </c>
      <c r="E55" s="115">
        <v>115</v>
      </c>
      <c r="F55" s="114">
        <v>115</v>
      </c>
      <c r="G55" s="114">
        <v>117</v>
      </c>
      <c r="H55" s="114">
        <v>111</v>
      </c>
      <c r="I55" s="140">
        <v>116</v>
      </c>
      <c r="J55" s="115">
        <v>-1</v>
      </c>
      <c r="K55" s="116">
        <v>-0.86206896551724133</v>
      </c>
    </row>
    <row r="56" spans="1:11" ht="14.1" customHeight="1" x14ac:dyDescent="0.2">
      <c r="A56" s="306" t="s">
        <v>282</v>
      </c>
      <c r="B56" s="307" t="s">
        <v>283</v>
      </c>
      <c r="C56" s="308"/>
      <c r="D56" s="113">
        <v>0.17797552836484984</v>
      </c>
      <c r="E56" s="115">
        <v>16</v>
      </c>
      <c r="F56" s="114">
        <v>15</v>
      </c>
      <c r="G56" s="114">
        <v>15</v>
      </c>
      <c r="H56" s="114">
        <v>14</v>
      </c>
      <c r="I56" s="140">
        <v>16</v>
      </c>
      <c r="J56" s="115">
        <v>0</v>
      </c>
      <c r="K56" s="116">
        <v>0</v>
      </c>
    </row>
    <row r="57" spans="1:11" ht="14.1" customHeight="1" x14ac:dyDescent="0.2">
      <c r="A57" s="306" t="s">
        <v>284</v>
      </c>
      <c r="B57" s="307" t="s">
        <v>285</v>
      </c>
      <c r="C57" s="308"/>
      <c r="D57" s="113">
        <v>0.80088987764182429</v>
      </c>
      <c r="E57" s="115">
        <v>72</v>
      </c>
      <c r="F57" s="114">
        <v>74</v>
      </c>
      <c r="G57" s="114">
        <v>78</v>
      </c>
      <c r="H57" s="114">
        <v>74</v>
      </c>
      <c r="I57" s="140">
        <v>78</v>
      </c>
      <c r="J57" s="115">
        <v>-6</v>
      </c>
      <c r="K57" s="116">
        <v>-7.6923076923076925</v>
      </c>
    </row>
    <row r="58" spans="1:11" ht="14.1" customHeight="1" x14ac:dyDescent="0.2">
      <c r="A58" s="306">
        <v>73</v>
      </c>
      <c r="B58" s="307" t="s">
        <v>286</v>
      </c>
      <c r="C58" s="308"/>
      <c r="D58" s="113">
        <v>0.76751946607341492</v>
      </c>
      <c r="E58" s="115">
        <v>69</v>
      </c>
      <c r="F58" s="114">
        <v>68</v>
      </c>
      <c r="G58" s="114">
        <v>69</v>
      </c>
      <c r="H58" s="114">
        <v>67</v>
      </c>
      <c r="I58" s="140">
        <v>68</v>
      </c>
      <c r="J58" s="115">
        <v>1</v>
      </c>
      <c r="K58" s="116">
        <v>1.4705882352941178</v>
      </c>
    </row>
    <row r="59" spans="1:11" ht="14.1" customHeight="1" x14ac:dyDescent="0.2">
      <c r="A59" s="306" t="s">
        <v>287</v>
      </c>
      <c r="B59" s="307" t="s">
        <v>288</v>
      </c>
      <c r="C59" s="308"/>
      <c r="D59" s="113">
        <v>0.53392658509454949</v>
      </c>
      <c r="E59" s="115">
        <v>48</v>
      </c>
      <c r="F59" s="114">
        <v>48</v>
      </c>
      <c r="G59" s="114">
        <v>46</v>
      </c>
      <c r="H59" s="114">
        <v>43</v>
      </c>
      <c r="I59" s="140">
        <v>43</v>
      </c>
      <c r="J59" s="115">
        <v>5</v>
      </c>
      <c r="K59" s="116">
        <v>11.627906976744185</v>
      </c>
    </row>
    <row r="60" spans="1:11" ht="14.1" customHeight="1" x14ac:dyDescent="0.2">
      <c r="A60" s="306">
        <v>81</v>
      </c>
      <c r="B60" s="307" t="s">
        <v>289</v>
      </c>
      <c r="C60" s="308"/>
      <c r="D60" s="113">
        <v>4.0266963292547278</v>
      </c>
      <c r="E60" s="115">
        <v>362</v>
      </c>
      <c r="F60" s="114">
        <v>375</v>
      </c>
      <c r="G60" s="114">
        <v>392</v>
      </c>
      <c r="H60" s="114">
        <v>394</v>
      </c>
      <c r="I60" s="140">
        <v>371</v>
      </c>
      <c r="J60" s="115">
        <v>-9</v>
      </c>
      <c r="K60" s="116">
        <v>-2.4258760107816713</v>
      </c>
    </row>
    <row r="61" spans="1:11" ht="14.1" customHeight="1" x14ac:dyDescent="0.2">
      <c r="A61" s="306" t="s">
        <v>290</v>
      </c>
      <c r="B61" s="307" t="s">
        <v>291</v>
      </c>
      <c r="C61" s="308"/>
      <c r="D61" s="113">
        <v>0.9899888765294772</v>
      </c>
      <c r="E61" s="115">
        <v>89</v>
      </c>
      <c r="F61" s="114">
        <v>96</v>
      </c>
      <c r="G61" s="114">
        <v>98</v>
      </c>
      <c r="H61" s="114">
        <v>100</v>
      </c>
      <c r="I61" s="140">
        <v>92</v>
      </c>
      <c r="J61" s="115">
        <v>-3</v>
      </c>
      <c r="K61" s="116">
        <v>-3.2608695652173911</v>
      </c>
    </row>
    <row r="62" spans="1:11" ht="14.1" customHeight="1" x14ac:dyDescent="0.2">
      <c r="A62" s="306" t="s">
        <v>292</v>
      </c>
      <c r="B62" s="307" t="s">
        <v>293</v>
      </c>
      <c r="C62" s="308"/>
      <c r="D62" s="113">
        <v>1.9688542825361512</v>
      </c>
      <c r="E62" s="115">
        <v>177</v>
      </c>
      <c r="F62" s="114">
        <v>178</v>
      </c>
      <c r="G62" s="114">
        <v>183</v>
      </c>
      <c r="H62" s="114">
        <v>178</v>
      </c>
      <c r="I62" s="140">
        <v>167</v>
      </c>
      <c r="J62" s="115">
        <v>10</v>
      </c>
      <c r="K62" s="116">
        <v>5.9880239520958085</v>
      </c>
    </row>
    <row r="63" spans="1:11" ht="14.1" customHeight="1" x14ac:dyDescent="0.2">
      <c r="A63" s="306"/>
      <c r="B63" s="307" t="s">
        <v>294</v>
      </c>
      <c r="C63" s="308"/>
      <c r="D63" s="113">
        <v>1.6907675194660734</v>
      </c>
      <c r="E63" s="115">
        <v>152</v>
      </c>
      <c r="F63" s="114">
        <v>152</v>
      </c>
      <c r="G63" s="114">
        <v>156</v>
      </c>
      <c r="H63" s="114">
        <v>154</v>
      </c>
      <c r="I63" s="140">
        <v>144</v>
      </c>
      <c r="J63" s="115">
        <v>8</v>
      </c>
      <c r="K63" s="116">
        <v>5.5555555555555554</v>
      </c>
    </row>
    <row r="64" spans="1:11" ht="14.1" customHeight="1" x14ac:dyDescent="0.2">
      <c r="A64" s="306" t="s">
        <v>295</v>
      </c>
      <c r="B64" s="307" t="s">
        <v>296</v>
      </c>
      <c r="C64" s="308"/>
      <c r="D64" s="113">
        <v>5.5617352614015569E-2</v>
      </c>
      <c r="E64" s="115">
        <v>5</v>
      </c>
      <c r="F64" s="114">
        <v>7</v>
      </c>
      <c r="G64" s="114">
        <v>11</v>
      </c>
      <c r="H64" s="114">
        <v>9</v>
      </c>
      <c r="I64" s="140">
        <v>9</v>
      </c>
      <c r="J64" s="115">
        <v>-4</v>
      </c>
      <c r="K64" s="116">
        <v>-44.444444444444443</v>
      </c>
    </row>
    <row r="65" spans="1:11" ht="14.1" customHeight="1" x14ac:dyDescent="0.2">
      <c r="A65" s="306" t="s">
        <v>297</v>
      </c>
      <c r="B65" s="307" t="s">
        <v>298</v>
      </c>
      <c r="C65" s="308"/>
      <c r="D65" s="113">
        <v>0.71190211345939935</v>
      </c>
      <c r="E65" s="115">
        <v>64</v>
      </c>
      <c r="F65" s="114">
        <v>65</v>
      </c>
      <c r="G65" s="114">
        <v>65</v>
      </c>
      <c r="H65" s="114">
        <v>69</v>
      </c>
      <c r="I65" s="140">
        <v>66</v>
      </c>
      <c r="J65" s="115">
        <v>-2</v>
      </c>
      <c r="K65" s="116">
        <v>-3.0303030303030303</v>
      </c>
    </row>
    <row r="66" spans="1:11" ht="14.1" customHeight="1" x14ac:dyDescent="0.2">
      <c r="A66" s="306">
        <v>82</v>
      </c>
      <c r="B66" s="307" t="s">
        <v>299</v>
      </c>
      <c r="C66" s="308"/>
      <c r="D66" s="113">
        <v>2.2469410456062291</v>
      </c>
      <c r="E66" s="115">
        <v>202</v>
      </c>
      <c r="F66" s="114">
        <v>197</v>
      </c>
      <c r="G66" s="114">
        <v>205</v>
      </c>
      <c r="H66" s="114">
        <v>211</v>
      </c>
      <c r="I66" s="140">
        <v>207</v>
      </c>
      <c r="J66" s="115">
        <v>-5</v>
      </c>
      <c r="K66" s="116">
        <v>-2.4154589371980677</v>
      </c>
    </row>
    <row r="67" spans="1:11" ht="14.1" customHeight="1" x14ac:dyDescent="0.2">
      <c r="A67" s="306" t="s">
        <v>300</v>
      </c>
      <c r="B67" s="307" t="s">
        <v>301</v>
      </c>
      <c r="C67" s="308"/>
      <c r="D67" s="113">
        <v>1.35706340378198</v>
      </c>
      <c r="E67" s="115">
        <v>122</v>
      </c>
      <c r="F67" s="114">
        <v>119</v>
      </c>
      <c r="G67" s="114">
        <v>129</v>
      </c>
      <c r="H67" s="114">
        <v>131</v>
      </c>
      <c r="I67" s="140">
        <v>125</v>
      </c>
      <c r="J67" s="115">
        <v>-3</v>
      </c>
      <c r="K67" s="116">
        <v>-2.4</v>
      </c>
    </row>
    <row r="68" spans="1:11" ht="14.1" customHeight="1" x14ac:dyDescent="0.2">
      <c r="A68" s="306" t="s">
        <v>302</v>
      </c>
      <c r="B68" s="307" t="s">
        <v>303</v>
      </c>
      <c r="C68" s="308"/>
      <c r="D68" s="113">
        <v>0.48943270300333702</v>
      </c>
      <c r="E68" s="115">
        <v>44</v>
      </c>
      <c r="F68" s="114">
        <v>43</v>
      </c>
      <c r="G68" s="114">
        <v>40</v>
      </c>
      <c r="H68" s="114">
        <v>44</v>
      </c>
      <c r="I68" s="140">
        <v>50</v>
      </c>
      <c r="J68" s="115">
        <v>-6</v>
      </c>
      <c r="K68" s="116">
        <v>-12</v>
      </c>
    </row>
    <row r="69" spans="1:11" ht="14.1" customHeight="1" x14ac:dyDescent="0.2">
      <c r="A69" s="306">
        <v>83</v>
      </c>
      <c r="B69" s="307" t="s">
        <v>304</v>
      </c>
      <c r="C69" s="308"/>
      <c r="D69" s="113">
        <v>3.5817575083426028</v>
      </c>
      <c r="E69" s="115">
        <v>322</v>
      </c>
      <c r="F69" s="114">
        <v>327</v>
      </c>
      <c r="G69" s="114">
        <v>314</v>
      </c>
      <c r="H69" s="114">
        <v>340</v>
      </c>
      <c r="I69" s="140">
        <v>342</v>
      </c>
      <c r="J69" s="115">
        <v>-20</v>
      </c>
      <c r="K69" s="116">
        <v>-5.8479532163742691</v>
      </c>
    </row>
    <row r="70" spans="1:11" ht="14.1" customHeight="1" x14ac:dyDescent="0.2">
      <c r="A70" s="306" t="s">
        <v>305</v>
      </c>
      <c r="B70" s="307" t="s">
        <v>306</v>
      </c>
      <c r="C70" s="308"/>
      <c r="D70" s="113">
        <v>2.6696329254727473</v>
      </c>
      <c r="E70" s="115">
        <v>240</v>
      </c>
      <c r="F70" s="114">
        <v>243</v>
      </c>
      <c r="G70" s="114">
        <v>231</v>
      </c>
      <c r="H70" s="114">
        <v>250</v>
      </c>
      <c r="I70" s="140">
        <v>253</v>
      </c>
      <c r="J70" s="115">
        <v>-13</v>
      </c>
      <c r="K70" s="116">
        <v>-5.1383399209486162</v>
      </c>
    </row>
    <row r="71" spans="1:11" ht="14.1" customHeight="1" x14ac:dyDescent="0.2">
      <c r="A71" s="306"/>
      <c r="B71" s="307" t="s">
        <v>307</v>
      </c>
      <c r="C71" s="308"/>
      <c r="D71" s="113">
        <v>1.2013348164627364</v>
      </c>
      <c r="E71" s="115">
        <v>108</v>
      </c>
      <c r="F71" s="114">
        <v>105</v>
      </c>
      <c r="G71" s="114">
        <v>95</v>
      </c>
      <c r="H71" s="114">
        <v>100</v>
      </c>
      <c r="I71" s="140">
        <v>107</v>
      </c>
      <c r="J71" s="115">
        <v>1</v>
      </c>
      <c r="K71" s="116">
        <v>0.93457943925233644</v>
      </c>
    </row>
    <row r="72" spans="1:11" ht="14.1" customHeight="1" x14ac:dyDescent="0.2">
      <c r="A72" s="306">
        <v>84</v>
      </c>
      <c r="B72" s="307" t="s">
        <v>308</v>
      </c>
      <c r="C72" s="308"/>
      <c r="D72" s="113">
        <v>1.3681868743047831</v>
      </c>
      <c r="E72" s="115">
        <v>123</v>
      </c>
      <c r="F72" s="114">
        <v>119</v>
      </c>
      <c r="G72" s="114">
        <v>122</v>
      </c>
      <c r="H72" s="114">
        <v>110</v>
      </c>
      <c r="I72" s="140">
        <v>113</v>
      </c>
      <c r="J72" s="115">
        <v>10</v>
      </c>
      <c r="K72" s="116">
        <v>8.8495575221238933</v>
      </c>
    </row>
    <row r="73" spans="1:11" ht="14.1" customHeight="1" x14ac:dyDescent="0.2">
      <c r="A73" s="306" t="s">
        <v>309</v>
      </c>
      <c r="B73" s="307" t="s">
        <v>310</v>
      </c>
      <c r="C73" s="308"/>
      <c r="D73" s="113">
        <v>0.13348164627363737</v>
      </c>
      <c r="E73" s="115">
        <v>12</v>
      </c>
      <c r="F73" s="114">
        <v>11</v>
      </c>
      <c r="G73" s="114">
        <v>12</v>
      </c>
      <c r="H73" s="114">
        <v>13</v>
      </c>
      <c r="I73" s="140">
        <v>12</v>
      </c>
      <c r="J73" s="115">
        <v>0</v>
      </c>
      <c r="K73" s="116">
        <v>0</v>
      </c>
    </row>
    <row r="74" spans="1:11" ht="14.1" customHeight="1" x14ac:dyDescent="0.2">
      <c r="A74" s="306" t="s">
        <v>311</v>
      </c>
      <c r="B74" s="307" t="s">
        <v>312</v>
      </c>
      <c r="C74" s="308"/>
      <c r="D74" s="113">
        <v>3.3370411568409343E-2</v>
      </c>
      <c r="E74" s="115">
        <v>3</v>
      </c>
      <c r="F74" s="114" t="s">
        <v>513</v>
      </c>
      <c r="G74" s="114" t="s">
        <v>513</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0.36707452725250278</v>
      </c>
      <c r="E76" s="115">
        <v>33</v>
      </c>
      <c r="F76" s="114">
        <v>30</v>
      </c>
      <c r="G76" s="114">
        <v>31</v>
      </c>
      <c r="H76" s="114">
        <v>29</v>
      </c>
      <c r="I76" s="140">
        <v>27</v>
      </c>
      <c r="J76" s="115">
        <v>6</v>
      </c>
      <c r="K76" s="116">
        <v>22.222222222222221</v>
      </c>
    </row>
    <row r="77" spans="1:11" ht="14.1" customHeight="1" x14ac:dyDescent="0.2">
      <c r="A77" s="306">
        <v>92</v>
      </c>
      <c r="B77" s="307" t="s">
        <v>316</v>
      </c>
      <c r="C77" s="308"/>
      <c r="D77" s="113">
        <v>0.23359288097886541</v>
      </c>
      <c r="E77" s="115">
        <v>21</v>
      </c>
      <c r="F77" s="114">
        <v>21</v>
      </c>
      <c r="G77" s="114">
        <v>21</v>
      </c>
      <c r="H77" s="114">
        <v>20</v>
      </c>
      <c r="I77" s="140">
        <v>20</v>
      </c>
      <c r="J77" s="115">
        <v>1</v>
      </c>
      <c r="K77" s="116">
        <v>5</v>
      </c>
    </row>
    <row r="78" spans="1:11" ht="14.1" customHeight="1" x14ac:dyDescent="0.2">
      <c r="A78" s="306">
        <v>93</v>
      </c>
      <c r="B78" s="307" t="s">
        <v>317</v>
      </c>
      <c r="C78" s="308"/>
      <c r="D78" s="113">
        <v>0.11123470522803114</v>
      </c>
      <c r="E78" s="115">
        <v>10</v>
      </c>
      <c r="F78" s="114">
        <v>10</v>
      </c>
      <c r="G78" s="114">
        <v>9</v>
      </c>
      <c r="H78" s="114">
        <v>12</v>
      </c>
      <c r="I78" s="140">
        <v>9</v>
      </c>
      <c r="J78" s="115">
        <v>1</v>
      </c>
      <c r="K78" s="116">
        <v>11.111111111111111</v>
      </c>
    </row>
    <row r="79" spans="1:11" ht="14.1" customHeight="1" x14ac:dyDescent="0.2">
      <c r="A79" s="306">
        <v>94</v>
      </c>
      <c r="B79" s="307" t="s">
        <v>318</v>
      </c>
      <c r="C79" s="308"/>
      <c r="D79" s="113">
        <v>0.97886540600667404</v>
      </c>
      <c r="E79" s="115">
        <v>88</v>
      </c>
      <c r="F79" s="114">
        <v>94</v>
      </c>
      <c r="G79" s="114">
        <v>99</v>
      </c>
      <c r="H79" s="114">
        <v>113</v>
      </c>
      <c r="I79" s="140">
        <v>113</v>
      </c>
      <c r="J79" s="115">
        <v>-25</v>
      </c>
      <c r="K79" s="116">
        <v>-22.123893805309734</v>
      </c>
    </row>
    <row r="80" spans="1:11" ht="14.1" customHeight="1" x14ac:dyDescent="0.2">
      <c r="A80" s="306" t="s">
        <v>319</v>
      </c>
      <c r="B80" s="307" t="s">
        <v>320</v>
      </c>
      <c r="C80" s="308"/>
      <c r="D80" s="113" t="s">
        <v>513</v>
      </c>
      <c r="E80" s="115" t="s">
        <v>513</v>
      </c>
      <c r="F80" s="114">
        <v>3</v>
      </c>
      <c r="G80" s="114">
        <v>3</v>
      </c>
      <c r="H80" s="114">
        <v>4</v>
      </c>
      <c r="I80" s="140" t="s">
        <v>513</v>
      </c>
      <c r="J80" s="115" t="s">
        <v>513</v>
      </c>
      <c r="K80" s="116" t="s">
        <v>513</v>
      </c>
    </row>
    <row r="81" spans="1:11" ht="14.1" customHeight="1" x14ac:dyDescent="0.2">
      <c r="A81" s="310" t="s">
        <v>321</v>
      </c>
      <c r="B81" s="311" t="s">
        <v>333</v>
      </c>
      <c r="C81" s="312"/>
      <c r="D81" s="125">
        <v>4.8275862068965516</v>
      </c>
      <c r="E81" s="143">
        <v>434</v>
      </c>
      <c r="F81" s="144">
        <v>477</v>
      </c>
      <c r="G81" s="144">
        <v>473</v>
      </c>
      <c r="H81" s="144">
        <v>484</v>
      </c>
      <c r="I81" s="145">
        <v>461</v>
      </c>
      <c r="J81" s="143">
        <v>-27</v>
      </c>
      <c r="K81" s="146">
        <v>-5.8568329718004337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1997</v>
      </c>
      <c r="G12" s="536">
        <v>1542</v>
      </c>
      <c r="H12" s="536">
        <v>3015</v>
      </c>
      <c r="I12" s="536">
        <v>1784</v>
      </c>
      <c r="J12" s="537">
        <v>2047</v>
      </c>
      <c r="K12" s="538">
        <v>-50</v>
      </c>
      <c r="L12" s="349">
        <v>-2.442598925256473</v>
      </c>
    </row>
    <row r="13" spans="1:17" s="110" customFormat="1" ht="15" customHeight="1" x14ac:dyDescent="0.2">
      <c r="A13" s="350" t="s">
        <v>344</v>
      </c>
      <c r="B13" s="351" t="s">
        <v>345</v>
      </c>
      <c r="C13" s="347"/>
      <c r="D13" s="347"/>
      <c r="E13" s="348"/>
      <c r="F13" s="536">
        <v>1087</v>
      </c>
      <c r="G13" s="536">
        <v>771</v>
      </c>
      <c r="H13" s="536">
        <v>1654</v>
      </c>
      <c r="I13" s="536">
        <v>966</v>
      </c>
      <c r="J13" s="537">
        <v>1146</v>
      </c>
      <c r="K13" s="538">
        <v>-59</v>
      </c>
      <c r="L13" s="349">
        <v>-5.1483420593368239</v>
      </c>
    </row>
    <row r="14" spans="1:17" s="110" customFormat="1" ht="22.5" customHeight="1" x14ac:dyDescent="0.2">
      <c r="A14" s="350"/>
      <c r="B14" s="351" t="s">
        <v>346</v>
      </c>
      <c r="C14" s="347"/>
      <c r="D14" s="347"/>
      <c r="E14" s="348"/>
      <c r="F14" s="536">
        <v>910</v>
      </c>
      <c r="G14" s="536">
        <v>771</v>
      </c>
      <c r="H14" s="536">
        <v>1361</v>
      </c>
      <c r="I14" s="536">
        <v>818</v>
      </c>
      <c r="J14" s="537">
        <v>901</v>
      </c>
      <c r="K14" s="538">
        <v>9</v>
      </c>
      <c r="L14" s="349">
        <v>0.99889012208657046</v>
      </c>
    </row>
    <row r="15" spans="1:17" s="110" customFormat="1" ht="15" customHeight="1" x14ac:dyDescent="0.2">
      <c r="A15" s="350" t="s">
        <v>347</v>
      </c>
      <c r="B15" s="351" t="s">
        <v>108</v>
      </c>
      <c r="C15" s="347"/>
      <c r="D15" s="347"/>
      <c r="E15" s="348"/>
      <c r="F15" s="536">
        <v>443</v>
      </c>
      <c r="G15" s="536">
        <v>357</v>
      </c>
      <c r="H15" s="536">
        <v>1207</v>
      </c>
      <c r="I15" s="536">
        <v>401</v>
      </c>
      <c r="J15" s="537">
        <v>434</v>
      </c>
      <c r="K15" s="538">
        <v>9</v>
      </c>
      <c r="L15" s="349">
        <v>2.0737327188940093</v>
      </c>
    </row>
    <row r="16" spans="1:17" s="110" customFormat="1" ht="15" customHeight="1" x14ac:dyDescent="0.2">
      <c r="A16" s="350"/>
      <c r="B16" s="351" t="s">
        <v>109</v>
      </c>
      <c r="C16" s="347"/>
      <c r="D16" s="347"/>
      <c r="E16" s="348"/>
      <c r="F16" s="536">
        <v>1351</v>
      </c>
      <c r="G16" s="536">
        <v>1040</v>
      </c>
      <c r="H16" s="536">
        <v>1597</v>
      </c>
      <c r="I16" s="536">
        <v>1187</v>
      </c>
      <c r="J16" s="537">
        <v>1374</v>
      </c>
      <c r="K16" s="538">
        <v>-23</v>
      </c>
      <c r="L16" s="349">
        <v>-1.6739446870451238</v>
      </c>
    </row>
    <row r="17" spans="1:12" s="110" customFormat="1" ht="15" customHeight="1" x14ac:dyDescent="0.2">
      <c r="A17" s="350"/>
      <c r="B17" s="351" t="s">
        <v>110</v>
      </c>
      <c r="C17" s="347"/>
      <c r="D17" s="347"/>
      <c r="E17" s="348"/>
      <c r="F17" s="536">
        <v>183</v>
      </c>
      <c r="G17" s="536">
        <v>128</v>
      </c>
      <c r="H17" s="536">
        <v>185</v>
      </c>
      <c r="I17" s="536">
        <v>177</v>
      </c>
      <c r="J17" s="537">
        <v>206</v>
      </c>
      <c r="K17" s="538">
        <v>-23</v>
      </c>
      <c r="L17" s="349">
        <v>-11.16504854368932</v>
      </c>
    </row>
    <row r="18" spans="1:12" s="110" customFormat="1" ht="15" customHeight="1" x14ac:dyDescent="0.2">
      <c r="A18" s="350"/>
      <c r="B18" s="351" t="s">
        <v>111</v>
      </c>
      <c r="C18" s="347"/>
      <c r="D18" s="347"/>
      <c r="E18" s="348"/>
      <c r="F18" s="536">
        <v>20</v>
      </c>
      <c r="G18" s="536">
        <v>17</v>
      </c>
      <c r="H18" s="536">
        <v>26</v>
      </c>
      <c r="I18" s="536">
        <v>19</v>
      </c>
      <c r="J18" s="537">
        <v>33</v>
      </c>
      <c r="K18" s="538">
        <v>-13</v>
      </c>
      <c r="L18" s="349">
        <v>-39.393939393939391</v>
      </c>
    </row>
    <row r="19" spans="1:12" s="110" customFormat="1" ht="15" customHeight="1" x14ac:dyDescent="0.2">
      <c r="A19" s="118" t="s">
        <v>113</v>
      </c>
      <c r="B19" s="119" t="s">
        <v>181</v>
      </c>
      <c r="C19" s="347"/>
      <c r="D19" s="347"/>
      <c r="E19" s="348"/>
      <c r="F19" s="536">
        <v>1182</v>
      </c>
      <c r="G19" s="536">
        <v>846</v>
      </c>
      <c r="H19" s="536">
        <v>2051</v>
      </c>
      <c r="I19" s="536">
        <v>1105</v>
      </c>
      <c r="J19" s="537">
        <v>1238</v>
      </c>
      <c r="K19" s="538">
        <v>-56</v>
      </c>
      <c r="L19" s="349">
        <v>-4.5234248788368339</v>
      </c>
    </row>
    <row r="20" spans="1:12" s="110" customFormat="1" ht="15" customHeight="1" x14ac:dyDescent="0.2">
      <c r="A20" s="118"/>
      <c r="B20" s="119" t="s">
        <v>182</v>
      </c>
      <c r="C20" s="347"/>
      <c r="D20" s="347"/>
      <c r="E20" s="348"/>
      <c r="F20" s="536">
        <v>815</v>
      </c>
      <c r="G20" s="536">
        <v>696</v>
      </c>
      <c r="H20" s="536">
        <v>964</v>
      </c>
      <c r="I20" s="536">
        <v>679</v>
      </c>
      <c r="J20" s="537">
        <v>809</v>
      </c>
      <c r="K20" s="538">
        <v>6</v>
      </c>
      <c r="L20" s="349">
        <v>0.74165636588380712</v>
      </c>
    </row>
    <row r="21" spans="1:12" s="110" customFormat="1" ht="15" customHeight="1" x14ac:dyDescent="0.2">
      <c r="A21" s="118" t="s">
        <v>113</v>
      </c>
      <c r="B21" s="119" t="s">
        <v>116</v>
      </c>
      <c r="C21" s="347"/>
      <c r="D21" s="347"/>
      <c r="E21" s="348"/>
      <c r="F21" s="536">
        <v>1651</v>
      </c>
      <c r="G21" s="536">
        <v>1272</v>
      </c>
      <c r="H21" s="536">
        <v>2577</v>
      </c>
      <c r="I21" s="536">
        <v>1469</v>
      </c>
      <c r="J21" s="537">
        <v>1698</v>
      </c>
      <c r="K21" s="538">
        <v>-47</v>
      </c>
      <c r="L21" s="349">
        <v>-2.7679623085983511</v>
      </c>
    </row>
    <row r="22" spans="1:12" s="110" customFormat="1" ht="15" customHeight="1" x14ac:dyDescent="0.2">
      <c r="A22" s="118"/>
      <c r="B22" s="119" t="s">
        <v>117</v>
      </c>
      <c r="C22" s="347"/>
      <c r="D22" s="347"/>
      <c r="E22" s="348"/>
      <c r="F22" s="536">
        <v>343</v>
      </c>
      <c r="G22" s="536">
        <v>268</v>
      </c>
      <c r="H22" s="536">
        <v>438</v>
      </c>
      <c r="I22" s="536">
        <v>313</v>
      </c>
      <c r="J22" s="537">
        <v>349</v>
      </c>
      <c r="K22" s="538">
        <v>-6</v>
      </c>
      <c r="L22" s="349">
        <v>-1.7191977077363896</v>
      </c>
    </row>
    <row r="23" spans="1:12" s="110" customFormat="1" ht="15" customHeight="1" x14ac:dyDescent="0.2">
      <c r="A23" s="352" t="s">
        <v>347</v>
      </c>
      <c r="B23" s="353" t="s">
        <v>193</v>
      </c>
      <c r="C23" s="354"/>
      <c r="D23" s="354"/>
      <c r="E23" s="355"/>
      <c r="F23" s="539">
        <v>40</v>
      </c>
      <c r="G23" s="539">
        <v>56</v>
      </c>
      <c r="H23" s="539">
        <v>615</v>
      </c>
      <c r="I23" s="539">
        <v>34</v>
      </c>
      <c r="J23" s="540">
        <v>49</v>
      </c>
      <c r="K23" s="541">
        <v>-9</v>
      </c>
      <c r="L23" s="356">
        <v>-18.367346938775512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22.5</v>
      </c>
      <c r="G25" s="542">
        <v>25.4</v>
      </c>
      <c r="H25" s="542">
        <v>26.7</v>
      </c>
      <c r="I25" s="542">
        <v>24.8</v>
      </c>
      <c r="J25" s="542">
        <v>24.3</v>
      </c>
      <c r="K25" s="543" t="s">
        <v>349</v>
      </c>
      <c r="L25" s="364">
        <v>-1.8000000000000007</v>
      </c>
    </row>
    <row r="26" spans="1:12" s="110" customFormat="1" ht="15" customHeight="1" x14ac:dyDescent="0.2">
      <c r="A26" s="365" t="s">
        <v>105</v>
      </c>
      <c r="B26" s="366" t="s">
        <v>345</v>
      </c>
      <c r="C26" s="362"/>
      <c r="D26" s="362"/>
      <c r="E26" s="363"/>
      <c r="F26" s="542">
        <v>21.7</v>
      </c>
      <c r="G26" s="542">
        <v>23.9</v>
      </c>
      <c r="H26" s="542">
        <v>24.7</v>
      </c>
      <c r="I26" s="542">
        <v>22</v>
      </c>
      <c r="J26" s="544">
        <v>20.3</v>
      </c>
      <c r="K26" s="543" t="s">
        <v>349</v>
      </c>
      <c r="L26" s="364">
        <v>1.3999999999999986</v>
      </c>
    </row>
    <row r="27" spans="1:12" s="110" customFormat="1" ht="15" customHeight="1" x14ac:dyDescent="0.2">
      <c r="A27" s="365"/>
      <c r="B27" s="366" t="s">
        <v>346</v>
      </c>
      <c r="C27" s="362"/>
      <c r="D27" s="362"/>
      <c r="E27" s="363"/>
      <c r="F27" s="542">
        <v>23.3</v>
      </c>
      <c r="G27" s="542">
        <v>26.9</v>
      </c>
      <c r="H27" s="542">
        <v>29.2</v>
      </c>
      <c r="I27" s="542">
        <v>28.1</v>
      </c>
      <c r="J27" s="542">
        <v>29.4</v>
      </c>
      <c r="K27" s="543" t="s">
        <v>349</v>
      </c>
      <c r="L27" s="364">
        <v>-6.0999999999999979</v>
      </c>
    </row>
    <row r="28" spans="1:12" s="110" customFormat="1" ht="15" customHeight="1" x14ac:dyDescent="0.2">
      <c r="A28" s="365" t="s">
        <v>113</v>
      </c>
      <c r="B28" s="366" t="s">
        <v>108</v>
      </c>
      <c r="C28" s="362"/>
      <c r="D28" s="362"/>
      <c r="E28" s="363"/>
      <c r="F28" s="542">
        <v>27.6</v>
      </c>
      <c r="G28" s="542">
        <v>35.6</v>
      </c>
      <c r="H28" s="542">
        <v>36.799999999999997</v>
      </c>
      <c r="I28" s="542">
        <v>38.700000000000003</v>
      </c>
      <c r="J28" s="542">
        <v>32.4</v>
      </c>
      <c r="K28" s="543" t="s">
        <v>349</v>
      </c>
      <c r="L28" s="364">
        <v>-4.7999999999999972</v>
      </c>
    </row>
    <row r="29" spans="1:12" s="110" customFormat="1" ht="11.25" x14ac:dyDescent="0.2">
      <c r="A29" s="365"/>
      <c r="B29" s="366" t="s">
        <v>109</v>
      </c>
      <c r="C29" s="362"/>
      <c r="D29" s="362"/>
      <c r="E29" s="363"/>
      <c r="F29" s="542">
        <v>22</v>
      </c>
      <c r="G29" s="542">
        <v>23.1</v>
      </c>
      <c r="H29" s="542">
        <v>24.5</v>
      </c>
      <c r="I29" s="542">
        <v>20.3</v>
      </c>
      <c r="J29" s="544">
        <v>22.2</v>
      </c>
      <c r="K29" s="543" t="s">
        <v>349</v>
      </c>
      <c r="L29" s="364">
        <v>-0.19999999999999929</v>
      </c>
    </row>
    <row r="30" spans="1:12" s="110" customFormat="1" ht="15" customHeight="1" x14ac:dyDescent="0.2">
      <c r="A30" s="365"/>
      <c r="B30" s="366" t="s">
        <v>110</v>
      </c>
      <c r="C30" s="362"/>
      <c r="D30" s="362"/>
      <c r="E30" s="363"/>
      <c r="F30" s="542">
        <v>14.8</v>
      </c>
      <c r="G30" s="542">
        <v>21.1</v>
      </c>
      <c r="H30" s="542">
        <v>17.3</v>
      </c>
      <c r="I30" s="542">
        <v>24.9</v>
      </c>
      <c r="J30" s="542">
        <v>24.8</v>
      </c>
      <c r="K30" s="543" t="s">
        <v>349</v>
      </c>
      <c r="L30" s="364">
        <v>-10</v>
      </c>
    </row>
    <row r="31" spans="1:12" s="110" customFormat="1" ht="15" customHeight="1" x14ac:dyDescent="0.2">
      <c r="A31" s="365"/>
      <c r="B31" s="366" t="s">
        <v>111</v>
      </c>
      <c r="C31" s="362"/>
      <c r="D31" s="362"/>
      <c r="E31" s="363"/>
      <c r="F31" s="542">
        <v>20</v>
      </c>
      <c r="G31" s="542">
        <v>29.4</v>
      </c>
      <c r="H31" s="542">
        <v>26.9</v>
      </c>
      <c r="I31" s="542">
        <v>31.6</v>
      </c>
      <c r="J31" s="542">
        <v>15.2</v>
      </c>
      <c r="K31" s="543" t="s">
        <v>349</v>
      </c>
      <c r="L31" s="364">
        <v>4.8000000000000007</v>
      </c>
    </row>
    <row r="32" spans="1:12" s="110" customFormat="1" ht="15" customHeight="1" x14ac:dyDescent="0.2">
      <c r="A32" s="367" t="s">
        <v>113</v>
      </c>
      <c r="B32" s="368" t="s">
        <v>181</v>
      </c>
      <c r="C32" s="362"/>
      <c r="D32" s="362"/>
      <c r="E32" s="363"/>
      <c r="F32" s="542">
        <v>20.3</v>
      </c>
      <c r="G32" s="542">
        <v>23.2</v>
      </c>
      <c r="H32" s="542">
        <v>24</v>
      </c>
      <c r="I32" s="542">
        <v>21.9</v>
      </c>
      <c r="J32" s="544">
        <v>20.9</v>
      </c>
      <c r="K32" s="543" t="s">
        <v>349</v>
      </c>
      <c r="L32" s="364">
        <v>-0.59999999999999787</v>
      </c>
    </row>
    <row r="33" spans="1:12" s="110" customFormat="1" ht="15" customHeight="1" x14ac:dyDescent="0.2">
      <c r="A33" s="367"/>
      <c r="B33" s="368" t="s">
        <v>182</v>
      </c>
      <c r="C33" s="362"/>
      <c r="D33" s="362"/>
      <c r="E33" s="363"/>
      <c r="F33" s="542">
        <v>25.5</v>
      </c>
      <c r="G33" s="542">
        <v>27.9</v>
      </c>
      <c r="H33" s="542">
        <v>30.6</v>
      </c>
      <c r="I33" s="542">
        <v>29.4</v>
      </c>
      <c r="J33" s="542">
        <v>29.4</v>
      </c>
      <c r="K33" s="543" t="s">
        <v>349</v>
      </c>
      <c r="L33" s="364">
        <v>-3.8999999999999986</v>
      </c>
    </row>
    <row r="34" spans="1:12" s="369" customFormat="1" ht="15" customHeight="1" x14ac:dyDescent="0.2">
      <c r="A34" s="367" t="s">
        <v>113</v>
      </c>
      <c r="B34" s="368" t="s">
        <v>116</v>
      </c>
      <c r="C34" s="362"/>
      <c r="D34" s="362"/>
      <c r="E34" s="363"/>
      <c r="F34" s="542">
        <v>21</v>
      </c>
      <c r="G34" s="542">
        <v>23</v>
      </c>
      <c r="H34" s="542">
        <v>25.7</v>
      </c>
      <c r="I34" s="542">
        <v>24.2</v>
      </c>
      <c r="J34" s="542">
        <v>24.6</v>
      </c>
      <c r="K34" s="543" t="s">
        <v>349</v>
      </c>
      <c r="L34" s="364">
        <v>-3.6000000000000014</v>
      </c>
    </row>
    <row r="35" spans="1:12" s="369" customFormat="1" ht="11.25" x14ac:dyDescent="0.2">
      <c r="A35" s="370"/>
      <c r="B35" s="371" t="s">
        <v>117</v>
      </c>
      <c r="C35" s="372"/>
      <c r="D35" s="372"/>
      <c r="E35" s="373"/>
      <c r="F35" s="545">
        <v>29.2</v>
      </c>
      <c r="G35" s="545">
        <v>36</v>
      </c>
      <c r="H35" s="545">
        <v>32.1</v>
      </c>
      <c r="I35" s="545">
        <v>27.4</v>
      </c>
      <c r="J35" s="546">
        <v>23</v>
      </c>
      <c r="K35" s="547" t="s">
        <v>349</v>
      </c>
      <c r="L35" s="374">
        <v>6.1999999999999993</v>
      </c>
    </row>
    <row r="36" spans="1:12" s="369" customFormat="1" ht="15.95" customHeight="1" x14ac:dyDescent="0.2">
      <c r="A36" s="375" t="s">
        <v>350</v>
      </c>
      <c r="B36" s="376"/>
      <c r="C36" s="377"/>
      <c r="D36" s="376"/>
      <c r="E36" s="378"/>
      <c r="F36" s="548">
        <v>1945</v>
      </c>
      <c r="G36" s="548">
        <v>1449</v>
      </c>
      <c r="H36" s="548">
        <v>2258</v>
      </c>
      <c r="I36" s="548">
        <v>1743</v>
      </c>
      <c r="J36" s="548">
        <v>1979</v>
      </c>
      <c r="K36" s="549">
        <v>-34</v>
      </c>
      <c r="L36" s="380">
        <v>-1.7180394138453765</v>
      </c>
    </row>
    <row r="37" spans="1:12" s="369" customFormat="1" ht="15.95" customHeight="1" x14ac:dyDescent="0.2">
      <c r="A37" s="381"/>
      <c r="B37" s="382" t="s">
        <v>113</v>
      </c>
      <c r="C37" s="382" t="s">
        <v>351</v>
      </c>
      <c r="D37" s="382"/>
      <c r="E37" s="383"/>
      <c r="F37" s="548">
        <v>437</v>
      </c>
      <c r="G37" s="548">
        <v>368</v>
      </c>
      <c r="H37" s="548">
        <v>604</v>
      </c>
      <c r="I37" s="548">
        <v>432</v>
      </c>
      <c r="J37" s="548">
        <v>481</v>
      </c>
      <c r="K37" s="549">
        <v>-44</v>
      </c>
      <c r="L37" s="380">
        <v>-9.1476091476091472</v>
      </c>
    </row>
    <row r="38" spans="1:12" s="369" customFormat="1" ht="15.95" customHeight="1" x14ac:dyDescent="0.2">
      <c r="A38" s="381"/>
      <c r="B38" s="384" t="s">
        <v>105</v>
      </c>
      <c r="C38" s="384" t="s">
        <v>106</v>
      </c>
      <c r="D38" s="385"/>
      <c r="E38" s="383"/>
      <c r="F38" s="548">
        <v>1067</v>
      </c>
      <c r="G38" s="548">
        <v>728</v>
      </c>
      <c r="H38" s="548">
        <v>1229</v>
      </c>
      <c r="I38" s="548">
        <v>943</v>
      </c>
      <c r="J38" s="550">
        <v>1100</v>
      </c>
      <c r="K38" s="549">
        <v>-33</v>
      </c>
      <c r="L38" s="380">
        <v>-3</v>
      </c>
    </row>
    <row r="39" spans="1:12" s="369" customFormat="1" ht="15.95" customHeight="1" x14ac:dyDescent="0.2">
      <c r="A39" s="381"/>
      <c r="B39" s="385"/>
      <c r="C39" s="382" t="s">
        <v>352</v>
      </c>
      <c r="D39" s="385"/>
      <c r="E39" s="383"/>
      <c r="F39" s="548">
        <v>232</v>
      </c>
      <c r="G39" s="548">
        <v>174</v>
      </c>
      <c r="H39" s="548">
        <v>304</v>
      </c>
      <c r="I39" s="548">
        <v>207</v>
      </c>
      <c r="J39" s="548">
        <v>223</v>
      </c>
      <c r="K39" s="549">
        <v>9</v>
      </c>
      <c r="L39" s="380">
        <v>4.0358744394618835</v>
      </c>
    </row>
    <row r="40" spans="1:12" s="369" customFormat="1" ht="15.95" customHeight="1" x14ac:dyDescent="0.2">
      <c r="A40" s="381"/>
      <c r="B40" s="384"/>
      <c r="C40" s="384" t="s">
        <v>107</v>
      </c>
      <c r="D40" s="385"/>
      <c r="E40" s="383"/>
      <c r="F40" s="548">
        <v>878</v>
      </c>
      <c r="G40" s="548">
        <v>721</v>
      </c>
      <c r="H40" s="548">
        <v>1029</v>
      </c>
      <c r="I40" s="548">
        <v>800</v>
      </c>
      <c r="J40" s="548">
        <v>879</v>
      </c>
      <c r="K40" s="549">
        <v>-1</v>
      </c>
      <c r="L40" s="380">
        <v>-0.11376564277588168</v>
      </c>
    </row>
    <row r="41" spans="1:12" s="369" customFormat="1" ht="24" customHeight="1" x14ac:dyDescent="0.2">
      <c r="A41" s="381"/>
      <c r="B41" s="385"/>
      <c r="C41" s="382" t="s">
        <v>352</v>
      </c>
      <c r="D41" s="385"/>
      <c r="E41" s="383"/>
      <c r="F41" s="548">
        <v>205</v>
      </c>
      <c r="G41" s="548">
        <v>194</v>
      </c>
      <c r="H41" s="548">
        <v>300</v>
      </c>
      <c r="I41" s="548">
        <v>225</v>
      </c>
      <c r="J41" s="550">
        <v>258</v>
      </c>
      <c r="K41" s="549">
        <v>-53</v>
      </c>
      <c r="L41" s="380">
        <v>-20.54263565891473</v>
      </c>
    </row>
    <row r="42" spans="1:12" s="110" customFormat="1" ht="15" customHeight="1" x14ac:dyDescent="0.2">
      <c r="A42" s="381"/>
      <c r="B42" s="384" t="s">
        <v>113</v>
      </c>
      <c r="C42" s="384" t="s">
        <v>353</v>
      </c>
      <c r="D42" s="385"/>
      <c r="E42" s="383"/>
      <c r="F42" s="548">
        <v>402</v>
      </c>
      <c r="G42" s="548">
        <v>278</v>
      </c>
      <c r="H42" s="548">
        <v>513</v>
      </c>
      <c r="I42" s="548">
        <v>372</v>
      </c>
      <c r="J42" s="548">
        <v>373</v>
      </c>
      <c r="K42" s="549">
        <v>29</v>
      </c>
      <c r="L42" s="380">
        <v>7.7747989276139409</v>
      </c>
    </row>
    <row r="43" spans="1:12" s="110" customFormat="1" ht="15" customHeight="1" x14ac:dyDescent="0.2">
      <c r="A43" s="381"/>
      <c r="B43" s="385"/>
      <c r="C43" s="382" t="s">
        <v>352</v>
      </c>
      <c r="D43" s="385"/>
      <c r="E43" s="383"/>
      <c r="F43" s="548">
        <v>111</v>
      </c>
      <c r="G43" s="548">
        <v>99</v>
      </c>
      <c r="H43" s="548">
        <v>189</v>
      </c>
      <c r="I43" s="548">
        <v>144</v>
      </c>
      <c r="J43" s="548">
        <v>121</v>
      </c>
      <c r="K43" s="549">
        <v>-10</v>
      </c>
      <c r="L43" s="380">
        <v>-8.2644628099173545</v>
      </c>
    </row>
    <row r="44" spans="1:12" s="110" customFormat="1" ht="15" customHeight="1" x14ac:dyDescent="0.2">
      <c r="A44" s="381"/>
      <c r="B44" s="384"/>
      <c r="C44" s="366" t="s">
        <v>109</v>
      </c>
      <c r="D44" s="385"/>
      <c r="E44" s="383"/>
      <c r="F44" s="548">
        <v>1340</v>
      </c>
      <c r="G44" s="548">
        <v>1026</v>
      </c>
      <c r="H44" s="548">
        <v>1534</v>
      </c>
      <c r="I44" s="548">
        <v>1175</v>
      </c>
      <c r="J44" s="550">
        <v>1367</v>
      </c>
      <c r="K44" s="549">
        <v>-27</v>
      </c>
      <c r="L44" s="380">
        <v>-1.9751280175566934</v>
      </c>
    </row>
    <row r="45" spans="1:12" s="110" customFormat="1" ht="15" customHeight="1" x14ac:dyDescent="0.2">
      <c r="A45" s="381"/>
      <c r="B45" s="385"/>
      <c r="C45" s="382" t="s">
        <v>352</v>
      </c>
      <c r="D45" s="385"/>
      <c r="E45" s="383"/>
      <c r="F45" s="548">
        <v>295</v>
      </c>
      <c r="G45" s="548">
        <v>237</v>
      </c>
      <c r="H45" s="548">
        <v>376</v>
      </c>
      <c r="I45" s="548">
        <v>238</v>
      </c>
      <c r="J45" s="548">
        <v>304</v>
      </c>
      <c r="K45" s="549">
        <v>-9</v>
      </c>
      <c r="L45" s="380">
        <v>-2.9605263157894739</v>
      </c>
    </row>
    <row r="46" spans="1:12" s="110" customFormat="1" ht="15" customHeight="1" x14ac:dyDescent="0.2">
      <c r="A46" s="381"/>
      <c r="B46" s="384"/>
      <c r="C46" s="366" t="s">
        <v>110</v>
      </c>
      <c r="D46" s="385"/>
      <c r="E46" s="383"/>
      <c r="F46" s="548">
        <v>183</v>
      </c>
      <c r="G46" s="548">
        <v>128</v>
      </c>
      <c r="H46" s="548">
        <v>185</v>
      </c>
      <c r="I46" s="548">
        <v>177</v>
      </c>
      <c r="J46" s="548">
        <v>206</v>
      </c>
      <c r="K46" s="549">
        <v>-23</v>
      </c>
      <c r="L46" s="380">
        <v>-11.16504854368932</v>
      </c>
    </row>
    <row r="47" spans="1:12" s="110" customFormat="1" ht="15" customHeight="1" x14ac:dyDescent="0.2">
      <c r="A47" s="381"/>
      <c r="B47" s="385"/>
      <c r="C47" s="382" t="s">
        <v>352</v>
      </c>
      <c r="D47" s="385"/>
      <c r="E47" s="383"/>
      <c r="F47" s="548">
        <v>27</v>
      </c>
      <c r="G47" s="548">
        <v>27</v>
      </c>
      <c r="H47" s="548">
        <v>32</v>
      </c>
      <c r="I47" s="548">
        <v>44</v>
      </c>
      <c r="J47" s="550">
        <v>51</v>
      </c>
      <c r="K47" s="549">
        <v>-24</v>
      </c>
      <c r="L47" s="380">
        <v>-47.058823529411768</v>
      </c>
    </row>
    <row r="48" spans="1:12" s="110" customFormat="1" ht="15" customHeight="1" x14ac:dyDescent="0.2">
      <c r="A48" s="381"/>
      <c r="B48" s="385"/>
      <c r="C48" s="366" t="s">
        <v>111</v>
      </c>
      <c r="D48" s="386"/>
      <c r="E48" s="387"/>
      <c r="F48" s="548">
        <v>20</v>
      </c>
      <c r="G48" s="548">
        <v>17</v>
      </c>
      <c r="H48" s="548">
        <v>26</v>
      </c>
      <c r="I48" s="548">
        <v>19</v>
      </c>
      <c r="J48" s="548">
        <v>33</v>
      </c>
      <c r="K48" s="549">
        <v>-13</v>
      </c>
      <c r="L48" s="380">
        <v>-39.393939393939391</v>
      </c>
    </row>
    <row r="49" spans="1:12" s="110" customFormat="1" ht="15" customHeight="1" x14ac:dyDescent="0.2">
      <c r="A49" s="381"/>
      <c r="B49" s="385"/>
      <c r="C49" s="382" t="s">
        <v>352</v>
      </c>
      <c r="D49" s="385"/>
      <c r="E49" s="383"/>
      <c r="F49" s="548">
        <v>4</v>
      </c>
      <c r="G49" s="548">
        <v>5</v>
      </c>
      <c r="H49" s="548">
        <v>7</v>
      </c>
      <c r="I49" s="548">
        <v>6</v>
      </c>
      <c r="J49" s="548">
        <v>5</v>
      </c>
      <c r="K49" s="549">
        <v>-1</v>
      </c>
      <c r="L49" s="380">
        <v>-20</v>
      </c>
    </row>
    <row r="50" spans="1:12" s="110" customFormat="1" ht="15" customHeight="1" x14ac:dyDescent="0.2">
      <c r="A50" s="381"/>
      <c r="B50" s="384" t="s">
        <v>113</v>
      </c>
      <c r="C50" s="382" t="s">
        <v>181</v>
      </c>
      <c r="D50" s="385"/>
      <c r="E50" s="383"/>
      <c r="F50" s="548">
        <v>1134</v>
      </c>
      <c r="G50" s="548">
        <v>760</v>
      </c>
      <c r="H50" s="548">
        <v>1327</v>
      </c>
      <c r="I50" s="548">
        <v>1069</v>
      </c>
      <c r="J50" s="550">
        <v>1175</v>
      </c>
      <c r="K50" s="549">
        <v>-41</v>
      </c>
      <c r="L50" s="380">
        <v>-3.4893617021276597</v>
      </c>
    </row>
    <row r="51" spans="1:12" s="110" customFormat="1" ht="15" customHeight="1" x14ac:dyDescent="0.2">
      <c r="A51" s="381"/>
      <c r="B51" s="385"/>
      <c r="C51" s="382" t="s">
        <v>352</v>
      </c>
      <c r="D51" s="385"/>
      <c r="E51" s="383"/>
      <c r="F51" s="548">
        <v>230</v>
      </c>
      <c r="G51" s="548">
        <v>176</v>
      </c>
      <c r="H51" s="548">
        <v>319</v>
      </c>
      <c r="I51" s="548">
        <v>234</v>
      </c>
      <c r="J51" s="548">
        <v>245</v>
      </c>
      <c r="K51" s="549">
        <v>-15</v>
      </c>
      <c r="L51" s="380">
        <v>-6.1224489795918364</v>
      </c>
    </row>
    <row r="52" spans="1:12" s="110" customFormat="1" ht="15" customHeight="1" x14ac:dyDescent="0.2">
      <c r="A52" s="381"/>
      <c r="B52" s="384"/>
      <c r="C52" s="382" t="s">
        <v>182</v>
      </c>
      <c r="D52" s="385"/>
      <c r="E52" s="383"/>
      <c r="F52" s="548">
        <v>811</v>
      </c>
      <c r="G52" s="548">
        <v>689</v>
      </c>
      <c r="H52" s="548">
        <v>931</v>
      </c>
      <c r="I52" s="548">
        <v>674</v>
      </c>
      <c r="J52" s="548">
        <v>804</v>
      </c>
      <c r="K52" s="549">
        <v>7</v>
      </c>
      <c r="L52" s="380">
        <v>0.87064676616915426</v>
      </c>
    </row>
    <row r="53" spans="1:12" s="269" customFormat="1" ht="11.25" customHeight="1" x14ac:dyDescent="0.2">
      <c r="A53" s="381"/>
      <c r="B53" s="385"/>
      <c r="C53" s="382" t="s">
        <v>352</v>
      </c>
      <c r="D53" s="385"/>
      <c r="E53" s="383"/>
      <c r="F53" s="548">
        <v>207</v>
      </c>
      <c r="G53" s="548">
        <v>192</v>
      </c>
      <c r="H53" s="548">
        <v>285</v>
      </c>
      <c r="I53" s="548">
        <v>198</v>
      </c>
      <c r="J53" s="550">
        <v>236</v>
      </c>
      <c r="K53" s="549">
        <v>-29</v>
      </c>
      <c r="L53" s="380">
        <v>-12.288135593220339</v>
      </c>
    </row>
    <row r="54" spans="1:12" s="151" customFormat="1" ht="12.75" customHeight="1" x14ac:dyDescent="0.2">
      <c r="A54" s="381"/>
      <c r="B54" s="384" t="s">
        <v>113</v>
      </c>
      <c r="C54" s="384" t="s">
        <v>116</v>
      </c>
      <c r="D54" s="385"/>
      <c r="E54" s="383"/>
      <c r="F54" s="548">
        <v>1603</v>
      </c>
      <c r="G54" s="548">
        <v>1189</v>
      </c>
      <c r="H54" s="548">
        <v>1884</v>
      </c>
      <c r="I54" s="548">
        <v>1434</v>
      </c>
      <c r="J54" s="548">
        <v>1636</v>
      </c>
      <c r="K54" s="549">
        <v>-33</v>
      </c>
      <c r="L54" s="380">
        <v>-2.0171149144254277</v>
      </c>
    </row>
    <row r="55" spans="1:12" ht="11.25" x14ac:dyDescent="0.2">
      <c r="A55" s="381"/>
      <c r="B55" s="385"/>
      <c r="C55" s="382" t="s">
        <v>352</v>
      </c>
      <c r="D55" s="385"/>
      <c r="E55" s="383"/>
      <c r="F55" s="548">
        <v>336</v>
      </c>
      <c r="G55" s="548">
        <v>274</v>
      </c>
      <c r="H55" s="548">
        <v>484</v>
      </c>
      <c r="I55" s="548">
        <v>347</v>
      </c>
      <c r="J55" s="548">
        <v>402</v>
      </c>
      <c r="K55" s="549">
        <v>-66</v>
      </c>
      <c r="L55" s="380">
        <v>-16.417910447761194</v>
      </c>
    </row>
    <row r="56" spans="1:12" ht="14.25" customHeight="1" x14ac:dyDescent="0.2">
      <c r="A56" s="381"/>
      <c r="B56" s="385"/>
      <c r="C56" s="384" t="s">
        <v>117</v>
      </c>
      <c r="D56" s="385"/>
      <c r="E56" s="383"/>
      <c r="F56" s="548">
        <v>339</v>
      </c>
      <c r="G56" s="548">
        <v>258</v>
      </c>
      <c r="H56" s="548">
        <v>374</v>
      </c>
      <c r="I56" s="548">
        <v>307</v>
      </c>
      <c r="J56" s="548">
        <v>343</v>
      </c>
      <c r="K56" s="549">
        <v>-4</v>
      </c>
      <c r="L56" s="380">
        <v>-1.1661807580174928</v>
      </c>
    </row>
    <row r="57" spans="1:12" ht="18.75" customHeight="1" x14ac:dyDescent="0.2">
      <c r="A57" s="388"/>
      <c r="B57" s="389"/>
      <c r="C57" s="390" t="s">
        <v>352</v>
      </c>
      <c r="D57" s="389"/>
      <c r="E57" s="391"/>
      <c r="F57" s="551">
        <v>99</v>
      </c>
      <c r="G57" s="552">
        <v>93</v>
      </c>
      <c r="H57" s="552">
        <v>120</v>
      </c>
      <c r="I57" s="552">
        <v>84</v>
      </c>
      <c r="J57" s="552">
        <v>79</v>
      </c>
      <c r="K57" s="553">
        <f t="shared" ref="K57" si="0">IF(OR(F57=".",J57=".")=TRUE,".",IF(OR(F57="*",J57="*")=TRUE,"*",IF(AND(F57="-",J57="-")=TRUE,"-",IF(AND(ISNUMBER(J57),ISNUMBER(F57))=TRUE,IF(F57-J57=0,0,F57-J57),IF(ISNUMBER(F57)=TRUE,F57,-J57)))))</f>
        <v>20</v>
      </c>
      <c r="L57" s="392">
        <f t="shared" ref="L57" si="1">IF(K57 =".",".",IF(K57 ="*","*",IF(K57="-","-",IF(K57=0,0,IF(OR(J57="-",J57=".",F57="-",F57=".")=TRUE,"X",IF(J57=0,"0,0",IF(ABS(K57*100/J57)&gt;250,".X",(K57*100/J57))))))))</f>
        <v>25.316455696202532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1997</v>
      </c>
      <c r="E11" s="114">
        <v>1542</v>
      </c>
      <c r="F11" s="114">
        <v>3015</v>
      </c>
      <c r="G11" s="114">
        <v>1784</v>
      </c>
      <c r="H11" s="140">
        <v>2047</v>
      </c>
      <c r="I11" s="115">
        <v>-50</v>
      </c>
      <c r="J11" s="116">
        <v>-2.442598925256473</v>
      </c>
    </row>
    <row r="12" spans="1:15" s="110" customFormat="1" ht="24.95" customHeight="1" x14ac:dyDescent="0.2">
      <c r="A12" s="193" t="s">
        <v>132</v>
      </c>
      <c r="B12" s="194" t="s">
        <v>133</v>
      </c>
      <c r="C12" s="113">
        <v>6.9604406609914875</v>
      </c>
      <c r="D12" s="115">
        <v>139</v>
      </c>
      <c r="E12" s="114">
        <v>48</v>
      </c>
      <c r="F12" s="114">
        <v>80</v>
      </c>
      <c r="G12" s="114">
        <v>53</v>
      </c>
      <c r="H12" s="140">
        <v>87</v>
      </c>
      <c r="I12" s="115">
        <v>52</v>
      </c>
      <c r="J12" s="116">
        <v>59.770114942528735</v>
      </c>
    </row>
    <row r="13" spans="1:15" s="110" customFormat="1" ht="24.95" customHeight="1" x14ac:dyDescent="0.2">
      <c r="A13" s="193" t="s">
        <v>134</v>
      </c>
      <c r="B13" s="199" t="s">
        <v>214</v>
      </c>
      <c r="C13" s="113">
        <v>0.60090135202804207</v>
      </c>
      <c r="D13" s="115">
        <v>12</v>
      </c>
      <c r="E13" s="114">
        <v>10</v>
      </c>
      <c r="F13" s="114">
        <v>17</v>
      </c>
      <c r="G13" s="114">
        <v>16</v>
      </c>
      <c r="H13" s="140">
        <v>17</v>
      </c>
      <c r="I13" s="115">
        <v>-5</v>
      </c>
      <c r="J13" s="116">
        <v>-29.411764705882351</v>
      </c>
    </row>
    <row r="14" spans="1:15" s="287" customFormat="1" ht="24.95" customHeight="1" x14ac:dyDescent="0.2">
      <c r="A14" s="193" t="s">
        <v>215</v>
      </c>
      <c r="B14" s="199" t="s">
        <v>137</v>
      </c>
      <c r="C14" s="113">
        <v>9.6144216324486731</v>
      </c>
      <c r="D14" s="115">
        <v>192</v>
      </c>
      <c r="E14" s="114">
        <v>134</v>
      </c>
      <c r="F14" s="114">
        <v>300</v>
      </c>
      <c r="G14" s="114">
        <v>198</v>
      </c>
      <c r="H14" s="140">
        <v>217</v>
      </c>
      <c r="I14" s="115">
        <v>-25</v>
      </c>
      <c r="J14" s="116">
        <v>-11.52073732718894</v>
      </c>
      <c r="K14" s="110"/>
      <c r="L14" s="110"/>
      <c r="M14" s="110"/>
      <c r="N14" s="110"/>
      <c r="O14" s="110"/>
    </row>
    <row r="15" spans="1:15" s="110" customFormat="1" ht="24.95" customHeight="1" x14ac:dyDescent="0.2">
      <c r="A15" s="193" t="s">
        <v>216</v>
      </c>
      <c r="B15" s="199" t="s">
        <v>217</v>
      </c>
      <c r="C15" s="113">
        <v>2.7541311967951927</v>
      </c>
      <c r="D15" s="115">
        <v>55</v>
      </c>
      <c r="E15" s="114">
        <v>65</v>
      </c>
      <c r="F15" s="114">
        <v>113</v>
      </c>
      <c r="G15" s="114">
        <v>86</v>
      </c>
      <c r="H15" s="140">
        <v>54</v>
      </c>
      <c r="I15" s="115">
        <v>1</v>
      </c>
      <c r="J15" s="116">
        <v>1.8518518518518519</v>
      </c>
    </row>
    <row r="16" spans="1:15" s="287" customFormat="1" ht="24.95" customHeight="1" x14ac:dyDescent="0.2">
      <c r="A16" s="193" t="s">
        <v>218</v>
      </c>
      <c r="B16" s="199" t="s">
        <v>141</v>
      </c>
      <c r="C16" s="113">
        <v>5.9589384076114174</v>
      </c>
      <c r="D16" s="115">
        <v>119</v>
      </c>
      <c r="E16" s="114">
        <v>61</v>
      </c>
      <c r="F16" s="114">
        <v>154</v>
      </c>
      <c r="G16" s="114">
        <v>92</v>
      </c>
      <c r="H16" s="140">
        <v>139</v>
      </c>
      <c r="I16" s="115">
        <v>-20</v>
      </c>
      <c r="J16" s="116">
        <v>-14.388489208633093</v>
      </c>
      <c r="K16" s="110"/>
      <c r="L16" s="110"/>
      <c r="M16" s="110"/>
      <c r="N16" s="110"/>
      <c r="O16" s="110"/>
    </row>
    <row r="17" spans="1:15" s="110" customFormat="1" ht="24.95" customHeight="1" x14ac:dyDescent="0.2">
      <c r="A17" s="193" t="s">
        <v>142</v>
      </c>
      <c r="B17" s="199" t="s">
        <v>220</v>
      </c>
      <c r="C17" s="113">
        <v>0.90135202804206305</v>
      </c>
      <c r="D17" s="115">
        <v>18</v>
      </c>
      <c r="E17" s="114">
        <v>8</v>
      </c>
      <c r="F17" s="114">
        <v>33</v>
      </c>
      <c r="G17" s="114">
        <v>20</v>
      </c>
      <c r="H17" s="140">
        <v>24</v>
      </c>
      <c r="I17" s="115">
        <v>-6</v>
      </c>
      <c r="J17" s="116">
        <v>-25</v>
      </c>
    </row>
    <row r="18" spans="1:15" s="287" customFormat="1" ht="24.95" customHeight="1" x14ac:dyDescent="0.2">
      <c r="A18" s="201" t="s">
        <v>144</v>
      </c>
      <c r="B18" s="202" t="s">
        <v>145</v>
      </c>
      <c r="C18" s="113">
        <v>9.6144216324486731</v>
      </c>
      <c r="D18" s="115">
        <v>192</v>
      </c>
      <c r="E18" s="114">
        <v>97</v>
      </c>
      <c r="F18" s="114">
        <v>255</v>
      </c>
      <c r="G18" s="114">
        <v>192</v>
      </c>
      <c r="H18" s="140">
        <v>164</v>
      </c>
      <c r="I18" s="115">
        <v>28</v>
      </c>
      <c r="J18" s="116">
        <v>17.073170731707318</v>
      </c>
      <c r="K18" s="110"/>
      <c r="L18" s="110"/>
      <c r="M18" s="110"/>
      <c r="N18" s="110"/>
      <c r="O18" s="110"/>
    </row>
    <row r="19" spans="1:15" s="110" customFormat="1" ht="24.95" customHeight="1" x14ac:dyDescent="0.2">
      <c r="A19" s="193" t="s">
        <v>146</v>
      </c>
      <c r="B19" s="199" t="s">
        <v>147</v>
      </c>
      <c r="C19" s="113">
        <v>18.377566349524287</v>
      </c>
      <c r="D19" s="115">
        <v>367</v>
      </c>
      <c r="E19" s="114">
        <v>306</v>
      </c>
      <c r="F19" s="114">
        <v>522</v>
      </c>
      <c r="G19" s="114">
        <v>329</v>
      </c>
      <c r="H19" s="140">
        <v>382</v>
      </c>
      <c r="I19" s="115">
        <v>-15</v>
      </c>
      <c r="J19" s="116">
        <v>-3.9267015706806281</v>
      </c>
    </row>
    <row r="20" spans="1:15" s="287" customFormat="1" ht="24.95" customHeight="1" x14ac:dyDescent="0.2">
      <c r="A20" s="193" t="s">
        <v>148</v>
      </c>
      <c r="B20" s="199" t="s">
        <v>149</v>
      </c>
      <c r="C20" s="113">
        <v>3.8057085628442664</v>
      </c>
      <c r="D20" s="115">
        <v>76</v>
      </c>
      <c r="E20" s="114">
        <v>92</v>
      </c>
      <c r="F20" s="114">
        <v>220</v>
      </c>
      <c r="G20" s="114">
        <v>87</v>
      </c>
      <c r="H20" s="140">
        <v>98</v>
      </c>
      <c r="I20" s="115">
        <v>-22</v>
      </c>
      <c r="J20" s="116">
        <v>-22.448979591836736</v>
      </c>
      <c r="K20" s="110"/>
      <c r="L20" s="110"/>
      <c r="M20" s="110"/>
      <c r="N20" s="110"/>
      <c r="O20" s="110"/>
    </row>
    <row r="21" spans="1:15" s="110" customFormat="1" ht="24.95" customHeight="1" x14ac:dyDescent="0.2">
      <c r="A21" s="201" t="s">
        <v>150</v>
      </c>
      <c r="B21" s="202" t="s">
        <v>151</v>
      </c>
      <c r="C21" s="113">
        <v>6.5598397596394591</v>
      </c>
      <c r="D21" s="115">
        <v>131</v>
      </c>
      <c r="E21" s="114">
        <v>105</v>
      </c>
      <c r="F21" s="114">
        <v>160</v>
      </c>
      <c r="G21" s="114">
        <v>140</v>
      </c>
      <c r="H21" s="140">
        <v>137</v>
      </c>
      <c r="I21" s="115">
        <v>-6</v>
      </c>
      <c r="J21" s="116">
        <v>-4.3795620437956204</v>
      </c>
    </row>
    <row r="22" spans="1:15" s="110" customFormat="1" ht="24.95" customHeight="1" x14ac:dyDescent="0.2">
      <c r="A22" s="201" t="s">
        <v>152</v>
      </c>
      <c r="B22" s="199" t="s">
        <v>153</v>
      </c>
      <c r="C22" s="113">
        <v>2.4036054081121683</v>
      </c>
      <c r="D22" s="115">
        <v>48</v>
      </c>
      <c r="E22" s="114">
        <v>25</v>
      </c>
      <c r="F22" s="114">
        <v>45</v>
      </c>
      <c r="G22" s="114">
        <v>36</v>
      </c>
      <c r="H22" s="140">
        <v>36</v>
      </c>
      <c r="I22" s="115">
        <v>12</v>
      </c>
      <c r="J22" s="116">
        <v>33.333333333333336</v>
      </c>
    </row>
    <row r="23" spans="1:15" s="110" customFormat="1" ht="24.95" customHeight="1" x14ac:dyDescent="0.2">
      <c r="A23" s="193" t="s">
        <v>154</v>
      </c>
      <c r="B23" s="199" t="s">
        <v>155</v>
      </c>
      <c r="C23" s="113">
        <v>1.0515773660490737</v>
      </c>
      <c r="D23" s="115">
        <v>21</v>
      </c>
      <c r="E23" s="114">
        <v>8</v>
      </c>
      <c r="F23" s="114">
        <v>30</v>
      </c>
      <c r="G23" s="114">
        <v>22</v>
      </c>
      <c r="H23" s="140">
        <v>28</v>
      </c>
      <c r="I23" s="115">
        <v>-7</v>
      </c>
      <c r="J23" s="116">
        <v>-25</v>
      </c>
    </row>
    <row r="24" spans="1:15" s="110" customFormat="1" ht="24.95" customHeight="1" x14ac:dyDescent="0.2">
      <c r="A24" s="193" t="s">
        <v>156</v>
      </c>
      <c r="B24" s="199" t="s">
        <v>221</v>
      </c>
      <c r="C24" s="113">
        <v>3.5052578868302455</v>
      </c>
      <c r="D24" s="115">
        <v>70</v>
      </c>
      <c r="E24" s="114">
        <v>54</v>
      </c>
      <c r="F24" s="114">
        <v>163</v>
      </c>
      <c r="G24" s="114">
        <v>61</v>
      </c>
      <c r="H24" s="140">
        <v>87</v>
      </c>
      <c r="I24" s="115">
        <v>-17</v>
      </c>
      <c r="J24" s="116">
        <v>-19.540229885057471</v>
      </c>
    </row>
    <row r="25" spans="1:15" s="110" customFormat="1" ht="24.95" customHeight="1" x14ac:dyDescent="0.2">
      <c r="A25" s="193" t="s">
        <v>222</v>
      </c>
      <c r="B25" s="204" t="s">
        <v>159</v>
      </c>
      <c r="C25" s="113">
        <v>5.658487731597396</v>
      </c>
      <c r="D25" s="115">
        <v>113</v>
      </c>
      <c r="E25" s="114">
        <v>73</v>
      </c>
      <c r="F25" s="114">
        <v>113</v>
      </c>
      <c r="G25" s="114">
        <v>114</v>
      </c>
      <c r="H25" s="140">
        <v>162</v>
      </c>
      <c r="I25" s="115">
        <v>-49</v>
      </c>
      <c r="J25" s="116">
        <v>-30.246913580246915</v>
      </c>
    </row>
    <row r="26" spans="1:15" s="110" customFormat="1" ht="24.95" customHeight="1" x14ac:dyDescent="0.2">
      <c r="A26" s="201">
        <v>782.78300000000002</v>
      </c>
      <c r="B26" s="203" t="s">
        <v>160</v>
      </c>
      <c r="C26" s="113">
        <v>5.1076614922383579</v>
      </c>
      <c r="D26" s="115">
        <v>102</v>
      </c>
      <c r="E26" s="114">
        <v>99</v>
      </c>
      <c r="F26" s="114">
        <v>159</v>
      </c>
      <c r="G26" s="114">
        <v>110</v>
      </c>
      <c r="H26" s="140">
        <v>105</v>
      </c>
      <c r="I26" s="115">
        <v>-3</v>
      </c>
      <c r="J26" s="116">
        <v>-2.8571428571428572</v>
      </c>
    </row>
    <row r="27" spans="1:15" s="110" customFormat="1" ht="24.95" customHeight="1" x14ac:dyDescent="0.2">
      <c r="A27" s="193" t="s">
        <v>161</v>
      </c>
      <c r="B27" s="199" t="s">
        <v>162</v>
      </c>
      <c r="C27" s="113">
        <v>3.054581872809214</v>
      </c>
      <c r="D27" s="115">
        <v>61</v>
      </c>
      <c r="E27" s="114">
        <v>65</v>
      </c>
      <c r="F27" s="114">
        <v>152</v>
      </c>
      <c r="G27" s="114">
        <v>52</v>
      </c>
      <c r="H27" s="140">
        <v>66</v>
      </c>
      <c r="I27" s="115">
        <v>-5</v>
      </c>
      <c r="J27" s="116">
        <v>-7.5757575757575761</v>
      </c>
    </row>
    <row r="28" spans="1:15" s="110" customFormat="1" ht="24.95" customHeight="1" x14ac:dyDescent="0.2">
      <c r="A28" s="193" t="s">
        <v>163</v>
      </c>
      <c r="B28" s="199" t="s">
        <v>164</v>
      </c>
      <c r="C28" s="113">
        <v>2.4536805207811718</v>
      </c>
      <c r="D28" s="115">
        <v>49</v>
      </c>
      <c r="E28" s="114">
        <v>18</v>
      </c>
      <c r="F28" s="114">
        <v>89</v>
      </c>
      <c r="G28" s="114">
        <v>23</v>
      </c>
      <c r="H28" s="140">
        <v>22</v>
      </c>
      <c r="I28" s="115">
        <v>27</v>
      </c>
      <c r="J28" s="116">
        <v>122.72727272727273</v>
      </c>
    </row>
    <row r="29" spans="1:15" s="110" customFormat="1" ht="24.95" customHeight="1" x14ac:dyDescent="0.2">
      <c r="A29" s="193">
        <v>86</v>
      </c>
      <c r="B29" s="199" t="s">
        <v>165</v>
      </c>
      <c r="C29" s="113">
        <v>6.109163745618428</v>
      </c>
      <c r="D29" s="115">
        <v>122</v>
      </c>
      <c r="E29" s="114">
        <v>97</v>
      </c>
      <c r="F29" s="114">
        <v>175</v>
      </c>
      <c r="G29" s="114">
        <v>101</v>
      </c>
      <c r="H29" s="140">
        <v>120</v>
      </c>
      <c r="I29" s="115">
        <v>2</v>
      </c>
      <c r="J29" s="116">
        <v>1.6666666666666667</v>
      </c>
    </row>
    <row r="30" spans="1:15" s="110" customFormat="1" ht="24.95" customHeight="1" x14ac:dyDescent="0.2">
      <c r="A30" s="193">
        <v>87.88</v>
      </c>
      <c r="B30" s="204" t="s">
        <v>166</v>
      </c>
      <c r="C30" s="113">
        <v>10.716074111166749</v>
      </c>
      <c r="D30" s="115">
        <v>214</v>
      </c>
      <c r="E30" s="114">
        <v>231</v>
      </c>
      <c r="F30" s="114">
        <v>418</v>
      </c>
      <c r="G30" s="114">
        <v>184</v>
      </c>
      <c r="H30" s="140">
        <v>235</v>
      </c>
      <c r="I30" s="115">
        <v>-21</v>
      </c>
      <c r="J30" s="116">
        <v>-8.9361702127659566</v>
      </c>
    </row>
    <row r="31" spans="1:15" s="110" customFormat="1" ht="24.95" customHeight="1" x14ac:dyDescent="0.2">
      <c r="A31" s="193" t="s">
        <v>167</v>
      </c>
      <c r="B31" s="199" t="s">
        <v>168</v>
      </c>
      <c r="C31" s="113">
        <v>4.4066099148723081</v>
      </c>
      <c r="D31" s="115">
        <v>88</v>
      </c>
      <c r="E31" s="114">
        <v>80</v>
      </c>
      <c r="F31" s="114">
        <v>117</v>
      </c>
      <c r="G31" s="114">
        <v>66</v>
      </c>
      <c r="H31" s="140">
        <v>84</v>
      </c>
      <c r="I31" s="115">
        <v>4</v>
      </c>
      <c r="J31" s="116">
        <v>4.7619047619047619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6.9604406609914875</v>
      </c>
      <c r="D34" s="115">
        <v>139</v>
      </c>
      <c r="E34" s="114">
        <v>48</v>
      </c>
      <c r="F34" s="114">
        <v>80</v>
      </c>
      <c r="G34" s="114">
        <v>53</v>
      </c>
      <c r="H34" s="140">
        <v>87</v>
      </c>
      <c r="I34" s="115">
        <v>52</v>
      </c>
      <c r="J34" s="116">
        <v>59.770114942528735</v>
      </c>
    </row>
    <row r="35" spans="1:10" s="110" customFormat="1" ht="24.95" customHeight="1" x14ac:dyDescent="0.2">
      <c r="A35" s="292" t="s">
        <v>171</v>
      </c>
      <c r="B35" s="293" t="s">
        <v>172</v>
      </c>
      <c r="C35" s="113">
        <v>19.829744616925389</v>
      </c>
      <c r="D35" s="115">
        <v>396</v>
      </c>
      <c r="E35" s="114">
        <v>241</v>
      </c>
      <c r="F35" s="114">
        <v>572</v>
      </c>
      <c r="G35" s="114">
        <v>406</v>
      </c>
      <c r="H35" s="140">
        <v>398</v>
      </c>
      <c r="I35" s="115">
        <v>-2</v>
      </c>
      <c r="J35" s="116">
        <v>-0.50251256281407031</v>
      </c>
    </row>
    <row r="36" spans="1:10" s="110" customFormat="1" ht="24.95" customHeight="1" x14ac:dyDescent="0.2">
      <c r="A36" s="294" t="s">
        <v>173</v>
      </c>
      <c r="B36" s="295" t="s">
        <v>174</v>
      </c>
      <c r="C36" s="125">
        <v>73.209814722083124</v>
      </c>
      <c r="D36" s="143">
        <v>1462</v>
      </c>
      <c r="E36" s="144">
        <v>1253</v>
      </c>
      <c r="F36" s="144">
        <v>2363</v>
      </c>
      <c r="G36" s="144">
        <v>1325</v>
      </c>
      <c r="H36" s="145">
        <v>1562</v>
      </c>
      <c r="I36" s="143">
        <v>-100</v>
      </c>
      <c r="J36" s="146">
        <v>-6.4020486555697822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1997</v>
      </c>
      <c r="F11" s="264">
        <v>1542</v>
      </c>
      <c r="G11" s="264">
        <v>3015</v>
      </c>
      <c r="H11" s="264">
        <v>1784</v>
      </c>
      <c r="I11" s="265">
        <v>2047</v>
      </c>
      <c r="J11" s="263">
        <v>-50</v>
      </c>
      <c r="K11" s="266">
        <v>-2.442598925256473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23.735603405107661</v>
      </c>
      <c r="E13" s="115">
        <v>474</v>
      </c>
      <c r="F13" s="114">
        <v>404</v>
      </c>
      <c r="G13" s="114">
        <v>647</v>
      </c>
      <c r="H13" s="114">
        <v>395</v>
      </c>
      <c r="I13" s="140">
        <v>475</v>
      </c>
      <c r="J13" s="115">
        <v>-1</v>
      </c>
      <c r="K13" s="116">
        <v>-0.21052631578947367</v>
      </c>
    </row>
    <row r="14" spans="1:15" ht="15.95" customHeight="1" x14ac:dyDescent="0.2">
      <c r="A14" s="306" t="s">
        <v>230</v>
      </c>
      <c r="B14" s="307"/>
      <c r="C14" s="308"/>
      <c r="D14" s="113">
        <v>60.991487230846268</v>
      </c>
      <c r="E14" s="115">
        <v>1218</v>
      </c>
      <c r="F14" s="114">
        <v>951</v>
      </c>
      <c r="G14" s="114">
        <v>2001</v>
      </c>
      <c r="H14" s="114">
        <v>1172</v>
      </c>
      <c r="I14" s="140">
        <v>1304</v>
      </c>
      <c r="J14" s="115">
        <v>-86</v>
      </c>
      <c r="K14" s="116">
        <v>-6.595092024539877</v>
      </c>
    </row>
    <row r="15" spans="1:15" ht="15.95" customHeight="1" x14ac:dyDescent="0.2">
      <c r="A15" s="306" t="s">
        <v>231</v>
      </c>
      <c r="B15" s="307"/>
      <c r="C15" s="308"/>
      <c r="D15" s="113">
        <v>8.0620931397095639</v>
      </c>
      <c r="E15" s="115">
        <v>161</v>
      </c>
      <c r="F15" s="114">
        <v>95</v>
      </c>
      <c r="G15" s="114">
        <v>147</v>
      </c>
      <c r="H15" s="114">
        <v>117</v>
      </c>
      <c r="I15" s="140">
        <v>142</v>
      </c>
      <c r="J15" s="115">
        <v>19</v>
      </c>
      <c r="K15" s="116">
        <v>13.380281690140846</v>
      </c>
    </row>
    <row r="16" spans="1:15" ht="15.95" customHeight="1" x14ac:dyDescent="0.2">
      <c r="A16" s="306" t="s">
        <v>232</v>
      </c>
      <c r="B16" s="307"/>
      <c r="C16" s="308"/>
      <c r="D16" s="113">
        <v>7.1607411116675008</v>
      </c>
      <c r="E16" s="115">
        <v>143</v>
      </c>
      <c r="F16" s="114">
        <v>89</v>
      </c>
      <c r="G16" s="114">
        <v>213</v>
      </c>
      <c r="H16" s="114">
        <v>98</v>
      </c>
      <c r="I16" s="140">
        <v>125</v>
      </c>
      <c r="J16" s="115">
        <v>18</v>
      </c>
      <c r="K16" s="116">
        <v>14.4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4.0560841261892842</v>
      </c>
      <c r="E18" s="115">
        <v>81</v>
      </c>
      <c r="F18" s="114">
        <v>27</v>
      </c>
      <c r="G18" s="114">
        <v>71</v>
      </c>
      <c r="H18" s="114">
        <v>55</v>
      </c>
      <c r="I18" s="140">
        <v>64</v>
      </c>
      <c r="J18" s="115">
        <v>17</v>
      </c>
      <c r="K18" s="116">
        <v>26.5625</v>
      </c>
    </row>
    <row r="19" spans="1:11" ht="14.1" customHeight="1" x14ac:dyDescent="0.2">
      <c r="A19" s="306" t="s">
        <v>235</v>
      </c>
      <c r="B19" s="307" t="s">
        <v>236</v>
      </c>
      <c r="C19" s="308"/>
      <c r="D19" s="113">
        <v>1.5523284927391086</v>
      </c>
      <c r="E19" s="115">
        <v>31</v>
      </c>
      <c r="F19" s="114">
        <v>20</v>
      </c>
      <c r="G19" s="114">
        <v>59</v>
      </c>
      <c r="H19" s="114">
        <v>42</v>
      </c>
      <c r="I19" s="140">
        <v>47</v>
      </c>
      <c r="J19" s="115">
        <v>-16</v>
      </c>
      <c r="K19" s="116">
        <v>-34.042553191489361</v>
      </c>
    </row>
    <row r="20" spans="1:11" ht="14.1" customHeight="1" x14ac:dyDescent="0.2">
      <c r="A20" s="306">
        <v>12</v>
      </c>
      <c r="B20" s="307" t="s">
        <v>237</v>
      </c>
      <c r="C20" s="308"/>
      <c r="D20" s="113">
        <v>3.9058587881822735</v>
      </c>
      <c r="E20" s="115">
        <v>78</v>
      </c>
      <c r="F20" s="114">
        <v>31</v>
      </c>
      <c r="G20" s="114">
        <v>59</v>
      </c>
      <c r="H20" s="114">
        <v>44</v>
      </c>
      <c r="I20" s="140">
        <v>74</v>
      </c>
      <c r="J20" s="115">
        <v>4</v>
      </c>
      <c r="K20" s="116">
        <v>5.4054054054054053</v>
      </c>
    </row>
    <row r="21" spans="1:11" ht="14.1" customHeight="1" x14ac:dyDescent="0.2">
      <c r="A21" s="306">
        <v>21</v>
      </c>
      <c r="B21" s="307" t="s">
        <v>238</v>
      </c>
      <c r="C21" s="308"/>
      <c r="D21" s="113" t="s">
        <v>513</v>
      </c>
      <c r="E21" s="115" t="s">
        <v>513</v>
      </c>
      <c r="F21" s="114">
        <v>0</v>
      </c>
      <c r="G21" s="114" t="s">
        <v>513</v>
      </c>
      <c r="H21" s="114">
        <v>0</v>
      </c>
      <c r="I21" s="140">
        <v>0</v>
      </c>
      <c r="J21" s="115" t="s">
        <v>513</v>
      </c>
      <c r="K21" s="116" t="s">
        <v>513</v>
      </c>
    </row>
    <row r="22" spans="1:11" ht="14.1" customHeight="1" x14ac:dyDescent="0.2">
      <c r="A22" s="306">
        <v>22</v>
      </c>
      <c r="B22" s="307" t="s">
        <v>239</v>
      </c>
      <c r="C22" s="308"/>
      <c r="D22" s="113">
        <v>1.2518778167250877</v>
      </c>
      <c r="E22" s="115">
        <v>25</v>
      </c>
      <c r="F22" s="114">
        <v>37</v>
      </c>
      <c r="G22" s="114">
        <v>48</v>
      </c>
      <c r="H22" s="114">
        <v>21</v>
      </c>
      <c r="I22" s="140">
        <v>26</v>
      </c>
      <c r="J22" s="115">
        <v>-1</v>
      </c>
      <c r="K22" s="116">
        <v>-3.8461538461538463</v>
      </c>
    </row>
    <row r="23" spans="1:11" ht="14.1" customHeight="1" x14ac:dyDescent="0.2">
      <c r="A23" s="306">
        <v>23</v>
      </c>
      <c r="B23" s="307" t="s">
        <v>240</v>
      </c>
      <c r="C23" s="308"/>
      <c r="D23" s="113">
        <v>0.25037556334501754</v>
      </c>
      <c r="E23" s="115">
        <v>5</v>
      </c>
      <c r="F23" s="114">
        <v>5</v>
      </c>
      <c r="G23" s="114" t="s">
        <v>513</v>
      </c>
      <c r="H23" s="114" t="s">
        <v>513</v>
      </c>
      <c r="I23" s="140">
        <v>4</v>
      </c>
      <c r="J23" s="115">
        <v>1</v>
      </c>
      <c r="K23" s="116">
        <v>25</v>
      </c>
    </row>
    <row r="24" spans="1:11" ht="14.1" customHeight="1" x14ac:dyDescent="0.2">
      <c r="A24" s="306">
        <v>24</v>
      </c>
      <c r="B24" s="307" t="s">
        <v>241</v>
      </c>
      <c r="C24" s="308"/>
      <c r="D24" s="113">
        <v>3.7055583375062593</v>
      </c>
      <c r="E24" s="115">
        <v>74</v>
      </c>
      <c r="F24" s="114">
        <v>51</v>
      </c>
      <c r="G24" s="114">
        <v>108</v>
      </c>
      <c r="H24" s="114">
        <v>62</v>
      </c>
      <c r="I24" s="140">
        <v>79</v>
      </c>
      <c r="J24" s="115">
        <v>-5</v>
      </c>
      <c r="K24" s="116">
        <v>-6.3291139240506329</v>
      </c>
    </row>
    <row r="25" spans="1:11" ht="14.1" customHeight="1" x14ac:dyDescent="0.2">
      <c r="A25" s="306">
        <v>25</v>
      </c>
      <c r="B25" s="307" t="s">
        <v>242</v>
      </c>
      <c r="C25" s="308"/>
      <c r="D25" s="113">
        <v>5.5082623935903854</v>
      </c>
      <c r="E25" s="115">
        <v>110</v>
      </c>
      <c r="F25" s="114">
        <v>61</v>
      </c>
      <c r="G25" s="114">
        <v>132</v>
      </c>
      <c r="H25" s="114">
        <v>102</v>
      </c>
      <c r="I25" s="140">
        <v>151</v>
      </c>
      <c r="J25" s="115">
        <v>-41</v>
      </c>
      <c r="K25" s="116">
        <v>-27.152317880794701</v>
      </c>
    </row>
    <row r="26" spans="1:11" ht="14.1" customHeight="1" x14ac:dyDescent="0.2">
      <c r="A26" s="306">
        <v>26</v>
      </c>
      <c r="B26" s="307" t="s">
        <v>243</v>
      </c>
      <c r="C26" s="308"/>
      <c r="D26" s="113">
        <v>2.9544316474712069</v>
      </c>
      <c r="E26" s="115">
        <v>59</v>
      </c>
      <c r="F26" s="114">
        <v>42</v>
      </c>
      <c r="G26" s="114">
        <v>144</v>
      </c>
      <c r="H26" s="114">
        <v>36</v>
      </c>
      <c r="I26" s="140">
        <v>90</v>
      </c>
      <c r="J26" s="115">
        <v>-31</v>
      </c>
      <c r="K26" s="116">
        <v>-34.444444444444443</v>
      </c>
    </row>
    <row r="27" spans="1:11" ht="14.1" customHeight="1" x14ac:dyDescent="0.2">
      <c r="A27" s="306">
        <v>27</v>
      </c>
      <c r="B27" s="307" t="s">
        <v>244</v>
      </c>
      <c r="C27" s="308"/>
      <c r="D27" s="113">
        <v>1.6024036054081121</v>
      </c>
      <c r="E27" s="115">
        <v>32</v>
      </c>
      <c r="F27" s="114">
        <v>25</v>
      </c>
      <c r="G27" s="114">
        <v>60</v>
      </c>
      <c r="H27" s="114">
        <v>31</v>
      </c>
      <c r="I27" s="140">
        <v>33</v>
      </c>
      <c r="J27" s="115">
        <v>-1</v>
      </c>
      <c r="K27" s="116">
        <v>-3.0303030303030303</v>
      </c>
    </row>
    <row r="28" spans="1:11" ht="14.1" customHeight="1" x14ac:dyDescent="0.2">
      <c r="A28" s="306">
        <v>28</v>
      </c>
      <c r="B28" s="307" t="s">
        <v>245</v>
      </c>
      <c r="C28" s="308"/>
      <c r="D28" s="113">
        <v>0.25037556334501754</v>
      </c>
      <c r="E28" s="115">
        <v>5</v>
      </c>
      <c r="F28" s="114" t="s">
        <v>513</v>
      </c>
      <c r="G28" s="114">
        <v>6</v>
      </c>
      <c r="H28" s="114">
        <v>25</v>
      </c>
      <c r="I28" s="140" t="s">
        <v>513</v>
      </c>
      <c r="J28" s="115" t="s">
        <v>513</v>
      </c>
      <c r="K28" s="116" t="s">
        <v>513</v>
      </c>
    </row>
    <row r="29" spans="1:11" ht="14.1" customHeight="1" x14ac:dyDescent="0.2">
      <c r="A29" s="306">
        <v>29</v>
      </c>
      <c r="B29" s="307" t="s">
        <v>246</v>
      </c>
      <c r="C29" s="308"/>
      <c r="D29" s="113">
        <v>3.5553329994992491</v>
      </c>
      <c r="E29" s="115">
        <v>71</v>
      </c>
      <c r="F29" s="114">
        <v>71</v>
      </c>
      <c r="G29" s="114">
        <v>106</v>
      </c>
      <c r="H29" s="114">
        <v>77</v>
      </c>
      <c r="I29" s="140">
        <v>61</v>
      </c>
      <c r="J29" s="115">
        <v>10</v>
      </c>
      <c r="K29" s="116">
        <v>16.393442622950818</v>
      </c>
    </row>
    <row r="30" spans="1:11" ht="14.1" customHeight="1" x14ac:dyDescent="0.2">
      <c r="A30" s="306" t="s">
        <v>247</v>
      </c>
      <c r="B30" s="307" t="s">
        <v>248</v>
      </c>
      <c r="C30" s="308"/>
      <c r="D30" s="113">
        <v>0.45067601402103152</v>
      </c>
      <c r="E30" s="115">
        <v>9</v>
      </c>
      <c r="F30" s="114" t="s">
        <v>513</v>
      </c>
      <c r="G30" s="114" t="s">
        <v>513</v>
      </c>
      <c r="H30" s="114">
        <v>13</v>
      </c>
      <c r="I30" s="140">
        <v>10</v>
      </c>
      <c r="J30" s="115">
        <v>-1</v>
      </c>
      <c r="K30" s="116">
        <v>-10</v>
      </c>
    </row>
    <row r="31" spans="1:11" ht="14.1" customHeight="1" x14ac:dyDescent="0.2">
      <c r="A31" s="306" t="s">
        <v>249</v>
      </c>
      <c r="B31" s="307" t="s">
        <v>250</v>
      </c>
      <c r="C31" s="308"/>
      <c r="D31" s="113">
        <v>3.1046569854782171</v>
      </c>
      <c r="E31" s="115">
        <v>62</v>
      </c>
      <c r="F31" s="114">
        <v>59</v>
      </c>
      <c r="G31" s="114">
        <v>65</v>
      </c>
      <c r="H31" s="114">
        <v>64</v>
      </c>
      <c r="I31" s="140">
        <v>51</v>
      </c>
      <c r="J31" s="115">
        <v>11</v>
      </c>
      <c r="K31" s="116">
        <v>21.568627450980394</v>
      </c>
    </row>
    <row r="32" spans="1:11" ht="14.1" customHeight="1" x14ac:dyDescent="0.2">
      <c r="A32" s="306">
        <v>31</v>
      </c>
      <c r="B32" s="307" t="s">
        <v>251</v>
      </c>
      <c r="C32" s="308"/>
      <c r="D32" s="113">
        <v>0.65097646469704562</v>
      </c>
      <c r="E32" s="115">
        <v>13</v>
      </c>
      <c r="F32" s="114" t="s">
        <v>513</v>
      </c>
      <c r="G32" s="114">
        <v>17</v>
      </c>
      <c r="H32" s="114">
        <v>12</v>
      </c>
      <c r="I32" s="140">
        <v>10</v>
      </c>
      <c r="J32" s="115">
        <v>3</v>
      </c>
      <c r="K32" s="116">
        <v>30</v>
      </c>
    </row>
    <row r="33" spans="1:11" ht="14.1" customHeight="1" x14ac:dyDescent="0.2">
      <c r="A33" s="306">
        <v>32</v>
      </c>
      <c r="B33" s="307" t="s">
        <v>252</v>
      </c>
      <c r="C33" s="308"/>
      <c r="D33" s="113">
        <v>2.6039058587881825</v>
      </c>
      <c r="E33" s="115">
        <v>52</v>
      </c>
      <c r="F33" s="114">
        <v>34</v>
      </c>
      <c r="G33" s="114">
        <v>66</v>
      </c>
      <c r="H33" s="114">
        <v>63</v>
      </c>
      <c r="I33" s="140">
        <v>43</v>
      </c>
      <c r="J33" s="115">
        <v>9</v>
      </c>
      <c r="K33" s="116">
        <v>20.930232558139537</v>
      </c>
    </row>
    <row r="34" spans="1:11" ht="14.1" customHeight="1" x14ac:dyDescent="0.2">
      <c r="A34" s="306">
        <v>33</v>
      </c>
      <c r="B34" s="307" t="s">
        <v>253</v>
      </c>
      <c r="C34" s="308"/>
      <c r="D34" s="113">
        <v>2.0530796194291439</v>
      </c>
      <c r="E34" s="115">
        <v>41</v>
      </c>
      <c r="F34" s="114">
        <v>24</v>
      </c>
      <c r="G34" s="114">
        <v>60</v>
      </c>
      <c r="H34" s="114">
        <v>74</v>
      </c>
      <c r="I34" s="140">
        <v>44</v>
      </c>
      <c r="J34" s="115">
        <v>-3</v>
      </c>
      <c r="K34" s="116">
        <v>-6.8181818181818183</v>
      </c>
    </row>
    <row r="35" spans="1:11" ht="14.1" customHeight="1" x14ac:dyDescent="0.2">
      <c r="A35" s="306">
        <v>34</v>
      </c>
      <c r="B35" s="307" t="s">
        <v>254</v>
      </c>
      <c r="C35" s="308"/>
      <c r="D35" s="113">
        <v>3.6554832248372557</v>
      </c>
      <c r="E35" s="115">
        <v>73</v>
      </c>
      <c r="F35" s="114">
        <v>52</v>
      </c>
      <c r="G35" s="114">
        <v>104</v>
      </c>
      <c r="H35" s="114">
        <v>54</v>
      </c>
      <c r="I35" s="140">
        <v>56</v>
      </c>
      <c r="J35" s="115">
        <v>17</v>
      </c>
      <c r="K35" s="116">
        <v>30.357142857142858</v>
      </c>
    </row>
    <row r="36" spans="1:11" ht="14.1" customHeight="1" x14ac:dyDescent="0.2">
      <c r="A36" s="306">
        <v>41</v>
      </c>
      <c r="B36" s="307" t="s">
        <v>255</v>
      </c>
      <c r="C36" s="308"/>
      <c r="D36" s="113">
        <v>0.45067601402103152</v>
      </c>
      <c r="E36" s="115">
        <v>9</v>
      </c>
      <c r="F36" s="114">
        <v>4</v>
      </c>
      <c r="G36" s="114">
        <v>8</v>
      </c>
      <c r="H36" s="114" t="s">
        <v>513</v>
      </c>
      <c r="I36" s="140">
        <v>3</v>
      </c>
      <c r="J36" s="115">
        <v>6</v>
      </c>
      <c r="K36" s="116">
        <v>200</v>
      </c>
    </row>
    <row r="37" spans="1:11" ht="14.1" customHeight="1" x14ac:dyDescent="0.2">
      <c r="A37" s="306">
        <v>42</v>
      </c>
      <c r="B37" s="307" t="s">
        <v>256</v>
      </c>
      <c r="C37" s="308"/>
      <c r="D37" s="113" t="s">
        <v>513</v>
      </c>
      <c r="E37" s="115" t="s">
        <v>513</v>
      </c>
      <c r="F37" s="114" t="s">
        <v>513</v>
      </c>
      <c r="G37" s="114">
        <v>5</v>
      </c>
      <c r="H37" s="114" t="s">
        <v>513</v>
      </c>
      <c r="I37" s="140">
        <v>3</v>
      </c>
      <c r="J37" s="115" t="s">
        <v>513</v>
      </c>
      <c r="K37" s="116" t="s">
        <v>513</v>
      </c>
    </row>
    <row r="38" spans="1:11" ht="14.1" customHeight="1" x14ac:dyDescent="0.2">
      <c r="A38" s="306">
        <v>43</v>
      </c>
      <c r="B38" s="307" t="s">
        <v>257</v>
      </c>
      <c r="C38" s="308"/>
      <c r="D38" s="113">
        <v>0.50075112669003508</v>
      </c>
      <c r="E38" s="115">
        <v>10</v>
      </c>
      <c r="F38" s="114">
        <v>10</v>
      </c>
      <c r="G38" s="114">
        <v>23</v>
      </c>
      <c r="H38" s="114">
        <v>16</v>
      </c>
      <c r="I38" s="140">
        <v>15</v>
      </c>
      <c r="J38" s="115">
        <v>-5</v>
      </c>
      <c r="K38" s="116">
        <v>-33.333333333333336</v>
      </c>
    </row>
    <row r="39" spans="1:11" ht="14.1" customHeight="1" x14ac:dyDescent="0.2">
      <c r="A39" s="306">
        <v>51</v>
      </c>
      <c r="B39" s="307" t="s">
        <v>258</v>
      </c>
      <c r="C39" s="308"/>
      <c r="D39" s="113">
        <v>5.0575863795693543</v>
      </c>
      <c r="E39" s="115">
        <v>101</v>
      </c>
      <c r="F39" s="114">
        <v>119</v>
      </c>
      <c r="G39" s="114">
        <v>266</v>
      </c>
      <c r="H39" s="114">
        <v>109</v>
      </c>
      <c r="I39" s="140">
        <v>118</v>
      </c>
      <c r="J39" s="115">
        <v>-17</v>
      </c>
      <c r="K39" s="116">
        <v>-14.40677966101695</v>
      </c>
    </row>
    <row r="40" spans="1:11" ht="14.1" customHeight="1" x14ac:dyDescent="0.2">
      <c r="A40" s="306" t="s">
        <v>259</v>
      </c>
      <c r="B40" s="307" t="s">
        <v>260</v>
      </c>
      <c r="C40" s="308"/>
      <c r="D40" s="113">
        <v>4.5568352528793188</v>
      </c>
      <c r="E40" s="115">
        <v>91</v>
      </c>
      <c r="F40" s="114">
        <v>115</v>
      </c>
      <c r="G40" s="114">
        <v>253</v>
      </c>
      <c r="H40" s="114">
        <v>97</v>
      </c>
      <c r="I40" s="140">
        <v>112</v>
      </c>
      <c r="J40" s="115">
        <v>-21</v>
      </c>
      <c r="K40" s="116">
        <v>-18.75</v>
      </c>
    </row>
    <row r="41" spans="1:11" ht="14.1" customHeight="1" x14ac:dyDescent="0.2">
      <c r="A41" s="306"/>
      <c r="B41" s="307" t="s">
        <v>261</v>
      </c>
      <c r="C41" s="308"/>
      <c r="D41" s="113">
        <v>4.0060090135202806</v>
      </c>
      <c r="E41" s="115">
        <v>80</v>
      </c>
      <c r="F41" s="114">
        <v>72</v>
      </c>
      <c r="G41" s="114">
        <v>110</v>
      </c>
      <c r="H41" s="114">
        <v>58</v>
      </c>
      <c r="I41" s="140">
        <v>73</v>
      </c>
      <c r="J41" s="115">
        <v>7</v>
      </c>
      <c r="K41" s="116">
        <v>9.5890410958904102</v>
      </c>
    </row>
    <row r="42" spans="1:11" ht="14.1" customHeight="1" x14ac:dyDescent="0.2">
      <c r="A42" s="306">
        <v>52</v>
      </c>
      <c r="B42" s="307" t="s">
        <v>262</v>
      </c>
      <c r="C42" s="308"/>
      <c r="D42" s="113">
        <v>4.9073610415623437</v>
      </c>
      <c r="E42" s="115">
        <v>98</v>
      </c>
      <c r="F42" s="114">
        <v>63</v>
      </c>
      <c r="G42" s="114">
        <v>95</v>
      </c>
      <c r="H42" s="114">
        <v>79</v>
      </c>
      <c r="I42" s="140">
        <v>80</v>
      </c>
      <c r="J42" s="115">
        <v>18</v>
      </c>
      <c r="K42" s="116">
        <v>22.5</v>
      </c>
    </row>
    <row r="43" spans="1:11" ht="14.1" customHeight="1" x14ac:dyDescent="0.2">
      <c r="A43" s="306" t="s">
        <v>263</v>
      </c>
      <c r="B43" s="307" t="s">
        <v>264</v>
      </c>
      <c r="C43" s="308"/>
      <c r="D43" s="113">
        <v>4.4566850275413117</v>
      </c>
      <c r="E43" s="115">
        <v>89</v>
      </c>
      <c r="F43" s="114">
        <v>58</v>
      </c>
      <c r="G43" s="114">
        <v>84</v>
      </c>
      <c r="H43" s="114">
        <v>72</v>
      </c>
      <c r="I43" s="140">
        <v>73</v>
      </c>
      <c r="J43" s="115">
        <v>16</v>
      </c>
      <c r="K43" s="116">
        <v>21.917808219178081</v>
      </c>
    </row>
    <row r="44" spans="1:11" ht="14.1" customHeight="1" x14ac:dyDescent="0.2">
      <c r="A44" s="306">
        <v>53</v>
      </c>
      <c r="B44" s="307" t="s">
        <v>265</v>
      </c>
      <c r="C44" s="308"/>
      <c r="D44" s="113">
        <v>0.70105157736604906</v>
      </c>
      <c r="E44" s="115">
        <v>14</v>
      </c>
      <c r="F44" s="114">
        <v>17</v>
      </c>
      <c r="G44" s="114">
        <v>18</v>
      </c>
      <c r="H44" s="114">
        <v>22</v>
      </c>
      <c r="I44" s="140">
        <v>37</v>
      </c>
      <c r="J44" s="115">
        <v>-23</v>
      </c>
      <c r="K44" s="116">
        <v>-62.162162162162161</v>
      </c>
    </row>
    <row r="45" spans="1:11" ht="14.1" customHeight="1" x14ac:dyDescent="0.2">
      <c r="A45" s="306" t="s">
        <v>266</v>
      </c>
      <c r="B45" s="307" t="s">
        <v>267</v>
      </c>
      <c r="C45" s="308"/>
      <c r="D45" s="113">
        <v>0.70105157736604906</v>
      </c>
      <c r="E45" s="115">
        <v>14</v>
      </c>
      <c r="F45" s="114">
        <v>17</v>
      </c>
      <c r="G45" s="114">
        <v>17</v>
      </c>
      <c r="H45" s="114">
        <v>22</v>
      </c>
      <c r="I45" s="140">
        <v>37</v>
      </c>
      <c r="J45" s="115">
        <v>-23</v>
      </c>
      <c r="K45" s="116">
        <v>-62.162162162162161</v>
      </c>
    </row>
    <row r="46" spans="1:11" ht="14.1" customHeight="1" x14ac:dyDescent="0.2">
      <c r="A46" s="306">
        <v>54</v>
      </c>
      <c r="B46" s="307" t="s">
        <v>268</v>
      </c>
      <c r="C46" s="308"/>
      <c r="D46" s="113">
        <v>3.1046569854782171</v>
      </c>
      <c r="E46" s="115">
        <v>62</v>
      </c>
      <c r="F46" s="114">
        <v>41</v>
      </c>
      <c r="G46" s="114">
        <v>44</v>
      </c>
      <c r="H46" s="114">
        <v>47</v>
      </c>
      <c r="I46" s="140">
        <v>54</v>
      </c>
      <c r="J46" s="115">
        <v>8</v>
      </c>
      <c r="K46" s="116">
        <v>14.814814814814815</v>
      </c>
    </row>
    <row r="47" spans="1:11" ht="14.1" customHeight="1" x14ac:dyDescent="0.2">
      <c r="A47" s="306">
        <v>61</v>
      </c>
      <c r="B47" s="307" t="s">
        <v>269</v>
      </c>
      <c r="C47" s="308"/>
      <c r="D47" s="113">
        <v>2.1031547320981474</v>
      </c>
      <c r="E47" s="115">
        <v>42</v>
      </c>
      <c r="F47" s="114">
        <v>26</v>
      </c>
      <c r="G47" s="114">
        <v>41</v>
      </c>
      <c r="H47" s="114">
        <v>48</v>
      </c>
      <c r="I47" s="140">
        <v>57</v>
      </c>
      <c r="J47" s="115">
        <v>-15</v>
      </c>
      <c r="K47" s="116">
        <v>-26.315789473684209</v>
      </c>
    </row>
    <row r="48" spans="1:11" ht="14.1" customHeight="1" x14ac:dyDescent="0.2">
      <c r="A48" s="306">
        <v>62</v>
      </c>
      <c r="B48" s="307" t="s">
        <v>270</v>
      </c>
      <c r="C48" s="308"/>
      <c r="D48" s="113">
        <v>9.0135202804206305</v>
      </c>
      <c r="E48" s="115">
        <v>180</v>
      </c>
      <c r="F48" s="114">
        <v>178</v>
      </c>
      <c r="G48" s="114">
        <v>316</v>
      </c>
      <c r="H48" s="114">
        <v>205</v>
      </c>
      <c r="I48" s="140">
        <v>180</v>
      </c>
      <c r="J48" s="115">
        <v>0</v>
      </c>
      <c r="K48" s="116">
        <v>0</v>
      </c>
    </row>
    <row r="49" spans="1:11" ht="14.1" customHeight="1" x14ac:dyDescent="0.2">
      <c r="A49" s="306">
        <v>63</v>
      </c>
      <c r="B49" s="307" t="s">
        <v>271</v>
      </c>
      <c r="C49" s="308"/>
      <c r="D49" s="113">
        <v>4.4566850275413117</v>
      </c>
      <c r="E49" s="115">
        <v>89</v>
      </c>
      <c r="F49" s="114">
        <v>59</v>
      </c>
      <c r="G49" s="114">
        <v>97</v>
      </c>
      <c r="H49" s="114">
        <v>87</v>
      </c>
      <c r="I49" s="140">
        <v>103</v>
      </c>
      <c r="J49" s="115">
        <v>-14</v>
      </c>
      <c r="K49" s="116">
        <v>-13.592233009708737</v>
      </c>
    </row>
    <row r="50" spans="1:11" ht="14.1" customHeight="1" x14ac:dyDescent="0.2">
      <c r="A50" s="306" t="s">
        <v>272</v>
      </c>
      <c r="B50" s="307" t="s">
        <v>273</v>
      </c>
      <c r="C50" s="308"/>
      <c r="D50" s="113">
        <v>0.40060090135202803</v>
      </c>
      <c r="E50" s="115">
        <v>8</v>
      </c>
      <c r="F50" s="114">
        <v>7</v>
      </c>
      <c r="G50" s="114">
        <v>9</v>
      </c>
      <c r="H50" s="114">
        <v>9</v>
      </c>
      <c r="I50" s="140">
        <v>3</v>
      </c>
      <c r="J50" s="115">
        <v>5</v>
      </c>
      <c r="K50" s="116">
        <v>166.66666666666666</v>
      </c>
    </row>
    <row r="51" spans="1:11" ht="14.1" customHeight="1" x14ac:dyDescent="0.2">
      <c r="A51" s="306" t="s">
        <v>274</v>
      </c>
      <c r="B51" s="307" t="s">
        <v>275</v>
      </c>
      <c r="C51" s="308"/>
      <c r="D51" s="113">
        <v>3.9058587881822735</v>
      </c>
      <c r="E51" s="115">
        <v>78</v>
      </c>
      <c r="F51" s="114">
        <v>49</v>
      </c>
      <c r="G51" s="114">
        <v>83</v>
      </c>
      <c r="H51" s="114">
        <v>71</v>
      </c>
      <c r="I51" s="140">
        <v>93</v>
      </c>
      <c r="J51" s="115">
        <v>-15</v>
      </c>
      <c r="K51" s="116">
        <v>-16.129032258064516</v>
      </c>
    </row>
    <row r="52" spans="1:11" ht="14.1" customHeight="1" x14ac:dyDescent="0.2">
      <c r="A52" s="306">
        <v>71</v>
      </c>
      <c r="B52" s="307" t="s">
        <v>276</v>
      </c>
      <c r="C52" s="308"/>
      <c r="D52" s="113">
        <v>9.163745618427642</v>
      </c>
      <c r="E52" s="115">
        <v>183</v>
      </c>
      <c r="F52" s="114">
        <v>102</v>
      </c>
      <c r="G52" s="114">
        <v>199</v>
      </c>
      <c r="H52" s="114">
        <v>119</v>
      </c>
      <c r="I52" s="140">
        <v>156</v>
      </c>
      <c r="J52" s="115">
        <v>27</v>
      </c>
      <c r="K52" s="116">
        <v>17.307692307692307</v>
      </c>
    </row>
    <row r="53" spans="1:11" ht="14.1" customHeight="1" x14ac:dyDescent="0.2">
      <c r="A53" s="306" t="s">
        <v>277</v>
      </c>
      <c r="B53" s="307" t="s">
        <v>278</v>
      </c>
      <c r="C53" s="308"/>
      <c r="D53" s="113">
        <v>2.5037556334501754</v>
      </c>
      <c r="E53" s="115">
        <v>50</v>
      </c>
      <c r="F53" s="114">
        <v>33</v>
      </c>
      <c r="G53" s="114">
        <v>70</v>
      </c>
      <c r="H53" s="114">
        <v>45</v>
      </c>
      <c r="I53" s="140">
        <v>49</v>
      </c>
      <c r="J53" s="115">
        <v>1</v>
      </c>
      <c r="K53" s="116">
        <v>2.0408163265306123</v>
      </c>
    </row>
    <row r="54" spans="1:11" ht="14.1" customHeight="1" x14ac:dyDescent="0.2">
      <c r="A54" s="306" t="s">
        <v>279</v>
      </c>
      <c r="B54" s="307" t="s">
        <v>280</v>
      </c>
      <c r="C54" s="308"/>
      <c r="D54" s="113">
        <v>5.5583375062593889</v>
      </c>
      <c r="E54" s="115">
        <v>111</v>
      </c>
      <c r="F54" s="114">
        <v>57</v>
      </c>
      <c r="G54" s="114">
        <v>111</v>
      </c>
      <c r="H54" s="114">
        <v>65</v>
      </c>
      <c r="I54" s="140">
        <v>89</v>
      </c>
      <c r="J54" s="115">
        <v>22</v>
      </c>
      <c r="K54" s="116">
        <v>24.719101123595507</v>
      </c>
    </row>
    <row r="55" spans="1:11" ht="14.1" customHeight="1" x14ac:dyDescent="0.2">
      <c r="A55" s="306">
        <v>72</v>
      </c>
      <c r="B55" s="307" t="s">
        <v>281</v>
      </c>
      <c r="C55" s="308"/>
      <c r="D55" s="113">
        <v>2.1532298447671505</v>
      </c>
      <c r="E55" s="115">
        <v>43</v>
      </c>
      <c r="F55" s="114">
        <v>18</v>
      </c>
      <c r="G55" s="114">
        <v>50</v>
      </c>
      <c r="H55" s="114">
        <v>39</v>
      </c>
      <c r="I55" s="140">
        <v>37</v>
      </c>
      <c r="J55" s="115">
        <v>6</v>
      </c>
      <c r="K55" s="116">
        <v>16.216216216216218</v>
      </c>
    </row>
    <row r="56" spans="1:11" ht="14.1" customHeight="1" x14ac:dyDescent="0.2">
      <c r="A56" s="306" t="s">
        <v>282</v>
      </c>
      <c r="B56" s="307" t="s">
        <v>283</v>
      </c>
      <c r="C56" s="308"/>
      <c r="D56" s="113">
        <v>0.65097646469704562</v>
      </c>
      <c r="E56" s="115">
        <v>13</v>
      </c>
      <c r="F56" s="114">
        <v>5</v>
      </c>
      <c r="G56" s="114">
        <v>28</v>
      </c>
      <c r="H56" s="114">
        <v>18</v>
      </c>
      <c r="I56" s="140">
        <v>19</v>
      </c>
      <c r="J56" s="115">
        <v>-6</v>
      </c>
      <c r="K56" s="116">
        <v>-31.578947368421051</v>
      </c>
    </row>
    <row r="57" spans="1:11" ht="14.1" customHeight="1" x14ac:dyDescent="0.2">
      <c r="A57" s="306" t="s">
        <v>284</v>
      </c>
      <c r="B57" s="307" t="s">
        <v>285</v>
      </c>
      <c r="C57" s="308"/>
      <c r="D57" s="113">
        <v>1.101652478718077</v>
      </c>
      <c r="E57" s="115">
        <v>22</v>
      </c>
      <c r="F57" s="114">
        <v>9</v>
      </c>
      <c r="G57" s="114">
        <v>12</v>
      </c>
      <c r="H57" s="114">
        <v>17</v>
      </c>
      <c r="I57" s="140">
        <v>12</v>
      </c>
      <c r="J57" s="115">
        <v>10</v>
      </c>
      <c r="K57" s="116">
        <v>83.333333333333329</v>
      </c>
    </row>
    <row r="58" spans="1:11" ht="14.1" customHeight="1" x14ac:dyDescent="0.2">
      <c r="A58" s="306">
        <v>73</v>
      </c>
      <c r="B58" s="307" t="s">
        <v>286</v>
      </c>
      <c r="C58" s="308"/>
      <c r="D58" s="113">
        <v>1.2018027040560841</v>
      </c>
      <c r="E58" s="115">
        <v>24</v>
      </c>
      <c r="F58" s="114">
        <v>23</v>
      </c>
      <c r="G58" s="114">
        <v>47</v>
      </c>
      <c r="H58" s="114">
        <v>20</v>
      </c>
      <c r="I58" s="140">
        <v>28</v>
      </c>
      <c r="J58" s="115">
        <v>-4</v>
      </c>
      <c r="K58" s="116">
        <v>-14.285714285714286</v>
      </c>
    </row>
    <row r="59" spans="1:11" ht="14.1" customHeight="1" x14ac:dyDescent="0.2">
      <c r="A59" s="306" t="s">
        <v>287</v>
      </c>
      <c r="B59" s="307" t="s">
        <v>288</v>
      </c>
      <c r="C59" s="308"/>
      <c r="D59" s="113">
        <v>1.0515773660490737</v>
      </c>
      <c r="E59" s="115">
        <v>21</v>
      </c>
      <c r="F59" s="114">
        <v>16</v>
      </c>
      <c r="G59" s="114">
        <v>45</v>
      </c>
      <c r="H59" s="114">
        <v>14</v>
      </c>
      <c r="I59" s="140">
        <v>24</v>
      </c>
      <c r="J59" s="115">
        <v>-3</v>
      </c>
      <c r="K59" s="116">
        <v>-12.5</v>
      </c>
    </row>
    <row r="60" spans="1:11" ht="14.1" customHeight="1" x14ac:dyDescent="0.2">
      <c r="A60" s="306">
        <v>81</v>
      </c>
      <c r="B60" s="307" t="s">
        <v>289</v>
      </c>
      <c r="C60" s="308"/>
      <c r="D60" s="113">
        <v>8.162243365047571</v>
      </c>
      <c r="E60" s="115">
        <v>163</v>
      </c>
      <c r="F60" s="114">
        <v>150</v>
      </c>
      <c r="G60" s="114">
        <v>230</v>
      </c>
      <c r="H60" s="114">
        <v>123</v>
      </c>
      <c r="I60" s="140">
        <v>172</v>
      </c>
      <c r="J60" s="115">
        <v>-9</v>
      </c>
      <c r="K60" s="116">
        <v>-5.2325581395348841</v>
      </c>
    </row>
    <row r="61" spans="1:11" ht="14.1" customHeight="1" x14ac:dyDescent="0.2">
      <c r="A61" s="306" t="s">
        <v>290</v>
      </c>
      <c r="B61" s="307" t="s">
        <v>291</v>
      </c>
      <c r="C61" s="308"/>
      <c r="D61" s="113">
        <v>2.5037556334501754</v>
      </c>
      <c r="E61" s="115">
        <v>50</v>
      </c>
      <c r="F61" s="114">
        <v>33</v>
      </c>
      <c r="G61" s="114">
        <v>70</v>
      </c>
      <c r="H61" s="114">
        <v>48</v>
      </c>
      <c r="I61" s="140">
        <v>64</v>
      </c>
      <c r="J61" s="115">
        <v>-14</v>
      </c>
      <c r="K61" s="116">
        <v>-21.875</v>
      </c>
    </row>
    <row r="62" spans="1:11" ht="14.1" customHeight="1" x14ac:dyDescent="0.2">
      <c r="A62" s="306" t="s">
        <v>292</v>
      </c>
      <c r="B62" s="307" t="s">
        <v>293</v>
      </c>
      <c r="C62" s="308"/>
      <c r="D62" s="113">
        <v>3.1046569854782171</v>
      </c>
      <c r="E62" s="115">
        <v>62</v>
      </c>
      <c r="F62" s="114">
        <v>81</v>
      </c>
      <c r="G62" s="114">
        <v>125</v>
      </c>
      <c r="H62" s="114">
        <v>50</v>
      </c>
      <c r="I62" s="140">
        <v>62</v>
      </c>
      <c r="J62" s="115">
        <v>0</v>
      </c>
      <c r="K62" s="116">
        <v>0</v>
      </c>
    </row>
    <row r="63" spans="1:11" ht="14.1" customHeight="1" x14ac:dyDescent="0.2">
      <c r="A63" s="306"/>
      <c r="B63" s="307" t="s">
        <v>294</v>
      </c>
      <c r="C63" s="308"/>
      <c r="D63" s="113">
        <v>2.9043565348022033</v>
      </c>
      <c r="E63" s="115">
        <v>58</v>
      </c>
      <c r="F63" s="114">
        <v>74</v>
      </c>
      <c r="G63" s="114">
        <v>112</v>
      </c>
      <c r="H63" s="114">
        <v>47</v>
      </c>
      <c r="I63" s="140">
        <v>56</v>
      </c>
      <c r="J63" s="115">
        <v>2</v>
      </c>
      <c r="K63" s="116">
        <v>3.5714285714285716</v>
      </c>
    </row>
    <row r="64" spans="1:11" ht="14.1" customHeight="1" x14ac:dyDescent="0.2">
      <c r="A64" s="306" t="s">
        <v>295</v>
      </c>
      <c r="B64" s="307" t="s">
        <v>296</v>
      </c>
      <c r="C64" s="308"/>
      <c r="D64" s="113">
        <v>1.0015022533800702</v>
      </c>
      <c r="E64" s="115">
        <v>20</v>
      </c>
      <c r="F64" s="114">
        <v>12</v>
      </c>
      <c r="G64" s="114">
        <v>17</v>
      </c>
      <c r="H64" s="114">
        <v>9</v>
      </c>
      <c r="I64" s="140">
        <v>18</v>
      </c>
      <c r="J64" s="115">
        <v>2</v>
      </c>
      <c r="K64" s="116">
        <v>11.111111111111111</v>
      </c>
    </row>
    <row r="65" spans="1:11" ht="14.1" customHeight="1" x14ac:dyDescent="0.2">
      <c r="A65" s="306" t="s">
        <v>297</v>
      </c>
      <c r="B65" s="307" t="s">
        <v>298</v>
      </c>
      <c r="C65" s="308"/>
      <c r="D65" s="113">
        <v>0.90135202804206305</v>
      </c>
      <c r="E65" s="115">
        <v>18</v>
      </c>
      <c r="F65" s="114">
        <v>13</v>
      </c>
      <c r="G65" s="114">
        <v>7</v>
      </c>
      <c r="H65" s="114">
        <v>11</v>
      </c>
      <c r="I65" s="140">
        <v>13</v>
      </c>
      <c r="J65" s="115">
        <v>5</v>
      </c>
      <c r="K65" s="116">
        <v>38.46153846153846</v>
      </c>
    </row>
    <row r="66" spans="1:11" ht="14.1" customHeight="1" x14ac:dyDescent="0.2">
      <c r="A66" s="306">
        <v>82</v>
      </c>
      <c r="B66" s="307" t="s">
        <v>299</v>
      </c>
      <c r="C66" s="308"/>
      <c r="D66" s="113">
        <v>5.0075112669003508</v>
      </c>
      <c r="E66" s="115">
        <v>100</v>
      </c>
      <c r="F66" s="114">
        <v>113</v>
      </c>
      <c r="G66" s="114">
        <v>197</v>
      </c>
      <c r="H66" s="114">
        <v>83</v>
      </c>
      <c r="I66" s="140">
        <v>98</v>
      </c>
      <c r="J66" s="115">
        <v>2</v>
      </c>
      <c r="K66" s="116">
        <v>2.0408163265306123</v>
      </c>
    </row>
    <row r="67" spans="1:11" ht="14.1" customHeight="1" x14ac:dyDescent="0.2">
      <c r="A67" s="306" t="s">
        <v>300</v>
      </c>
      <c r="B67" s="307" t="s">
        <v>301</v>
      </c>
      <c r="C67" s="308"/>
      <c r="D67" s="113">
        <v>3.6054081121682522</v>
      </c>
      <c r="E67" s="115">
        <v>72</v>
      </c>
      <c r="F67" s="114">
        <v>86</v>
      </c>
      <c r="G67" s="114">
        <v>137</v>
      </c>
      <c r="H67" s="114">
        <v>65</v>
      </c>
      <c r="I67" s="140">
        <v>72</v>
      </c>
      <c r="J67" s="115">
        <v>0</v>
      </c>
      <c r="K67" s="116">
        <v>0</v>
      </c>
    </row>
    <row r="68" spans="1:11" ht="14.1" customHeight="1" x14ac:dyDescent="0.2">
      <c r="A68" s="306" t="s">
        <v>302</v>
      </c>
      <c r="B68" s="307" t="s">
        <v>303</v>
      </c>
      <c r="C68" s="308"/>
      <c r="D68" s="113">
        <v>0.85127691537305961</v>
      </c>
      <c r="E68" s="115">
        <v>17</v>
      </c>
      <c r="F68" s="114">
        <v>13</v>
      </c>
      <c r="G68" s="114">
        <v>26</v>
      </c>
      <c r="H68" s="114">
        <v>11</v>
      </c>
      <c r="I68" s="140">
        <v>18</v>
      </c>
      <c r="J68" s="115">
        <v>-1</v>
      </c>
      <c r="K68" s="116">
        <v>-5.5555555555555554</v>
      </c>
    </row>
    <row r="69" spans="1:11" ht="14.1" customHeight="1" x14ac:dyDescent="0.2">
      <c r="A69" s="306">
        <v>83</v>
      </c>
      <c r="B69" s="307" t="s">
        <v>304</v>
      </c>
      <c r="C69" s="308"/>
      <c r="D69" s="113">
        <v>5.2578868302453676</v>
      </c>
      <c r="E69" s="115">
        <v>105</v>
      </c>
      <c r="F69" s="114">
        <v>125</v>
      </c>
      <c r="G69" s="114">
        <v>307</v>
      </c>
      <c r="H69" s="114">
        <v>96</v>
      </c>
      <c r="I69" s="140">
        <v>135</v>
      </c>
      <c r="J69" s="115">
        <v>-30</v>
      </c>
      <c r="K69" s="116">
        <v>-22.222222222222221</v>
      </c>
    </row>
    <row r="70" spans="1:11" ht="14.1" customHeight="1" x14ac:dyDescent="0.2">
      <c r="A70" s="306" t="s">
        <v>305</v>
      </c>
      <c r="B70" s="307" t="s">
        <v>306</v>
      </c>
      <c r="C70" s="308"/>
      <c r="D70" s="113">
        <v>4.1061592388582877</v>
      </c>
      <c r="E70" s="115">
        <v>82</v>
      </c>
      <c r="F70" s="114">
        <v>100</v>
      </c>
      <c r="G70" s="114">
        <v>279</v>
      </c>
      <c r="H70" s="114">
        <v>71</v>
      </c>
      <c r="I70" s="140">
        <v>97</v>
      </c>
      <c r="J70" s="115">
        <v>-15</v>
      </c>
      <c r="K70" s="116">
        <v>-15.463917525773196</v>
      </c>
    </row>
    <row r="71" spans="1:11" ht="14.1" customHeight="1" x14ac:dyDescent="0.2">
      <c r="A71" s="306"/>
      <c r="B71" s="307" t="s">
        <v>307</v>
      </c>
      <c r="C71" s="308"/>
      <c r="D71" s="113">
        <v>1.7025538307461192</v>
      </c>
      <c r="E71" s="115">
        <v>34</v>
      </c>
      <c r="F71" s="114">
        <v>55</v>
      </c>
      <c r="G71" s="114">
        <v>158</v>
      </c>
      <c r="H71" s="114">
        <v>32</v>
      </c>
      <c r="I71" s="140">
        <v>50</v>
      </c>
      <c r="J71" s="115">
        <v>-16</v>
      </c>
      <c r="K71" s="116">
        <v>-32</v>
      </c>
    </row>
    <row r="72" spans="1:11" ht="14.1" customHeight="1" x14ac:dyDescent="0.2">
      <c r="A72" s="306">
        <v>84</v>
      </c>
      <c r="B72" s="307" t="s">
        <v>308</v>
      </c>
      <c r="C72" s="308"/>
      <c r="D72" s="113">
        <v>1.0015022533800702</v>
      </c>
      <c r="E72" s="115">
        <v>20</v>
      </c>
      <c r="F72" s="114">
        <v>9</v>
      </c>
      <c r="G72" s="114">
        <v>34</v>
      </c>
      <c r="H72" s="114">
        <v>10</v>
      </c>
      <c r="I72" s="140">
        <v>11</v>
      </c>
      <c r="J72" s="115">
        <v>9</v>
      </c>
      <c r="K72" s="116">
        <v>81.818181818181813</v>
      </c>
    </row>
    <row r="73" spans="1:11" ht="14.1" customHeight="1" x14ac:dyDescent="0.2">
      <c r="A73" s="306" t="s">
        <v>309</v>
      </c>
      <c r="B73" s="307" t="s">
        <v>310</v>
      </c>
      <c r="C73" s="308"/>
      <c r="D73" s="113">
        <v>0.35052578868302453</v>
      </c>
      <c r="E73" s="115">
        <v>7</v>
      </c>
      <c r="F73" s="114">
        <v>5</v>
      </c>
      <c r="G73" s="114">
        <v>20</v>
      </c>
      <c r="H73" s="114" t="s">
        <v>513</v>
      </c>
      <c r="I73" s="140">
        <v>4</v>
      </c>
      <c r="J73" s="115">
        <v>3</v>
      </c>
      <c r="K73" s="116">
        <v>75</v>
      </c>
    </row>
    <row r="74" spans="1:11" ht="14.1" customHeight="1" x14ac:dyDescent="0.2">
      <c r="A74" s="306" t="s">
        <v>311</v>
      </c>
      <c r="B74" s="307" t="s">
        <v>312</v>
      </c>
      <c r="C74" s="308"/>
      <c r="D74" s="113" t="s">
        <v>513</v>
      </c>
      <c r="E74" s="115" t="s">
        <v>513</v>
      </c>
      <c r="F74" s="114">
        <v>0</v>
      </c>
      <c r="G74" s="114">
        <v>4</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t="s">
        <v>513</v>
      </c>
      <c r="I75" s="140">
        <v>0</v>
      </c>
      <c r="J75" s="115" t="s">
        <v>513</v>
      </c>
      <c r="K75" s="116" t="s">
        <v>513</v>
      </c>
    </row>
    <row r="76" spans="1:11" ht="14.1" customHeight="1" x14ac:dyDescent="0.2">
      <c r="A76" s="306">
        <v>91</v>
      </c>
      <c r="B76" s="307" t="s">
        <v>315</v>
      </c>
      <c r="C76" s="308"/>
      <c r="D76" s="113">
        <v>0.65097646469704562</v>
      </c>
      <c r="E76" s="115">
        <v>13</v>
      </c>
      <c r="F76" s="114">
        <v>6</v>
      </c>
      <c r="G76" s="114">
        <v>13</v>
      </c>
      <c r="H76" s="114">
        <v>7</v>
      </c>
      <c r="I76" s="140">
        <v>7</v>
      </c>
      <c r="J76" s="115">
        <v>6</v>
      </c>
      <c r="K76" s="116">
        <v>85.714285714285708</v>
      </c>
    </row>
    <row r="77" spans="1:11" ht="14.1" customHeight="1" x14ac:dyDescent="0.2">
      <c r="A77" s="306">
        <v>92</v>
      </c>
      <c r="B77" s="307" t="s">
        <v>316</v>
      </c>
      <c r="C77" s="308"/>
      <c r="D77" s="113">
        <v>0.60090135202804207</v>
      </c>
      <c r="E77" s="115">
        <v>12</v>
      </c>
      <c r="F77" s="114">
        <v>6</v>
      </c>
      <c r="G77" s="114">
        <v>18</v>
      </c>
      <c r="H77" s="114">
        <v>7</v>
      </c>
      <c r="I77" s="140">
        <v>9</v>
      </c>
      <c r="J77" s="115">
        <v>3</v>
      </c>
      <c r="K77" s="116">
        <v>33.333333333333336</v>
      </c>
    </row>
    <row r="78" spans="1:11" ht="14.1" customHeight="1" x14ac:dyDescent="0.2">
      <c r="A78" s="306">
        <v>93</v>
      </c>
      <c r="B78" s="307" t="s">
        <v>317</v>
      </c>
      <c r="C78" s="308"/>
      <c r="D78" s="113" t="s">
        <v>513</v>
      </c>
      <c r="E78" s="115" t="s">
        <v>513</v>
      </c>
      <c r="F78" s="114">
        <v>0</v>
      </c>
      <c r="G78" s="114">
        <v>5</v>
      </c>
      <c r="H78" s="114">
        <v>0</v>
      </c>
      <c r="I78" s="140" t="s">
        <v>513</v>
      </c>
      <c r="J78" s="115" t="s">
        <v>513</v>
      </c>
      <c r="K78" s="116" t="s">
        <v>513</v>
      </c>
    </row>
    <row r="79" spans="1:11" ht="14.1" customHeight="1" x14ac:dyDescent="0.2">
      <c r="A79" s="306">
        <v>94</v>
      </c>
      <c r="B79" s="307" t="s">
        <v>318</v>
      </c>
      <c r="C79" s="308"/>
      <c r="D79" s="113">
        <v>0.25037556334501754</v>
      </c>
      <c r="E79" s="115">
        <v>5</v>
      </c>
      <c r="F79" s="114">
        <v>5</v>
      </c>
      <c r="G79" s="114">
        <v>7</v>
      </c>
      <c r="H79" s="114">
        <v>5</v>
      </c>
      <c r="I79" s="140">
        <v>5</v>
      </c>
      <c r="J79" s="115">
        <v>0</v>
      </c>
      <c r="K79" s="116">
        <v>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3</v>
      </c>
      <c r="G81" s="144">
        <v>7</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2140</v>
      </c>
      <c r="E11" s="114">
        <v>1716</v>
      </c>
      <c r="F11" s="114">
        <v>2400</v>
      </c>
      <c r="G11" s="114">
        <v>1758</v>
      </c>
      <c r="H11" s="140">
        <v>2030</v>
      </c>
      <c r="I11" s="115">
        <v>110</v>
      </c>
      <c r="J11" s="116">
        <v>5.4187192118226601</v>
      </c>
    </row>
    <row r="12" spans="1:15" s="110" customFormat="1" ht="24.95" customHeight="1" x14ac:dyDescent="0.2">
      <c r="A12" s="193" t="s">
        <v>132</v>
      </c>
      <c r="B12" s="194" t="s">
        <v>133</v>
      </c>
      <c r="C12" s="113">
        <v>4.8130841121495331</v>
      </c>
      <c r="D12" s="115">
        <v>103</v>
      </c>
      <c r="E12" s="114">
        <v>92</v>
      </c>
      <c r="F12" s="114">
        <v>83</v>
      </c>
      <c r="G12" s="114">
        <v>51</v>
      </c>
      <c r="H12" s="140">
        <v>67</v>
      </c>
      <c r="I12" s="115">
        <v>36</v>
      </c>
      <c r="J12" s="116">
        <v>53.731343283582092</v>
      </c>
    </row>
    <row r="13" spans="1:15" s="110" customFormat="1" ht="24.95" customHeight="1" x14ac:dyDescent="0.2">
      <c r="A13" s="193" t="s">
        <v>134</v>
      </c>
      <c r="B13" s="199" t="s">
        <v>214</v>
      </c>
      <c r="C13" s="113">
        <v>0.98130841121495327</v>
      </c>
      <c r="D13" s="115">
        <v>21</v>
      </c>
      <c r="E13" s="114">
        <v>9</v>
      </c>
      <c r="F13" s="114">
        <v>7</v>
      </c>
      <c r="G13" s="114">
        <v>16</v>
      </c>
      <c r="H13" s="140">
        <v>16</v>
      </c>
      <c r="I13" s="115">
        <v>5</v>
      </c>
      <c r="J13" s="116">
        <v>31.25</v>
      </c>
    </row>
    <row r="14" spans="1:15" s="287" customFormat="1" ht="24.95" customHeight="1" x14ac:dyDescent="0.2">
      <c r="A14" s="193" t="s">
        <v>215</v>
      </c>
      <c r="B14" s="199" t="s">
        <v>137</v>
      </c>
      <c r="C14" s="113">
        <v>10.841121495327103</v>
      </c>
      <c r="D14" s="115">
        <v>232</v>
      </c>
      <c r="E14" s="114">
        <v>184</v>
      </c>
      <c r="F14" s="114">
        <v>238</v>
      </c>
      <c r="G14" s="114">
        <v>212</v>
      </c>
      <c r="H14" s="140">
        <v>235</v>
      </c>
      <c r="I14" s="115">
        <v>-3</v>
      </c>
      <c r="J14" s="116">
        <v>-1.2765957446808511</v>
      </c>
      <c r="K14" s="110"/>
      <c r="L14" s="110"/>
      <c r="M14" s="110"/>
      <c r="N14" s="110"/>
      <c r="O14" s="110"/>
    </row>
    <row r="15" spans="1:15" s="110" customFormat="1" ht="24.95" customHeight="1" x14ac:dyDescent="0.2">
      <c r="A15" s="193" t="s">
        <v>216</v>
      </c>
      <c r="B15" s="199" t="s">
        <v>217</v>
      </c>
      <c r="C15" s="113">
        <v>2.8504672897196262</v>
      </c>
      <c r="D15" s="115">
        <v>61</v>
      </c>
      <c r="E15" s="114">
        <v>72</v>
      </c>
      <c r="F15" s="114">
        <v>93</v>
      </c>
      <c r="G15" s="114">
        <v>82</v>
      </c>
      <c r="H15" s="140">
        <v>74</v>
      </c>
      <c r="I15" s="115">
        <v>-13</v>
      </c>
      <c r="J15" s="116">
        <v>-17.567567567567568</v>
      </c>
    </row>
    <row r="16" spans="1:15" s="287" customFormat="1" ht="24.95" customHeight="1" x14ac:dyDescent="0.2">
      <c r="A16" s="193" t="s">
        <v>218</v>
      </c>
      <c r="B16" s="199" t="s">
        <v>141</v>
      </c>
      <c r="C16" s="113">
        <v>6.5420560747663554</v>
      </c>
      <c r="D16" s="115">
        <v>140</v>
      </c>
      <c r="E16" s="114">
        <v>87</v>
      </c>
      <c r="F16" s="114">
        <v>125</v>
      </c>
      <c r="G16" s="114">
        <v>103</v>
      </c>
      <c r="H16" s="140">
        <v>134</v>
      </c>
      <c r="I16" s="115">
        <v>6</v>
      </c>
      <c r="J16" s="116">
        <v>4.4776119402985071</v>
      </c>
      <c r="K16" s="110"/>
      <c r="L16" s="110"/>
      <c r="M16" s="110"/>
      <c r="N16" s="110"/>
      <c r="O16" s="110"/>
    </row>
    <row r="17" spans="1:15" s="110" customFormat="1" ht="24.95" customHeight="1" x14ac:dyDescent="0.2">
      <c r="A17" s="193" t="s">
        <v>142</v>
      </c>
      <c r="B17" s="199" t="s">
        <v>220</v>
      </c>
      <c r="C17" s="113">
        <v>1.4485981308411215</v>
      </c>
      <c r="D17" s="115">
        <v>31</v>
      </c>
      <c r="E17" s="114">
        <v>25</v>
      </c>
      <c r="F17" s="114">
        <v>20</v>
      </c>
      <c r="G17" s="114">
        <v>27</v>
      </c>
      <c r="H17" s="140">
        <v>27</v>
      </c>
      <c r="I17" s="115">
        <v>4</v>
      </c>
      <c r="J17" s="116">
        <v>14.814814814814815</v>
      </c>
    </row>
    <row r="18" spans="1:15" s="287" customFormat="1" ht="24.95" customHeight="1" x14ac:dyDescent="0.2">
      <c r="A18" s="201" t="s">
        <v>144</v>
      </c>
      <c r="B18" s="202" t="s">
        <v>145</v>
      </c>
      <c r="C18" s="113">
        <v>8.5981308411214954</v>
      </c>
      <c r="D18" s="115">
        <v>184</v>
      </c>
      <c r="E18" s="114">
        <v>133</v>
      </c>
      <c r="F18" s="114">
        <v>168</v>
      </c>
      <c r="G18" s="114">
        <v>193</v>
      </c>
      <c r="H18" s="140">
        <v>181</v>
      </c>
      <c r="I18" s="115">
        <v>3</v>
      </c>
      <c r="J18" s="116">
        <v>1.6574585635359116</v>
      </c>
      <c r="K18" s="110"/>
      <c r="L18" s="110"/>
      <c r="M18" s="110"/>
      <c r="N18" s="110"/>
      <c r="O18" s="110"/>
    </row>
    <row r="19" spans="1:15" s="110" customFormat="1" ht="24.95" customHeight="1" x14ac:dyDescent="0.2">
      <c r="A19" s="193" t="s">
        <v>146</v>
      </c>
      <c r="B19" s="199" t="s">
        <v>147</v>
      </c>
      <c r="C19" s="113">
        <v>19.392523364485982</v>
      </c>
      <c r="D19" s="115">
        <v>415</v>
      </c>
      <c r="E19" s="114">
        <v>310</v>
      </c>
      <c r="F19" s="114">
        <v>438</v>
      </c>
      <c r="G19" s="114">
        <v>355</v>
      </c>
      <c r="H19" s="140">
        <v>418</v>
      </c>
      <c r="I19" s="115">
        <v>-3</v>
      </c>
      <c r="J19" s="116">
        <v>-0.71770334928229662</v>
      </c>
    </row>
    <row r="20" spans="1:15" s="287" customFormat="1" ht="24.95" customHeight="1" x14ac:dyDescent="0.2">
      <c r="A20" s="193" t="s">
        <v>148</v>
      </c>
      <c r="B20" s="199" t="s">
        <v>149</v>
      </c>
      <c r="C20" s="113">
        <v>5.981308411214953</v>
      </c>
      <c r="D20" s="115">
        <v>128</v>
      </c>
      <c r="E20" s="114">
        <v>77</v>
      </c>
      <c r="F20" s="114">
        <v>204</v>
      </c>
      <c r="G20" s="114">
        <v>88</v>
      </c>
      <c r="H20" s="140">
        <v>86</v>
      </c>
      <c r="I20" s="115">
        <v>42</v>
      </c>
      <c r="J20" s="116">
        <v>48.837209302325583</v>
      </c>
      <c r="K20" s="110"/>
      <c r="L20" s="110"/>
      <c r="M20" s="110"/>
      <c r="N20" s="110"/>
      <c r="O20" s="110"/>
    </row>
    <row r="21" spans="1:15" s="110" customFormat="1" ht="24.95" customHeight="1" x14ac:dyDescent="0.2">
      <c r="A21" s="201" t="s">
        <v>150</v>
      </c>
      <c r="B21" s="202" t="s">
        <v>151</v>
      </c>
      <c r="C21" s="113">
        <v>7.3364485981308407</v>
      </c>
      <c r="D21" s="115">
        <v>157</v>
      </c>
      <c r="E21" s="114">
        <v>130</v>
      </c>
      <c r="F21" s="114">
        <v>167</v>
      </c>
      <c r="G21" s="114">
        <v>114</v>
      </c>
      <c r="H21" s="140">
        <v>143</v>
      </c>
      <c r="I21" s="115">
        <v>14</v>
      </c>
      <c r="J21" s="116">
        <v>9.79020979020979</v>
      </c>
    </row>
    <row r="22" spans="1:15" s="110" customFormat="1" ht="24.95" customHeight="1" x14ac:dyDescent="0.2">
      <c r="A22" s="201" t="s">
        <v>152</v>
      </c>
      <c r="B22" s="199" t="s">
        <v>153</v>
      </c>
      <c r="C22" s="113">
        <v>1.308411214953271</v>
      </c>
      <c r="D22" s="115">
        <v>28</v>
      </c>
      <c r="E22" s="114">
        <v>18</v>
      </c>
      <c r="F22" s="114">
        <v>41</v>
      </c>
      <c r="G22" s="114">
        <v>21</v>
      </c>
      <c r="H22" s="140">
        <v>45</v>
      </c>
      <c r="I22" s="115">
        <v>-17</v>
      </c>
      <c r="J22" s="116">
        <v>-37.777777777777779</v>
      </c>
    </row>
    <row r="23" spans="1:15" s="110" customFormat="1" ht="24.95" customHeight="1" x14ac:dyDescent="0.2">
      <c r="A23" s="193" t="s">
        <v>154</v>
      </c>
      <c r="B23" s="199" t="s">
        <v>155</v>
      </c>
      <c r="C23" s="113">
        <v>1.6822429906542056</v>
      </c>
      <c r="D23" s="115">
        <v>36</v>
      </c>
      <c r="E23" s="114">
        <v>18</v>
      </c>
      <c r="F23" s="114">
        <v>28</v>
      </c>
      <c r="G23" s="114">
        <v>35</v>
      </c>
      <c r="H23" s="140">
        <v>41</v>
      </c>
      <c r="I23" s="115">
        <v>-5</v>
      </c>
      <c r="J23" s="116">
        <v>-12.195121951219512</v>
      </c>
    </row>
    <row r="24" spans="1:15" s="110" customFormat="1" ht="24.95" customHeight="1" x14ac:dyDescent="0.2">
      <c r="A24" s="193" t="s">
        <v>156</v>
      </c>
      <c r="B24" s="199" t="s">
        <v>221</v>
      </c>
      <c r="C24" s="113">
        <v>3.2710280373831777</v>
      </c>
      <c r="D24" s="115">
        <v>70</v>
      </c>
      <c r="E24" s="114">
        <v>42</v>
      </c>
      <c r="F24" s="114">
        <v>125</v>
      </c>
      <c r="G24" s="114">
        <v>79</v>
      </c>
      <c r="H24" s="140">
        <v>67</v>
      </c>
      <c r="I24" s="115">
        <v>3</v>
      </c>
      <c r="J24" s="116">
        <v>4.4776119402985071</v>
      </c>
    </row>
    <row r="25" spans="1:15" s="110" customFormat="1" ht="24.95" customHeight="1" x14ac:dyDescent="0.2">
      <c r="A25" s="193" t="s">
        <v>222</v>
      </c>
      <c r="B25" s="204" t="s">
        <v>159</v>
      </c>
      <c r="C25" s="113">
        <v>4.5327102803738315</v>
      </c>
      <c r="D25" s="115">
        <v>97</v>
      </c>
      <c r="E25" s="114">
        <v>96</v>
      </c>
      <c r="F25" s="114">
        <v>89</v>
      </c>
      <c r="G25" s="114">
        <v>97</v>
      </c>
      <c r="H25" s="140">
        <v>117</v>
      </c>
      <c r="I25" s="115">
        <v>-20</v>
      </c>
      <c r="J25" s="116">
        <v>-17.094017094017094</v>
      </c>
    </row>
    <row r="26" spans="1:15" s="110" customFormat="1" ht="24.95" customHeight="1" x14ac:dyDescent="0.2">
      <c r="A26" s="201">
        <v>782.78300000000002</v>
      </c>
      <c r="B26" s="203" t="s">
        <v>160</v>
      </c>
      <c r="C26" s="113">
        <v>5.8411214953271031</v>
      </c>
      <c r="D26" s="115">
        <v>125</v>
      </c>
      <c r="E26" s="114">
        <v>148</v>
      </c>
      <c r="F26" s="114">
        <v>121</v>
      </c>
      <c r="G26" s="114">
        <v>95</v>
      </c>
      <c r="H26" s="140">
        <v>135</v>
      </c>
      <c r="I26" s="115">
        <v>-10</v>
      </c>
      <c r="J26" s="116">
        <v>-7.4074074074074074</v>
      </c>
    </row>
    <row r="27" spans="1:15" s="110" customFormat="1" ht="24.95" customHeight="1" x14ac:dyDescent="0.2">
      <c r="A27" s="193" t="s">
        <v>161</v>
      </c>
      <c r="B27" s="199" t="s">
        <v>162</v>
      </c>
      <c r="C27" s="113">
        <v>3.97196261682243</v>
      </c>
      <c r="D27" s="115">
        <v>85</v>
      </c>
      <c r="E27" s="114">
        <v>57</v>
      </c>
      <c r="F27" s="114">
        <v>109</v>
      </c>
      <c r="G27" s="114">
        <v>54</v>
      </c>
      <c r="H27" s="140">
        <v>66</v>
      </c>
      <c r="I27" s="115">
        <v>19</v>
      </c>
      <c r="J27" s="116">
        <v>28.787878787878789</v>
      </c>
    </row>
    <row r="28" spans="1:15" s="110" customFormat="1" ht="24.95" customHeight="1" x14ac:dyDescent="0.2">
      <c r="A28" s="193" t="s">
        <v>163</v>
      </c>
      <c r="B28" s="199" t="s">
        <v>164</v>
      </c>
      <c r="C28" s="113">
        <v>1.6822429906542056</v>
      </c>
      <c r="D28" s="115">
        <v>36</v>
      </c>
      <c r="E28" s="114">
        <v>15</v>
      </c>
      <c r="F28" s="114">
        <v>66</v>
      </c>
      <c r="G28" s="114">
        <v>17</v>
      </c>
      <c r="H28" s="140">
        <v>25</v>
      </c>
      <c r="I28" s="115">
        <v>11</v>
      </c>
      <c r="J28" s="116">
        <v>44</v>
      </c>
    </row>
    <row r="29" spans="1:15" s="110" customFormat="1" ht="24.95" customHeight="1" x14ac:dyDescent="0.2">
      <c r="A29" s="193">
        <v>86</v>
      </c>
      <c r="B29" s="199" t="s">
        <v>165</v>
      </c>
      <c r="C29" s="113">
        <v>6.0747663551401869</v>
      </c>
      <c r="D29" s="115">
        <v>130</v>
      </c>
      <c r="E29" s="114">
        <v>96</v>
      </c>
      <c r="F29" s="114">
        <v>127</v>
      </c>
      <c r="G29" s="114">
        <v>112</v>
      </c>
      <c r="H29" s="140">
        <v>128</v>
      </c>
      <c r="I29" s="115">
        <v>2</v>
      </c>
      <c r="J29" s="116">
        <v>1.5625</v>
      </c>
    </row>
    <row r="30" spans="1:15" s="110" customFormat="1" ht="24.95" customHeight="1" x14ac:dyDescent="0.2">
      <c r="A30" s="193">
        <v>87.88</v>
      </c>
      <c r="B30" s="204" t="s">
        <v>166</v>
      </c>
      <c r="C30" s="113">
        <v>10.467289719626168</v>
      </c>
      <c r="D30" s="115">
        <v>224</v>
      </c>
      <c r="E30" s="114">
        <v>214</v>
      </c>
      <c r="F30" s="114">
        <v>301</v>
      </c>
      <c r="G30" s="114">
        <v>157</v>
      </c>
      <c r="H30" s="140">
        <v>192</v>
      </c>
      <c r="I30" s="115">
        <v>32</v>
      </c>
      <c r="J30" s="116">
        <v>16.666666666666668</v>
      </c>
    </row>
    <row r="31" spans="1:15" s="110" customFormat="1" ht="24.95" customHeight="1" x14ac:dyDescent="0.2">
      <c r="A31" s="193" t="s">
        <v>167</v>
      </c>
      <c r="B31" s="199" t="s">
        <v>168</v>
      </c>
      <c r="C31" s="113">
        <v>3.2242990654205608</v>
      </c>
      <c r="D31" s="115">
        <v>69</v>
      </c>
      <c r="E31" s="114">
        <v>77</v>
      </c>
      <c r="F31" s="114">
        <v>88</v>
      </c>
      <c r="G31" s="114">
        <v>62</v>
      </c>
      <c r="H31" s="140">
        <v>68</v>
      </c>
      <c r="I31" s="115">
        <v>1</v>
      </c>
      <c r="J31" s="116">
        <v>1.4705882352941178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4.8130841121495331</v>
      </c>
      <c r="D34" s="115">
        <v>103</v>
      </c>
      <c r="E34" s="114">
        <v>92</v>
      </c>
      <c r="F34" s="114">
        <v>83</v>
      </c>
      <c r="G34" s="114">
        <v>51</v>
      </c>
      <c r="H34" s="140">
        <v>67</v>
      </c>
      <c r="I34" s="115">
        <v>36</v>
      </c>
      <c r="J34" s="116">
        <v>53.731343283582092</v>
      </c>
    </row>
    <row r="35" spans="1:10" s="110" customFormat="1" ht="24.95" customHeight="1" x14ac:dyDescent="0.2">
      <c r="A35" s="292" t="s">
        <v>171</v>
      </c>
      <c r="B35" s="293" t="s">
        <v>172</v>
      </c>
      <c r="C35" s="113">
        <v>20.420560747663551</v>
      </c>
      <c r="D35" s="115">
        <v>437</v>
      </c>
      <c r="E35" s="114">
        <v>326</v>
      </c>
      <c r="F35" s="114">
        <v>413</v>
      </c>
      <c r="G35" s="114">
        <v>421</v>
      </c>
      <c r="H35" s="140">
        <v>432</v>
      </c>
      <c r="I35" s="115">
        <v>5</v>
      </c>
      <c r="J35" s="116">
        <v>1.1574074074074074</v>
      </c>
    </row>
    <row r="36" spans="1:10" s="110" customFormat="1" ht="24.95" customHeight="1" x14ac:dyDescent="0.2">
      <c r="A36" s="294" t="s">
        <v>173</v>
      </c>
      <c r="B36" s="295" t="s">
        <v>174</v>
      </c>
      <c r="C36" s="125">
        <v>74.766355140186917</v>
      </c>
      <c r="D36" s="143">
        <v>1600</v>
      </c>
      <c r="E36" s="144">
        <v>1298</v>
      </c>
      <c r="F36" s="144">
        <v>1904</v>
      </c>
      <c r="G36" s="144">
        <v>1286</v>
      </c>
      <c r="H36" s="145">
        <v>1531</v>
      </c>
      <c r="I36" s="143">
        <v>69</v>
      </c>
      <c r="J36" s="146">
        <v>4.5068582625734814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2140</v>
      </c>
      <c r="F11" s="264">
        <v>1716</v>
      </c>
      <c r="G11" s="264">
        <v>2400</v>
      </c>
      <c r="H11" s="264">
        <v>1758</v>
      </c>
      <c r="I11" s="265">
        <v>2030</v>
      </c>
      <c r="J11" s="263">
        <v>110</v>
      </c>
      <c r="K11" s="266">
        <v>5.4187192118226601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21.308411214953271</v>
      </c>
      <c r="E13" s="115">
        <v>456</v>
      </c>
      <c r="F13" s="114">
        <v>465</v>
      </c>
      <c r="G13" s="114">
        <v>570</v>
      </c>
      <c r="H13" s="114">
        <v>363</v>
      </c>
      <c r="I13" s="140">
        <v>396</v>
      </c>
      <c r="J13" s="115">
        <v>60</v>
      </c>
      <c r="K13" s="116">
        <v>15.151515151515152</v>
      </c>
    </row>
    <row r="14" spans="1:17" ht="15.95" customHeight="1" x14ac:dyDescent="0.2">
      <c r="A14" s="306" t="s">
        <v>230</v>
      </c>
      <c r="B14" s="307"/>
      <c r="C14" s="308"/>
      <c r="D14" s="113">
        <v>65.981308411214954</v>
      </c>
      <c r="E14" s="115">
        <v>1412</v>
      </c>
      <c r="F14" s="114">
        <v>1062</v>
      </c>
      <c r="G14" s="114">
        <v>1554</v>
      </c>
      <c r="H14" s="114">
        <v>1201</v>
      </c>
      <c r="I14" s="140">
        <v>1385</v>
      </c>
      <c r="J14" s="115">
        <v>27</v>
      </c>
      <c r="K14" s="116">
        <v>1.9494584837545126</v>
      </c>
    </row>
    <row r="15" spans="1:17" ht="15.95" customHeight="1" x14ac:dyDescent="0.2">
      <c r="A15" s="306" t="s">
        <v>231</v>
      </c>
      <c r="B15" s="307"/>
      <c r="C15" s="308"/>
      <c r="D15" s="113">
        <v>6.4485981308411215</v>
      </c>
      <c r="E15" s="115">
        <v>138</v>
      </c>
      <c r="F15" s="114">
        <v>93</v>
      </c>
      <c r="G15" s="114">
        <v>114</v>
      </c>
      <c r="H15" s="114">
        <v>97</v>
      </c>
      <c r="I15" s="140">
        <v>137</v>
      </c>
      <c r="J15" s="115">
        <v>1</v>
      </c>
      <c r="K15" s="116">
        <v>0.72992700729927007</v>
      </c>
    </row>
    <row r="16" spans="1:17" ht="15.95" customHeight="1" x14ac:dyDescent="0.2">
      <c r="A16" s="306" t="s">
        <v>232</v>
      </c>
      <c r="B16" s="307"/>
      <c r="C16" s="308"/>
      <c r="D16" s="113">
        <v>6.1682242990654208</v>
      </c>
      <c r="E16" s="115">
        <v>132</v>
      </c>
      <c r="F16" s="114">
        <v>93</v>
      </c>
      <c r="G16" s="114">
        <v>160</v>
      </c>
      <c r="H16" s="114">
        <v>94</v>
      </c>
      <c r="I16" s="140">
        <v>112</v>
      </c>
      <c r="J16" s="115">
        <v>20</v>
      </c>
      <c r="K16" s="116">
        <v>17.857142857142858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3.3177570093457942</v>
      </c>
      <c r="E18" s="115">
        <v>71</v>
      </c>
      <c r="F18" s="114">
        <v>51</v>
      </c>
      <c r="G18" s="114">
        <v>72</v>
      </c>
      <c r="H18" s="114">
        <v>65</v>
      </c>
      <c r="I18" s="140">
        <v>57</v>
      </c>
      <c r="J18" s="115">
        <v>14</v>
      </c>
      <c r="K18" s="116">
        <v>24.561403508771932</v>
      </c>
    </row>
    <row r="19" spans="1:11" ht="14.1" customHeight="1" x14ac:dyDescent="0.2">
      <c r="A19" s="306" t="s">
        <v>235</v>
      </c>
      <c r="B19" s="307" t="s">
        <v>236</v>
      </c>
      <c r="C19" s="308"/>
      <c r="D19" s="113">
        <v>1.5420560747663552</v>
      </c>
      <c r="E19" s="115">
        <v>33</v>
      </c>
      <c r="F19" s="114">
        <v>41</v>
      </c>
      <c r="G19" s="114">
        <v>61</v>
      </c>
      <c r="H19" s="114">
        <v>51</v>
      </c>
      <c r="I19" s="140">
        <v>44</v>
      </c>
      <c r="J19" s="115">
        <v>-11</v>
      </c>
      <c r="K19" s="116">
        <v>-25</v>
      </c>
    </row>
    <row r="20" spans="1:11" ht="14.1" customHeight="1" x14ac:dyDescent="0.2">
      <c r="A20" s="306">
        <v>12</v>
      </c>
      <c r="B20" s="307" t="s">
        <v>237</v>
      </c>
      <c r="C20" s="308"/>
      <c r="D20" s="113">
        <v>2.5700934579439254</v>
      </c>
      <c r="E20" s="115">
        <v>55</v>
      </c>
      <c r="F20" s="114">
        <v>80</v>
      </c>
      <c r="G20" s="114">
        <v>43</v>
      </c>
      <c r="H20" s="114">
        <v>36</v>
      </c>
      <c r="I20" s="140">
        <v>46</v>
      </c>
      <c r="J20" s="115">
        <v>9</v>
      </c>
      <c r="K20" s="116">
        <v>19.565217391304348</v>
      </c>
    </row>
    <row r="21" spans="1:11" ht="14.1" customHeight="1" x14ac:dyDescent="0.2">
      <c r="A21" s="306">
        <v>21</v>
      </c>
      <c r="B21" s="307" t="s">
        <v>238</v>
      </c>
      <c r="C21" s="308"/>
      <c r="D21" s="113">
        <v>0</v>
      </c>
      <c r="E21" s="115">
        <v>0</v>
      </c>
      <c r="F21" s="114" t="s">
        <v>513</v>
      </c>
      <c r="G21" s="114" t="s">
        <v>513</v>
      </c>
      <c r="H21" s="114" t="s">
        <v>513</v>
      </c>
      <c r="I21" s="140" t="s">
        <v>513</v>
      </c>
      <c r="J21" s="115" t="s">
        <v>513</v>
      </c>
      <c r="K21" s="116" t="s">
        <v>513</v>
      </c>
    </row>
    <row r="22" spans="1:11" ht="14.1" customHeight="1" x14ac:dyDescent="0.2">
      <c r="A22" s="306">
        <v>22</v>
      </c>
      <c r="B22" s="307" t="s">
        <v>239</v>
      </c>
      <c r="C22" s="308"/>
      <c r="D22" s="113">
        <v>1.4018691588785046</v>
      </c>
      <c r="E22" s="115">
        <v>30</v>
      </c>
      <c r="F22" s="114">
        <v>54</v>
      </c>
      <c r="G22" s="114">
        <v>31</v>
      </c>
      <c r="H22" s="114">
        <v>29</v>
      </c>
      <c r="I22" s="140">
        <v>38</v>
      </c>
      <c r="J22" s="115">
        <v>-8</v>
      </c>
      <c r="K22" s="116">
        <v>-21.05263157894737</v>
      </c>
    </row>
    <row r="23" spans="1:11" ht="14.1" customHeight="1" x14ac:dyDescent="0.2">
      <c r="A23" s="306">
        <v>23</v>
      </c>
      <c r="B23" s="307" t="s">
        <v>240</v>
      </c>
      <c r="C23" s="308"/>
      <c r="D23" s="113" t="s">
        <v>513</v>
      </c>
      <c r="E23" s="115" t="s">
        <v>513</v>
      </c>
      <c r="F23" s="114" t="s">
        <v>513</v>
      </c>
      <c r="G23" s="114">
        <v>5</v>
      </c>
      <c r="H23" s="114" t="s">
        <v>513</v>
      </c>
      <c r="I23" s="140">
        <v>6</v>
      </c>
      <c r="J23" s="115" t="s">
        <v>513</v>
      </c>
      <c r="K23" s="116" t="s">
        <v>513</v>
      </c>
    </row>
    <row r="24" spans="1:11" ht="14.1" customHeight="1" x14ac:dyDescent="0.2">
      <c r="A24" s="306">
        <v>24</v>
      </c>
      <c r="B24" s="307" t="s">
        <v>241</v>
      </c>
      <c r="C24" s="308"/>
      <c r="D24" s="113">
        <v>4.1588785046728969</v>
      </c>
      <c r="E24" s="115">
        <v>89</v>
      </c>
      <c r="F24" s="114">
        <v>62</v>
      </c>
      <c r="G24" s="114">
        <v>75</v>
      </c>
      <c r="H24" s="114">
        <v>70</v>
      </c>
      <c r="I24" s="140">
        <v>80</v>
      </c>
      <c r="J24" s="115">
        <v>9</v>
      </c>
      <c r="K24" s="116">
        <v>11.25</v>
      </c>
    </row>
    <row r="25" spans="1:11" ht="14.1" customHeight="1" x14ac:dyDescent="0.2">
      <c r="A25" s="306">
        <v>25</v>
      </c>
      <c r="B25" s="307" t="s">
        <v>242</v>
      </c>
      <c r="C25" s="308"/>
      <c r="D25" s="113">
        <v>6.4018691588785046</v>
      </c>
      <c r="E25" s="115">
        <v>137</v>
      </c>
      <c r="F25" s="114">
        <v>75</v>
      </c>
      <c r="G25" s="114">
        <v>97</v>
      </c>
      <c r="H25" s="114">
        <v>96</v>
      </c>
      <c r="I25" s="140">
        <v>163</v>
      </c>
      <c r="J25" s="115">
        <v>-26</v>
      </c>
      <c r="K25" s="116">
        <v>-15.950920245398773</v>
      </c>
    </row>
    <row r="26" spans="1:11" ht="14.1" customHeight="1" x14ac:dyDescent="0.2">
      <c r="A26" s="306">
        <v>26</v>
      </c>
      <c r="B26" s="307" t="s">
        <v>243</v>
      </c>
      <c r="C26" s="308"/>
      <c r="D26" s="113">
        <v>4.0654205607476639</v>
      </c>
      <c r="E26" s="115">
        <v>87</v>
      </c>
      <c r="F26" s="114">
        <v>59</v>
      </c>
      <c r="G26" s="114">
        <v>80</v>
      </c>
      <c r="H26" s="114">
        <v>55</v>
      </c>
      <c r="I26" s="140">
        <v>80</v>
      </c>
      <c r="J26" s="115">
        <v>7</v>
      </c>
      <c r="K26" s="116">
        <v>8.75</v>
      </c>
    </row>
    <row r="27" spans="1:11" ht="14.1" customHeight="1" x14ac:dyDescent="0.2">
      <c r="A27" s="306">
        <v>27</v>
      </c>
      <c r="B27" s="307" t="s">
        <v>244</v>
      </c>
      <c r="C27" s="308"/>
      <c r="D27" s="113">
        <v>1.4485981308411215</v>
      </c>
      <c r="E27" s="115">
        <v>31</v>
      </c>
      <c r="F27" s="114">
        <v>21</v>
      </c>
      <c r="G27" s="114">
        <v>45</v>
      </c>
      <c r="H27" s="114">
        <v>26</v>
      </c>
      <c r="I27" s="140">
        <v>18</v>
      </c>
      <c r="J27" s="115">
        <v>13</v>
      </c>
      <c r="K27" s="116">
        <v>72.222222222222229</v>
      </c>
    </row>
    <row r="28" spans="1:11" ht="14.1" customHeight="1" x14ac:dyDescent="0.2">
      <c r="A28" s="306">
        <v>28</v>
      </c>
      <c r="B28" s="307" t="s">
        <v>245</v>
      </c>
      <c r="C28" s="308"/>
      <c r="D28" s="113">
        <v>0.23364485981308411</v>
      </c>
      <c r="E28" s="115">
        <v>5</v>
      </c>
      <c r="F28" s="114">
        <v>3</v>
      </c>
      <c r="G28" s="114">
        <v>19</v>
      </c>
      <c r="H28" s="114">
        <v>30</v>
      </c>
      <c r="I28" s="140" t="s">
        <v>513</v>
      </c>
      <c r="J28" s="115" t="s">
        <v>513</v>
      </c>
      <c r="K28" s="116" t="s">
        <v>513</v>
      </c>
    </row>
    <row r="29" spans="1:11" ht="14.1" customHeight="1" x14ac:dyDescent="0.2">
      <c r="A29" s="306">
        <v>29</v>
      </c>
      <c r="B29" s="307" t="s">
        <v>246</v>
      </c>
      <c r="C29" s="308"/>
      <c r="D29" s="113">
        <v>3.7850467289719627</v>
      </c>
      <c r="E29" s="115">
        <v>81</v>
      </c>
      <c r="F29" s="114">
        <v>89</v>
      </c>
      <c r="G29" s="114">
        <v>84</v>
      </c>
      <c r="H29" s="114">
        <v>60</v>
      </c>
      <c r="I29" s="140">
        <v>85</v>
      </c>
      <c r="J29" s="115">
        <v>-4</v>
      </c>
      <c r="K29" s="116">
        <v>-4.7058823529411766</v>
      </c>
    </row>
    <row r="30" spans="1:11" ht="14.1" customHeight="1" x14ac:dyDescent="0.2">
      <c r="A30" s="306" t="s">
        <v>247</v>
      </c>
      <c r="B30" s="307" t="s">
        <v>248</v>
      </c>
      <c r="C30" s="308"/>
      <c r="D30" s="113">
        <v>0.65420560747663548</v>
      </c>
      <c r="E30" s="115">
        <v>14</v>
      </c>
      <c r="F30" s="114" t="s">
        <v>513</v>
      </c>
      <c r="G30" s="114">
        <v>27</v>
      </c>
      <c r="H30" s="114" t="s">
        <v>513</v>
      </c>
      <c r="I30" s="140">
        <v>17</v>
      </c>
      <c r="J30" s="115">
        <v>-3</v>
      </c>
      <c r="K30" s="116">
        <v>-17.647058823529413</v>
      </c>
    </row>
    <row r="31" spans="1:11" ht="14.1" customHeight="1" x14ac:dyDescent="0.2">
      <c r="A31" s="306" t="s">
        <v>249</v>
      </c>
      <c r="B31" s="307" t="s">
        <v>250</v>
      </c>
      <c r="C31" s="308"/>
      <c r="D31" s="113">
        <v>3.1308411214953269</v>
      </c>
      <c r="E31" s="115">
        <v>67</v>
      </c>
      <c r="F31" s="114">
        <v>67</v>
      </c>
      <c r="G31" s="114">
        <v>57</v>
      </c>
      <c r="H31" s="114">
        <v>48</v>
      </c>
      <c r="I31" s="140">
        <v>68</v>
      </c>
      <c r="J31" s="115">
        <v>-1</v>
      </c>
      <c r="K31" s="116">
        <v>-1.4705882352941178</v>
      </c>
    </row>
    <row r="32" spans="1:11" ht="14.1" customHeight="1" x14ac:dyDescent="0.2">
      <c r="A32" s="306">
        <v>31</v>
      </c>
      <c r="B32" s="307" t="s">
        <v>251</v>
      </c>
      <c r="C32" s="308"/>
      <c r="D32" s="113">
        <v>0.18691588785046728</v>
      </c>
      <c r="E32" s="115">
        <v>4</v>
      </c>
      <c r="F32" s="114">
        <v>4</v>
      </c>
      <c r="G32" s="114">
        <v>13</v>
      </c>
      <c r="H32" s="114">
        <v>8</v>
      </c>
      <c r="I32" s="140">
        <v>8</v>
      </c>
      <c r="J32" s="115">
        <v>-4</v>
      </c>
      <c r="K32" s="116">
        <v>-50</v>
      </c>
    </row>
    <row r="33" spans="1:11" ht="14.1" customHeight="1" x14ac:dyDescent="0.2">
      <c r="A33" s="306">
        <v>32</v>
      </c>
      <c r="B33" s="307" t="s">
        <v>252</v>
      </c>
      <c r="C33" s="308"/>
      <c r="D33" s="113">
        <v>1.9626168224299065</v>
      </c>
      <c r="E33" s="115">
        <v>42</v>
      </c>
      <c r="F33" s="114">
        <v>41</v>
      </c>
      <c r="G33" s="114">
        <v>59</v>
      </c>
      <c r="H33" s="114">
        <v>54</v>
      </c>
      <c r="I33" s="140">
        <v>38</v>
      </c>
      <c r="J33" s="115">
        <v>4</v>
      </c>
      <c r="K33" s="116">
        <v>10.526315789473685</v>
      </c>
    </row>
    <row r="34" spans="1:11" ht="14.1" customHeight="1" x14ac:dyDescent="0.2">
      <c r="A34" s="306">
        <v>33</v>
      </c>
      <c r="B34" s="307" t="s">
        <v>253</v>
      </c>
      <c r="C34" s="308"/>
      <c r="D34" s="113">
        <v>2.1962616822429908</v>
      </c>
      <c r="E34" s="115">
        <v>47</v>
      </c>
      <c r="F34" s="114">
        <v>48</v>
      </c>
      <c r="G34" s="114">
        <v>60</v>
      </c>
      <c r="H34" s="114">
        <v>61</v>
      </c>
      <c r="I34" s="140">
        <v>59</v>
      </c>
      <c r="J34" s="115">
        <v>-12</v>
      </c>
      <c r="K34" s="116">
        <v>-20.338983050847457</v>
      </c>
    </row>
    <row r="35" spans="1:11" ht="14.1" customHeight="1" x14ac:dyDescent="0.2">
      <c r="A35" s="306">
        <v>34</v>
      </c>
      <c r="B35" s="307" t="s">
        <v>254</v>
      </c>
      <c r="C35" s="308"/>
      <c r="D35" s="113">
        <v>4.0654205607476639</v>
      </c>
      <c r="E35" s="115">
        <v>87</v>
      </c>
      <c r="F35" s="114">
        <v>37</v>
      </c>
      <c r="G35" s="114">
        <v>65</v>
      </c>
      <c r="H35" s="114">
        <v>39</v>
      </c>
      <c r="I35" s="140">
        <v>53</v>
      </c>
      <c r="J35" s="115">
        <v>34</v>
      </c>
      <c r="K35" s="116">
        <v>64.15094339622641</v>
      </c>
    </row>
    <row r="36" spans="1:11" ht="14.1" customHeight="1" x14ac:dyDescent="0.2">
      <c r="A36" s="306">
        <v>41</v>
      </c>
      <c r="B36" s="307" t="s">
        <v>255</v>
      </c>
      <c r="C36" s="308"/>
      <c r="D36" s="113">
        <v>0.37383177570093457</v>
      </c>
      <c r="E36" s="115">
        <v>8</v>
      </c>
      <c r="F36" s="114">
        <v>5</v>
      </c>
      <c r="G36" s="114">
        <v>5</v>
      </c>
      <c r="H36" s="114">
        <v>4</v>
      </c>
      <c r="I36" s="140">
        <v>5</v>
      </c>
      <c r="J36" s="115">
        <v>3</v>
      </c>
      <c r="K36" s="116">
        <v>60</v>
      </c>
    </row>
    <row r="37" spans="1:11" ht="14.1" customHeight="1" x14ac:dyDescent="0.2">
      <c r="A37" s="306">
        <v>42</v>
      </c>
      <c r="B37" s="307" t="s">
        <v>256</v>
      </c>
      <c r="C37" s="308"/>
      <c r="D37" s="113">
        <v>0.18691588785046728</v>
      </c>
      <c r="E37" s="115">
        <v>4</v>
      </c>
      <c r="F37" s="114" t="s">
        <v>513</v>
      </c>
      <c r="G37" s="114" t="s">
        <v>513</v>
      </c>
      <c r="H37" s="114">
        <v>3</v>
      </c>
      <c r="I37" s="140" t="s">
        <v>513</v>
      </c>
      <c r="J37" s="115" t="s">
        <v>513</v>
      </c>
      <c r="K37" s="116" t="s">
        <v>513</v>
      </c>
    </row>
    <row r="38" spans="1:11" ht="14.1" customHeight="1" x14ac:dyDescent="0.2">
      <c r="A38" s="306">
        <v>43</v>
      </c>
      <c r="B38" s="307" t="s">
        <v>257</v>
      </c>
      <c r="C38" s="308"/>
      <c r="D38" s="113">
        <v>0.32710280373831774</v>
      </c>
      <c r="E38" s="115">
        <v>7</v>
      </c>
      <c r="F38" s="114">
        <v>5</v>
      </c>
      <c r="G38" s="114">
        <v>14</v>
      </c>
      <c r="H38" s="114">
        <v>7</v>
      </c>
      <c r="I38" s="140">
        <v>14</v>
      </c>
      <c r="J38" s="115">
        <v>-7</v>
      </c>
      <c r="K38" s="116">
        <v>-50</v>
      </c>
    </row>
    <row r="39" spans="1:11" ht="14.1" customHeight="1" x14ac:dyDescent="0.2">
      <c r="A39" s="306">
        <v>51</v>
      </c>
      <c r="B39" s="307" t="s">
        <v>258</v>
      </c>
      <c r="C39" s="308"/>
      <c r="D39" s="113">
        <v>7.2429906542056077</v>
      </c>
      <c r="E39" s="115">
        <v>155</v>
      </c>
      <c r="F39" s="114">
        <v>105</v>
      </c>
      <c r="G39" s="114">
        <v>234</v>
      </c>
      <c r="H39" s="114">
        <v>104</v>
      </c>
      <c r="I39" s="140">
        <v>119</v>
      </c>
      <c r="J39" s="115">
        <v>36</v>
      </c>
      <c r="K39" s="116">
        <v>30.252100840336134</v>
      </c>
    </row>
    <row r="40" spans="1:11" ht="14.1" customHeight="1" x14ac:dyDescent="0.2">
      <c r="A40" s="306" t="s">
        <v>259</v>
      </c>
      <c r="B40" s="307" t="s">
        <v>260</v>
      </c>
      <c r="C40" s="308"/>
      <c r="D40" s="113">
        <v>6.91588785046729</v>
      </c>
      <c r="E40" s="115">
        <v>148</v>
      </c>
      <c r="F40" s="114">
        <v>96</v>
      </c>
      <c r="G40" s="114">
        <v>225</v>
      </c>
      <c r="H40" s="114">
        <v>97</v>
      </c>
      <c r="I40" s="140">
        <v>108</v>
      </c>
      <c r="J40" s="115">
        <v>40</v>
      </c>
      <c r="K40" s="116">
        <v>37.037037037037038</v>
      </c>
    </row>
    <row r="41" spans="1:11" ht="14.1" customHeight="1" x14ac:dyDescent="0.2">
      <c r="A41" s="306"/>
      <c r="B41" s="307" t="s">
        <v>261</v>
      </c>
      <c r="C41" s="308"/>
      <c r="D41" s="113">
        <v>4.2523364485981308</v>
      </c>
      <c r="E41" s="115">
        <v>91</v>
      </c>
      <c r="F41" s="114">
        <v>69</v>
      </c>
      <c r="G41" s="114">
        <v>79</v>
      </c>
      <c r="H41" s="114">
        <v>65</v>
      </c>
      <c r="I41" s="140">
        <v>69</v>
      </c>
      <c r="J41" s="115">
        <v>22</v>
      </c>
      <c r="K41" s="116">
        <v>31.884057971014492</v>
      </c>
    </row>
    <row r="42" spans="1:11" ht="14.1" customHeight="1" x14ac:dyDescent="0.2">
      <c r="A42" s="306">
        <v>52</v>
      </c>
      <c r="B42" s="307" t="s">
        <v>262</v>
      </c>
      <c r="C42" s="308"/>
      <c r="D42" s="113">
        <v>4.3925233644859816</v>
      </c>
      <c r="E42" s="115">
        <v>94</v>
      </c>
      <c r="F42" s="114">
        <v>90</v>
      </c>
      <c r="G42" s="114">
        <v>76</v>
      </c>
      <c r="H42" s="114">
        <v>74</v>
      </c>
      <c r="I42" s="140">
        <v>59</v>
      </c>
      <c r="J42" s="115">
        <v>35</v>
      </c>
      <c r="K42" s="116">
        <v>59.322033898305087</v>
      </c>
    </row>
    <row r="43" spans="1:11" ht="14.1" customHeight="1" x14ac:dyDescent="0.2">
      <c r="A43" s="306" t="s">
        <v>263</v>
      </c>
      <c r="B43" s="307" t="s">
        <v>264</v>
      </c>
      <c r="C43" s="308"/>
      <c r="D43" s="113">
        <v>3.97196261682243</v>
      </c>
      <c r="E43" s="115">
        <v>85</v>
      </c>
      <c r="F43" s="114">
        <v>74</v>
      </c>
      <c r="G43" s="114">
        <v>66</v>
      </c>
      <c r="H43" s="114">
        <v>65</v>
      </c>
      <c r="I43" s="140">
        <v>48</v>
      </c>
      <c r="J43" s="115">
        <v>37</v>
      </c>
      <c r="K43" s="116">
        <v>77.083333333333329</v>
      </c>
    </row>
    <row r="44" spans="1:11" ht="14.1" customHeight="1" x14ac:dyDescent="0.2">
      <c r="A44" s="306">
        <v>53</v>
      </c>
      <c r="B44" s="307" t="s">
        <v>265</v>
      </c>
      <c r="C44" s="308"/>
      <c r="D44" s="113">
        <v>0.65420560747663548</v>
      </c>
      <c r="E44" s="115">
        <v>14</v>
      </c>
      <c r="F44" s="114">
        <v>21</v>
      </c>
      <c r="G44" s="114">
        <v>14</v>
      </c>
      <c r="H44" s="114">
        <v>23</v>
      </c>
      <c r="I44" s="140">
        <v>38</v>
      </c>
      <c r="J44" s="115">
        <v>-24</v>
      </c>
      <c r="K44" s="116">
        <v>-63.157894736842103</v>
      </c>
    </row>
    <row r="45" spans="1:11" ht="14.1" customHeight="1" x14ac:dyDescent="0.2">
      <c r="A45" s="306" t="s">
        <v>266</v>
      </c>
      <c r="B45" s="307" t="s">
        <v>267</v>
      </c>
      <c r="C45" s="308"/>
      <c r="D45" s="113">
        <v>0.60747663551401865</v>
      </c>
      <c r="E45" s="115">
        <v>13</v>
      </c>
      <c r="F45" s="114">
        <v>21</v>
      </c>
      <c r="G45" s="114">
        <v>14</v>
      </c>
      <c r="H45" s="114">
        <v>23</v>
      </c>
      <c r="I45" s="140">
        <v>38</v>
      </c>
      <c r="J45" s="115">
        <v>-25</v>
      </c>
      <c r="K45" s="116">
        <v>-65.78947368421052</v>
      </c>
    </row>
    <row r="46" spans="1:11" ht="14.1" customHeight="1" x14ac:dyDescent="0.2">
      <c r="A46" s="306">
        <v>54</v>
      </c>
      <c r="B46" s="307" t="s">
        <v>268</v>
      </c>
      <c r="C46" s="308"/>
      <c r="D46" s="113">
        <v>2.5700934579439254</v>
      </c>
      <c r="E46" s="115">
        <v>55</v>
      </c>
      <c r="F46" s="114">
        <v>45</v>
      </c>
      <c r="G46" s="114">
        <v>40</v>
      </c>
      <c r="H46" s="114">
        <v>46</v>
      </c>
      <c r="I46" s="140">
        <v>61</v>
      </c>
      <c r="J46" s="115">
        <v>-6</v>
      </c>
      <c r="K46" s="116">
        <v>-9.8360655737704921</v>
      </c>
    </row>
    <row r="47" spans="1:11" ht="14.1" customHeight="1" x14ac:dyDescent="0.2">
      <c r="A47" s="306">
        <v>61</v>
      </c>
      <c r="B47" s="307" t="s">
        <v>269</v>
      </c>
      <c r="C47" s="308"/>
      <c r="D47" s="113">
        <v>2.3364485981308412</v>
      </c>
      <c r="E47" s="115">
        <v>50</v>
      </c>
      <c r="F47" s="114">
        <v>28</v>
      </c>
      <c r="G47" s="114">
        <v>42</v>
      </c>
      <c r="H47" s="114">
        <v>43</v>
      </c>
      <c r="I47" s="140">
        <v>54</v>
      </c>
      <c r="J47" s="115">
        <v>-4</v>
      </c>
      <c r="K47" s="116">
        <v>-7.4074074074074074</v>
      </c>
    </row>
    <row r="48" spans="1:11" ht="14.1" customHeight="1" x14ac:dyDescent="0.2">
      <c r="A48" s="306">
        <v>62</v>
      </c>
      <c r="B48" s="307" t="s">
        <v>270</v>
      </c>
      <c r="C48" s="308"/>
      <c r="D48" s="113">
        <v>8.8317757009345801</v>
      </c>
      <c r="E48" s="115">
        <v>189</v>
      </c>
      <c r="F48" s="114">
        <v>173</v>
      </c>
      <c r="G48" s="114">
        <v>270</v>
      </c>
      <c r="H48" s="114">
        <v>194</v>
      </c>
      <c r="I48" s="140">
        <v>204</v>
      </c>
      <c r="J48" s="115">
        <v>-15</v>
      </c>
      <c r="K48" s="116">
        <v>-7.3529411764705879</v>
      </c>
    </row>
    <row r="49" spans="1:11" ht="14.1" customHeight="1" x14ac:dyDescent="0.2">
      <c r="A49" s="306">
        <v>63</v>
      </c>
      <c r="B49" s="307" t="s">
        <v>271</v>
      </c>
      <c r="C49" s="308"/>
      <c r="D49" s="113">
        <v>4.6728971962616823</v>
      </c>
      <c r="E49" s="115">
        <v>100</v>
      </c>
      <c r="F49" s="114">
        <v>85</v>
      </c>
      <c r="G49" s="114">
        <v>114</v>
      </c>
      <c r="H49" s="114">
        <v>76</v>
      </c>
      <c r="I49" s="140">
        <v>83</v>
      </c>
      <c r="J49" s="115">
        <v>17</v>
      </c>
      <c r="K49" s="116">
        <v>20.481927710843372</v>
      </c>
    </row>
    <row r="50" spans="1:11" ht="14.1" customHeight="1" x14ac:dyDescent="0.2">
      <c r="A50" s="306" t="s">
        <v>272</v>
      </c>
      <c r="B50" s="307" t="s">
        <v>273</v>
      </c>
      <c r="C50" s="308"/>
      <c r="D50" s="113">
        <v>0.60747663551401865</v>
      </c>
      <c r="E50" s="115">
        <v>13</v>
      </c>
      <c r="F50" s="114">
        <v>6</v>
      </c>
      <c r="G50" s="114">
        <v>6</v>
      </c>
      <c r="H50" s="114">
        <v>4</v>
      </c>
      <c r="I50" s="140">
        <v>7</v>
      </c>
      <c r="J50" s="115">
        <v>6</v>
      </c>
      <c r="K50" s="116">
        <v>85.714285714285708</v>
      </c>
    </row>
    <row r="51" spans="1:11" ht="14.1" customHeight="1" x14ac:dyDescent="0.2">
      <c r="A51" s="306" t="s">
        <v>274</v>
      </c>
      <c r="B51" s="307" t="s">
        <v>275</v>
      </c>
      <c r="C51" s="308"/>
      <c r="D51" s="113">
        <v>3.7850467289719627</v>
      </c>
      <c r="E51" s="115">
        <v>81</v>
      </c>
      <c r="F51" s="114">
        <v>73</v>
      </c>
      <c r="G51" s="114">
        <v>105</v>
      </c>
      <c r="H51" s="114">
        <v>65</v>
      </c>
      <c r="I51" s="140">
        <v>72</v>
      </c>
      <c r="J51" s="115">
        <v>9</v>
      </c>
      <c r="K51" s="116">
        <v>12.5</v>
      </c>
    </row>
    <row r="52" spans="1:11" ht="14.1" customHeight="1" x14ac:dyDescent="0.2">
      <c r="A52" s="306">
        <v>71</v>
      </c>
      <c r="B52" s="307" t="s">
        <v>276</v>
      </c>
      <c r="C52" s="308"/>
      <c r="D52" s="113">
        <v>7.6635514018691593</v>
      </c>
      <c r="E52" s="115">
        <v>164</v>
      </c>
      <c r="F52" s="114">
        <v>107</v>
      </c>
      <c r="G52" s="114">
        <v>164</v>
      </c>
      <c r="H52" s="114">
        <v>171</v>
      </c>
      <c r="I52" s="140">
        <v>176</v>
      </c>
      <c r="J52" s="115">
        <v>-12</v>
      </c>
      <c r="K52" s="116">
        <v>-6.8181818181818183</v>
      </c>
    </row>
    <row r="53" spans="1:11" ht="14.1" customHeight="1" x14ac:dyDescent="0.2">
      <c r="A53" s="306" t="s">
        <v>277</v>
      </c>
      <c r="B53" s="307" t="s">
        <v>278</v>
      </c>
      <c r="C53" s="308"/>
      <c r="D53" s="113">
        <v>2.6168224299065419</v>
      </c>
      <c r="E53" s="115">
        <v>56</v>
      </c>
      <c r="F53" s="114">
        <v>41</v>
      </c>
      <c r="G53" s="114">
        <v>46</v>
      </c>
      <c r="H53" s="114">
        <v>50</v>
      </c>
      <c r="I53" s="140">
        <v>58</v>
      </c>
      <c r="J53" s="115">
        <v>-2</v>
      </c>
      <c r="K53" s="116">
        <v>-3.4482758620689653</v>
      </c>
    </row>
    <row r="54" spans="1:11" ht="14.1" customHeight="1" x14ac:dyDescent="0.2">
      <c r="A54" s="306" t="s">
        <v>279</v>
      </c>
      <c r="B54" s="307" t="s">
        <v>280</v>
      </c>
      <c r="C54" s="308"/>
      <c r="D54" s="113">
        <v>3.9252336448598131</v>
      </c>
      <c r="E54" s="115">
        <v>84</v>
      </c>
      <c r="F54" s="114">
        <v>58</v>
      </c>
      <c r="G54" s="114">
        <v>97</v>
      </c>
      <c r="H54" s="114">
        <v>112</v>
      </c>
      <c r="I54" s="140">
        <v>106</v>
      </c>
      <c r="J54" s="115">
        <v>-22</v>
      </c>
      <c r="K54" s="116">
        <v>-20.754716981132077</v>
      </c>
    </row>
    <row r="55" spans="1:11" ht="14.1" customHeight="1" x14ac:dyDescent="0.2">
      <c r="A55" s="306">
        <v>72</v>
      </c>
      <c r="B55" s="307" t="s">
        <v>281</v>
      </c>
      <c r="C55" s="308"/>
      <c r="D55" s="113">
        <v>2.7570093457943927</v>
      </c>
      <c r="E55" s="115">
        <v>59</v>
      </c>
      <c r="F55" s="114">
        <v>27</v>
      </c>
      <c r="G55" s="114">
        <v>46</v>
      </c>
      <c r="H55" s="114">
        <v>40</v>
      </c>
      <c r="I55" s="140">
        <v>57</v>
      </c>
      <c r="J55" s="115">
        <v>2</v>
      </c>
      <c r="K55" s="116">
        <v>3.5087719298245612</v>
      </c>
    </row>
    <row r="56" spans="1:11" ht="14.1" customHeight="1" x14ac:dyDescent="0.2">
      <c r="A56" s="306" t="s">
        <v>282</v>
      </c>
      <c r="B56" s="307" t="s">
        <v>283</v>
      </c>
      <c r="C56" s="308"/>
      <c r="D56" s="113">
        <v>1.5420560747663552</v>
      </c>
      <c r="E56" s="115">
        <v>33</v>
      </c>
      <c r="F56" s="114">
        <v>14</v>
      </c>
      <c r="G56" s="114">
        <v>27</v>
      </c>
      <c r="H56" s="114">
        <v>30</v>
      </c>
      <c r="I56" s="140">
        <v>34</v>
      </c>
      <c r="J56" s="115">
        <v>-1</v>
      </c>
      <c r="K56" s="116">
        <v>-2.9411764705882355</v>
      </c>
    </row>
    <row r="57" spans="1:11" ht="14.1" customHeight="1" x14ac:dyDescent="0.2">
      <c r="A57" s="306" t="s">
        <v>284</v>
      </c>
      <c r="B57" s="307" t="s">
        <v>285</v>
      </c>
      <c r="C57" s="308"/>
      <c r="D57" s="113">
        <v>0.98130841121495327</v>
      </c>
      <c r="E57" s="115">
        <v>21</v>
      </c>
      <c r="F57" s="114" t="s">
        <v>513</v>
      </c>
      <c r="G57" s="114">
        <v>11</v>
      </c>
      <c r="H57" s="114">
        <v>6</v>
      </c>
      <c r="I57" s="140">
        <v>12</v>
      </c>
      <c r="J57" s="115">
        <v>9</v>
      </c>
      <c r="K57" s="116">
        <v>75</v>
      </c>
    </row>
    <row r="58" spans="1:11" ht="14.1" customHeight="1" x14ac:dyDescent="0.2">
      <c r="A58" s="306">
        <v>73</v>
      </c>
      <c r="B58" s="307" t="s">
        <v>286</v>
      </c>
      <c r="C58" s="308"/>
      <c r="D58" s="113">
        <v>1.7757009345794392</v>
      </c>
      <c r="E58" s="115">
        <v>38</v>
      </c>
      <c r="F58" s="114">
        <v>19</v>
      </c>
      <c r="G58" s="114">
        <v>33</v>
      </c>
      <c r="H58" s="114">
        <v>24</v>
      </c>
      <c r="I58" s="140">
        <v>22</v>
      </c>
      <c r="J58" s="115">
        <v>16</v>
      </c>
      <c r="K58" s="116">
        <v>72.727272727272734</v>
      </c>
    </row>
    <row r="59" spans="1:11" ht="14.1" customHeight="1" x14ac:dyDescent="0.2">
      <c r="A59" s="306" t="s">
        <v>287</v>
      </c>
      <c r="B59" s="307" t="s">
        <v>288</v>
      </c>
      <c r="C59" s="308"/>
      <c r="D59" s="113">
        <v>1.2149532710280373</v>
      </c>
      <c r="E59" s="115">
        <v>26</v>
      </c>
      <c r="F59" s="114">
        <v>15</v>
      </c>
      <c r="G59" s="114">
        <v>30</v>
      </c>
      <c r="H59" s="114">
        <v>16</v>
      </c>
      <c r="I59" s="140">
        <v>17</v>
      </c>
      <c r="J59" s="115">
        <v>9</v>
      </c>
      <c r="K59" s="116">
        <v>52.941176470588232</v>
      </c>
    </row>
    <row r="60" spans="1:11" ht="14.1" customHeight="1" x14ac:dyDescent="0.2">
      <c r="A60" s="306">
        <v>81</v>
      </c>
      <c r="B60" s="307" t="s">
        <v>289</v>
      </c>
      <c r="C60" s="308"/>
      <c r="D60" s="113">
        <v>6.91588785046729</v>
      </c>
      <c r="E60" s="115">
        <v>148</v>
      </c>
      <c r="F60" s="114">
        <v>157</v>
      </c>
      <c r="G60" s="114">
        <v>166</v>
      </c>
      <c r="H60" s="114">
        <v>137</v>
      </c>
      <c r="I60" s="140">
        <v>147</v>
      </c>
      <c r="J60" s="115">
        <v>1</v>
      </c>
      <c r="K60" s="116">
        <v>0.68027210884353739</v>
      </c>
    </row>
    <row r="61" spans="1:11" ht="14.1" customHeight="1" x14ac:dyDescent="0.2">
      <c r="A61" s="306" t="s">
        <v>290</v>
      </c>
      <c r="B61" s="307" t="s">
        <v>291</v>
      </c>
      <c r="C61" s="308"/>
      <c r="D61" s="113">
        <v>2.8037383177570092</v>
      </c>
      <c r="E61" s="115">
        <v>60</v>
      </c>
      <c r="F61" s="114">
        <v>33</v>
      </c>
      <c r="G61" s="114">
        <v>43</v>
      </c>
      <c r="H61" s="114">
        <v>51</v>
      </c>
      <c r="I61" s="140">
        <v>59</v>
      </c>
      <c r="J61" s="115">
        <v>1</v>
      </c>
      <c r="K61" s="116">
        <v>1.6949152542372881</v>
      </c>
    </row>
    <row r="62" spans="1:11" ht="14.1" customHeight="1" x14ac:dyDescent="0.2">
      <c r="A62" s="306" t="s">
        <v>292</v>
      </c>
      <c r="B62" s="307" t="s">
        <v>293</v>
      </c>
      <c r="C62" s="308"/>
      <c r="D62" s="113">
        <v>2.1962616822429908</v>
      </c>
      <c r="E62" s="115">
        <v>47</v>
      </c>
      <c r="F62" s="114">
        <v>82</v>
      </c>
      <c r="G62" s="114">
        <v>106</v>
      </c>
      <c r="H62" s="114">
        <v>47</v>
      </c>
      <c r="I62" s="140">
        <v>46</v>
      </c>
      <c r="J62" s="115">
        <v>1</v>
      </c>
      <c r="K62" s="116">
        <v>2.1739130434782608</v>
      </c>
    </row>
    <row r="63" spans="1:11" ht="14.1" customHeight="1" x14ac:dyDescent="0.2">
      <c r="A63" s="306"/>
      <c r="B63" s="307" t="s">
        <v>294</v>
      </c>
      <c r="C63" s="308"/>
      <c r="D63" s="113">
        <v>1.8224299065420562</v>
      </c>
      <c r="E63" s="115">
        <v>39</v>
      </c>
      <c r="F63" s="114">
        <v>73</v>
      </c>
      <c r="G63" s="114">
        <v>100</v>
      </c>
      <c r="H63" s="114">
        <v>43</v>
      </c>
      <c r="I63" s="140">
        <v>45</v>
      </c>
      <c r="J63" s="115">
        <v>-6</v>
      </c>
      <c r="K63" s="116">
        <v>-13.333333333333334</v>
      </c>
    </row>
    <row r="64" spans="1:11" ht="14.1" customHeight="1" x14ac:dyDescent="0.2">
      <c r="A64" s="306" t="s">
        <v>295</v>
      </c>
      <c r="B64" s="307" t="s">
        <v>296</v>
      </c>
      <c r="C64" s="308"/>
      <c r="D64" s="113">
        <v>0.93457943925233644</v>
      </c>
      <c r="E64" s="115">
        <v>20</v>
      </c>
      <c r="F64" s="114">
        <v>17</v>
      </c>
      <c r="G64" s="114">
        <v>6</v>
      </c>
      <c r="H64" s="114">
        <v>15</v>
      </c>
      <c r="I64" s="140">
        <v>13</v>
      </c>
      <c r="J64" s="115">
        <v>7</v>
      </c>
      <c r="K64" s="116">
        <v>53.846153846153847</v>
      </c>
    </row>
    <row r="65" spans="1:11" ht="14.1" customHeight="1" x14ac:dyDescent="0.2">
      <c r="A65" s="306" t="s">
        <v>297</v>
      </c>
      <c r="B65" s="307" t="s">
        <v>298</v>
      </c>
      <c r="C65" s="308"/>
      <c r="D65" s="113">
        <v>0.65420560747663548</v>
      </c>
      <c r="E65" s="115">
        <v>14</v>
      </c>
      <c r="F65" s="114">
        <v>16</v>
      </c>
      <c r="G65" s="114">
        <v>5</v>
      </c>
      <c r="H65" s="114">
        <v>12</v>
      </c>
      <c r="I65" s="140">
        <v>16</v>
      </c>
      <c r="J65" s="115">
        <v>-2</v>
      </c>
      <c r="K65" s="116">
        <v>-12.5</v>
      </c>
    </row>
    <row r="66" spans="1:11" ht="14.1" customHeight="1" x14ac:dyDescent="0.2">
      <c r="A66" s="306">
        <v>82</v>
      </c>
      <c r="B66" s="307" t="s">
        <v>299</v>
      </c>
      <c r="C66" s="308"/>
      <c r="D66" s="113">
        <v>5.6542056074766354</v>
      </c>
      <c r="E66" s="115">
        <v>121</v>
      </c>
      <c r="F66" s="114">
        <v>96</v>
      </c>
      <c r="G66" s="114">
        <v>153</v>
      </c>
      <c r="H66" s="114">
        <v>73</v>
      </c>
      <c r="I66" s="140">
        <v>115</v>
      </c>
      <c r="J66" s="115">
        <v>6</v>
      </c>
      <c r="K66" s="116">
        <v>5.2173913043478262</v>
      </c>
    </row>
    <row r="67" spans="1:11" ht="14.1" customHeight="1" x14ac:dyDescent="0.2">
      <c r="A67" s="306" t="s">
        <v>300</v>
      </c>
      <c r="B67" s="307" t="s">
        <v>301</v>
      </c>
      <c r="C67" s="308"/>
      <c r="D67" s="113">
        <v>4.1121495327102799</v>
      </c>
      <c r="E67" s="115">
        <v>88</v>
      </c>
      <c r="F67" s="114">
        <v>74</v>
      </c>
      <c r="G67" s="114">
        <v>112</v>
      </c>
      <c r="H67" s="114">
        <v>53</v>
      </c>
      <c r="I67" s="140">
        <v>81</v>
      </c>
      <c r="J67" s="115">
        <v>7</v>
      </c>
      <c r="K67" s="116">
        <v>8.6419753086419746</v>
      </c>
    </row>
    <row r="68" spans="1:11" ht="14.1" customHeight="1" x14ac:dyDescent="0.2">
      <c r="A68" s="306" t="s">
        <v>302</v>
      </c>
      <c r="B68" s="307" t="s">
        <v>303</v>
      </c>
      <c r="C68" s="308"/>
      <c r="D68" s="113">
        <v>0.84112149532710279</v>
      </c>
      <c r="E68" s="115">
        <v>18</v>
      </c>
      <c r="F68" s="114">
        <v>14</v>
      </c>
      <c r="G68" s="114">
        <v>15</v>
      </c>
      <c r="H68" s="114">
        <v>16</v>
      </c>
      <c r="I68" s="140">
        <v>23</v>
      </c>
      <c r="J68" s="115">
        <v>-5</v>
      </c>
      <c r="K68" s="116">
        <v>-21.739130434782609</v>
      </c>
    </row>
    <row r="69" spans="1:11" ht="14.1" customHeight="1" x14ac:dyDescent="0.2">
      <c r="A69" s="306">
        <v>83</v>
      </c>
      <c r="B69" s="307" t="s">
        <v>304</v>
      </c>
      <c r="C69" s="308"/>
      <c r="D69" s="113">
        <v>5.4672897196261685</v>
      </c>
      <c r="E69" s="115">
        <v>117</v>
      </c>
      <c r="F69" s="114">
        <v>97</v>
      </c>
      <c r="G69" s="114">
        <v>214</v>
      </c>
      <c r="H69" s="114">
        <v>86</v>
      </c>
      <c r="I69" s="140">
        <v>99</v>
      </c>
      <c r="J69" s="115">
        <v>18</v>
      </c>
      <c r="K69" s="116">
        <v>18.181818181818183</v>
      </c>
    </row>
    <row r="70" spans="1:11" ht="14.1" customHeight="1" x14ac:dyDescent="0.2">
      <c r="A70" s="306" t="s">
        <v>305</v>
      </c>
      <c r="B70" s="307" t="s">
        <v>306</v>
      </c>
      <c r="C70" s="308"/>
      <c r="D70" s="113">
        <v>4.6261682242990654</v>
      </c>
      <c r="E70" s="115">
        <v>99</v>
      </c>
      <c r="F70" s="114">
        <v>80</v>
      </c>
      <c r="G70" s="114">
        <v>189</v>
      </c>
      <c r="H70" s="114">
        <v>63</v>
      </c>
      <c r="I70" s="140">
        <v>77</v>
      </c>
      <c r="J70" s="115">
        <v>22</v>
      </c>
      <c r="K70" s="116">
        <v>28.571428571428573</v>
      </c>
    </row>
    <row r="71" spans="1:11" ht="14.1" customHeight="1" x14ac:dyDescent="0.2">
      <c r="A71" s="306"/>
      <c r="B71" s="307" t="s">
        <v>307</v>
      </c>
      <c r="C71" s="308"/>
      <c r="D71" s="113">
        <v>2.3364485981308412</v>
      </c>
      <c r="E71" s="115">
        <v>50</v>
      </c>
      <c r="F71" s="114">
        <v>37</v>
      </c>
      <c r="G71" s="114">
        <v>111</v>
      </c>
      <c r="H71" s="114">
        <v>24</v>
      </c>
      <c r="I71" s="140">
        <v>32</v>
      </c>
      <c r="J71" s="115">
        <v>18</v>
      </c>
      <c r="K71" s="116">
        <v>56.25</v>
      </c>
    </row>
    <row r="72" spans="1:11" ht="14.1" customHeight="1" x14ac:dyDescent="0.2">
      <c r="A72" s="306">
        <v>84</v>
      </c>
      <c r="B72" s="307" t="s">
        <v>308</v>
      </c>
      <c r="C72" s="308"/>
      <c r="D72" s="113">
        <v>1.1682242990654206</v>
      </c>
      <c r="E72" s="115">
        <v>25</v>
      </c>
      <c r="F72" s="114">
        <v>7</v>
      </c>
      <c r="G72" s="114">
        <v>36</v>
      </c>
      <c r="H72" s="114">
        <v>3</v>
      </c>
      <c r="I72" s="140">
        <v>17</v>
      </c>
      <c r="J72" s="115">
        <v>8</v>
      </c>
      <c r="K72" s="116">
        <v>47.058823529411768</v>
      </c>
    </row>
    <row r="73" spans="1:11" ht="14.1" customHeight="1" x14ac:dyDescent="0.2">
      <c r="A73" s="306" t="s">
        <v>309</v>
      </c>
      <c r="B73" s="307" t="s">
        <v>310</v>
      </c>
      <c r="C73" s="308"/>
      <c r="D73" s="113">
        <v>0.60747663551401865</v>
      </c>
      <c r="E73" s="115">
        <v>13</v>
      </c>
      <c r="F73" s="114" t="s">
        <v>513</v>
      </c>
      <c r="G73" s="114">
        <v>22</v>
      </c>
      <c r="H73" s="114" t="s">
        <v>513</v>
      </c>
      <c r="I73" s="140">
        <v>10</v>
      </c>
      <c r="J73" s="115">
        <v>3</v>
      </c>
      <c r="K73" s="116">
        <v>30</v>
      </c>
    </row>
    <row r="74" spans="1:11" ht="14.1" customHeight="1" x14ac:dyDescent="0.2">
      <c r="A74" s="306" t="s">
        <v>311</v>
      </c>
      <c r="B74" s="307" t="s">
        <v>312</v>
      </c>
      <c r="C74" s="308"/>
      <c r="D74" s="113" t="s">
        <v>513</v>
      </c>
      <c r="E74" s="115" t="s">
        <v>513</v>
      </c>
      <c r="F74" s="114" t="s">
        <v>513</v>
      </c>
      <c r="G74" s="114">
        <v>6</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0.14018691588785046</v>
      </c>
      <c r="E76" s="115">
        <v>3</v>
      </c>
      <c r="F76" s="114" t="s">
        <v>513</v>
      </c>
      <c r="G76" s="114">
        <v>10</v>
      </c>
      <c r="H76" s="114">
        <v>4</v>
      </c>
      <c r="I76" s="140">
        <v>5</v>
      </c>
      <c r="J76" s="115">
        <v>-2</v>
      </c>
      <c r="K76" s="116">
        <v>-40</v>
      </c>
    </row>
    <row r="77" spans="1:11" ht="14.1" customHeight="1" x14ac:dyDescent="0.2">
      <c r="A77" s="306">
        <v>92</v>
      </c>
      <c r="B77" s="307" t="s">
        <v>316</v>
      </c>
      <c r="C77" s="308"/>
      <c r="D77" s="113">
        <v>0.60747663551401865</v>
      </c>
      <c r="E77" s="115">
        <v>13</v>
      </c>
      <c r="F77" s="114">
        <v>5</v>
      </c>
      <c r="G77" s="114">
        <v>9</v>
      </c>
      <c r="H77" s="114">
        <v>8</v>
      </c>
      <c r="I77" s="140">
        <v>5</v>
      </c>
      <c r="J77" s="115">
        <v>8</v>
      </c>
      <c r="K77" s="116">
        <v>160</v>
      </c>
    </row>
    <row r="78" spans="1:11" ht="14.1" customHeight="1" x14ac:dyDescent="0.2">
      <c r="A78" s="306">
        <v>93</v>
      </c>
      <c r="B78" s="307" t="s">
        <v>317</v>
      </c>
      <c r="C78" s="308"/>
      <c r="D78" s="113" t="s">
        <v>513</v>
      </c>
      <c r="E78" s="115" t="s">
        <v>513</v>
      </c>
      <c r="F78" s="114" t="s">
        <v>513</v>
      </c>
      <c r="G78" s="114" t="s">
        <v>513</v>
      </c>
      <c r="H78" s="114" t="s">
        <v>513</v>
      </c>
      <c r="I78" s="140">
        <v>8</v>
      </c>
      <c r="J78" s="115" t="s">
        <v>513</v>
      </c>
      <c r="K78" s="116" t="s">
        <v>513</v>
      </c>
    </row>
    <row r="79" spans="1:11" ht="14.1" customHeight="1" x14ac:dyDescent="0.2">
      <c r="A79" s="306">
        <v>94</v>
      </c>
      <c r="B79" s="307" t="s">
        <v>318</v>
      </c>
      <c r="C79" s="308"/>
      <c r="D79" s="113">
        <v>0.18691588785046728</v>
      </c>
      <c r="E79" s="115">
        <v>4</v>
      </c>
      <c r="F79" s="114">
        <v>10</v>
      </c>
      <c r="G79" s="114">
        <v>6</v>
      </c>
      <c r="H79" s="114" t="s">
        <v>513</v>
      </c>
      <c r="I79" s="140">
        <v>6</v>
      </c>
      <c r="J79" s="115">
        <v>-2</v>
      </c>
      <c r="K79" s="116">
        <v>-33.333333333333336</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t="s">
        <v>513</v>
      </c>
      <c r="E81" s="143" t="s">
        <v>513</v>
      </c>
      <c r="F81" s="144">
        <v>3</v>
      </c>
      <c r="G81" s="144" t="s">
        <v>513</v>
      </c>
      <c r="H81" s="144">
        <v>3</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21448</v>
      </c>
      <c r="C10" s="114">
        <v>10774</v>
      </c>
      <c r="D10" s="114">
        <v>10674</v>
      </c>
      <c r="E10" s="114">
        <v>15433</v>
      </c>
      <c r="F10" s="114">
        <v>5758</v>
      </c>
      <c r="G10" s="114">
        <v>2633</v>
      </c>
      <c r="H10" s="114">
        <v>5684</v>
      </c>
      <c r="I10" s="115">
        <v>8167</v>
      </c>
      <c r="J10" s="114">
        <v>5952</v>
      </c>
      <c r="K10" s="114">
        <v>2215</v>
      </c>
      <c r="L10" s="423">
        <v>1364</v>
      </c>
      <c r="M10" s="424">
        <v>1518</v>
      </c>
    </row>
    <row r="11" spans="1:13" ht="11.1" customHeight="1" x14ac:dyDescent="0.2">
      <c r="A11" s="422" t="s">
        <v>387</v>
      </c>
      <c r="B11" s="115">
        <v>21610</v>
      </c>
      <c r="C11" s="114">
        <v>10927</v>
      </c>
      <c r="D11" s="114">
        <v>10683</v>
      </c>
      <c r="E11" s="114">
        <v>15540</v>
      </c>
      <c r="F11" s="114">
        <v>5808</v>
      </c>
      <c r="G11" s="114">
        <v>2532</v>
      </c>
      <c r="H11" s="114">
        <v>5810</v>
      </c>
      <c r="I11" s="115">
        <v>8348</v>
      </c>
      <c r="J11" s="114">
        <v>6059</v>
      </c>
      <c r="K11" s="114">
        <v>2289</v>
      </c>
      <c r="L11" s="423">
        <v>1466</v>
      </c>
      <c r="M11" s="424">
        <v>1383</v>
      </c>
    </row>
    <row r="12" spans="1:13" ht="11.1" customHeight="1" x14ac:dyDescent="0.2">
      <c r="A12" s="422" t="s">
        <v>388</v>
      </c>
      <c r="B12" s="115">
        <v>22430</v>
      </c>
      <c r="C12" s="114">
        <v>11461</v>
      </c>
      <c r="D12" s="114">
        <v>10969</v>
      </c>
      <c r="E12" s="114">
        <v>16241</v>
      </c>
      <c r="F12" s="114">
        <v>5917</v>
      </c>
      <c r="G12" s="114">
        <v>2941</v>
      </c>
      <c r="H12" s="114">
        <v>6033</v>
      </c>
      <c r="I12" s="115">
        <v>8367</v>
      </c>
      <c r="J12" s="114">
        <v>6031</v>
      </c>
      <c r="K12" s="114">
        <v>2336</v>
      </c>
      <c r="L12" s="423">
        <v>2239</v>
      </c>
      <c r="M12" s="424">
        <v>1604</v>
      </c>
    </row>
    <row r="13" spans="1:13" s="110" customFormat="1" ht="11.1" customHeight="1" x14ac:dyDescent="0.2">
      <c r="A13" s="422" t="s">
        <v>389</v>
      </c>
      <c r="B13" s="115">
        <v>22273</v>
      </c>
      <c r="C13" s="114">
        <v>11237</v>
      </c>
      <c r="D13" s="114">
        <v>11036</v>
      </c>
      <c r="E13" s="114">
        <v>16009</v>
      </c>
      <c r="F13" s="114">
        <v>5985</v>
      </c>
      <c r="G13" s="114">
        <v>2814</v>
      </c>
      <c r="H13" s="114">
        <v>6107</v>
      </c>
      <c r="I13" s="115">
        <v>8421</v>
      </c>
      <c r="J13" s="114">
        <v>6036</v>
      </c>
      <c r="K13" s="114">
        <v>2385</v>
      </c>
      <c r="L13" s="423">
        <v>1250</v>
      </c>
      <c r="M13" s="424">
        <v>1467</v>
      </c>
    </row>
    <row r="14" spans="1:13" ht="15" customHeight="1" x14ac:dyDescent="0.2">
      <c r="A14" s="422" t="s">
        <v>390</v>
      </c>
      <c r="B14" s="115">
        <v>22242</v>
      </c>
      <c r="C14" s="114">
        <v>11174</v>
      </c>
      <c r="D14" s="114">
        <v>11068</v>
      </c>
      <c r="E14" s="114">
        <v>15160</v>
      </c>
      <c r="F14" s="114">
        <v>6838</v>
      </c>
      <c r="G14" s="114">
        <v>2726</v>
      </c>
      <c r="H14" s="114">
        <v>6186</v>
      </c>
      <c r="I14" s="115">
        <v>8409</v>
      </c>
      <c r="J14" s="114">
        <v>6024</v>
      </c>
      <c r="K14" s="114">
        <v>2385</v>
      </c>
      <c r="L14" s="423">
        <v>1669</v>
      </c>
      <c r="M14" s="424">
        <v>1623</v>
      </c>
    </row>
    <row r="15" spans="1:13" ht="11.1" customHeight="1" x14ac:dyDescent="0.2">
      <c r="A15" s="422" t="s">
        <v>387</v>
      </c>
      <c r="B15" s="115">
        <v>22540</v>
      </c>
      <c r="C15" s="114">
        <v>11386</v>
      </c>
      <c r="D15" s="114">
        <v>11154</v>
      </c>
      <c r="E15" s="114">
        <v>15276</v>
      </c>
      <c r="F15" s="114">
        <v>7020</v>
      </c>
      <c r="G15" s="114">
        <v>2634</v>
      </c>
      <c r="H15" s="114">
        <v>6365</v>
      </c>
      <c r="I15" s="115">
        <v>8589</v>
      </c>
      <c r="J15" s="114">
        <v>6170</v>
      </c>
      <c r="K15" s="114">
        <v>2419</v>
      </c>
      <c r="L15" s="423">
        <v>1713</v>
      </c>
      <c r="M15" s="424">
        <v>1429</v>
      </c>
    </row>
    <row r="16" spans="1:13" ht="11.1" customHeight="1" x14ac:dyDescent="0.2">
      <c r="A16" s="422" t="s">
        <v>388</v>
      </c>
      <c r="B16" s="115">
        <v>23128</v>
      </c>
      <c r="C16" s="114">
        <v>11725</v>
      </c>
      <c r="D16" s="114">
        <v>11403</v>
      </c>
      <c r="E16" s="114">
        <v>15888</v>
      </c>
      <c r="F16" s="114">
        <v>7147</v>
      </c>
      <c r="G16" s="114">
        <v>3064</v>
      </c>
      <c r="H16" s="114">
        <v>6467</v>
      </c>
      <c r="I16" s="115">
        <v>8652</v>
      </c>
      <c r="J16" s="114">
        <v>6093</v>
      </c>
      <c r="K16" s="114">
        <v>2559</v>
      </c>
      <c r="L16" s="423">
        <v>2539</v>
      </c>
      <c r="M16" s="424">
        <v>2011</v>
      </c>
    </row>
    <row r="17" spans="1:13" s="110" customFormat="1" ht="11.1" customHeight="1" x14ac:dyDescent="0.2">
      <c r="A17" s="422" t="s">
        <v>389</v>
      </c>
      <c r="B17" s="115">
        <v>23011</v>
      </c>
      <c r="C17" s="114">
        <v>11583</v>
      </c>
      <c r="D17" s="114">
        <v>11428</v>
      </c>
      <c r="E17" s="114">
        <v>15791</v>
      </c>
      <c r="F17" s="114">
        <v>7210</v>
      </c>
      <c r="G17" s="114">
        <v>2952</v>
      </c>
      <c r="H17" s="114">
        <v>6521</v>
      </c>
      <c r="I17" s="115">
        <v>8542</v>
      </c>
      <c r="J17" s="114">
        <v>6023</v>
      </c>
      <c r="K17" s="114">
        <v>2519</v>
      </c>
      <c r="L17" s="423">
        <v>1241</v>
      </c>
      <c r="M17" s="424">
        <v>1447</v>
      </c>
    </row>
    <row r="18" spans="1:13" ht="15" customHeight="1" x14ac:dyDescent="0.2">
      <c r="A18" s="422" t="s">
        <v>391</v>
      </c>
      <c r="B18" s="115">
        <v>22986</v>
      </c>
      <c r="C18" s="114">
        <v>11486</v>
      </c>
      <c r="D18" s="114">
        <v>11500</v>
      </c>
      <c r="E18" s="114">
        <v>15567</v>
      </c>
      <c r="F18" s="114">
        <v>7387</v>
      </c>
      <c r="G18" s="114">
        <v>2841</v>
      </c>
      <c r="H18" s="114">
        <v>6621</v>
      </c>
      <c r="I18" s="115">
        <v>8518</v>
      </c>
      <c r="J18" s="114">
        <v>6054</v>
      </c>
      <c r="K18" s="114">
        <v>2464</v>
      </c>
      <c r="L18" s="423">
        <v>1829</v>
      </c>
      <c r="M18" s="424">
        <v>1776</v>
      </c>
    </row>
    <row r="19" spans="1:13" ht="11.1" customHeight="1" x14ac:dyDescent="0.2">
      <c r="A19" s="422" t="s">
        <v>387</v>
      </c>
      <c r="B19" s="115">
        <v>23039</v>
      </c>
      <c r="C19" s="114">
        <v>11520</v>
      </c>
      <c r="D19" s="114">
        <v>11519</v>
      </c>
      <c r="E19" s="114">
        <v>15539</v>
      </c>
      <c r="F19" s="114">
        <v>7463</v>
      </c>
      <c r="G19" s="114">
        <v>2707</v>
      </c>
      <c r="H19" s="114">
        <v>6723</v>
      </c>
      <c r="I19" s="115">
        <v>8863</v>
      </c>
      <c r="J19" s="114">
        <v>6270</v>
      </c>
      <c r="K19" s="114">
        <v>2593</v>
      </c>
      <c r="L19" s="423">
        <v>1339</v>
      </c>
      <c r="M19" s="424">
        <v>1343</v>
      </c>
    </row>
    <row r="20" spans="1:13" ht="11.1" customHeight="1" x14ac:dyDescent="0.2">
      <c r="A20" s="422" t="s">
        <v>388</v>
      </c>
      <c r="B20" s="115">
        <v>23527</v>
      </c>
      <c r="C20" s="114">
        <v>11802</v>
      </c>
      <c r="D20" s="114">
        <v>11725</v>
      </c>
      <c r="E20" s="114">
        <v>16015</v>
      </c>
      <c r="F20" s="114">
        <v>7484</v>
      </c>
      <c r="G20" s="114">
        <v>3030</v>
      </c>
      <c r="H20" s="114">
        <v>6847</v>
      </c>
      <c r="I20" s="115">
        <v>8924</v>
      </c>
      <c r="J20" s="114">
        <v>6169</v>
      </c>
      <c r="K20" s="114">
        <v>2755</v>
      </c>
      <c r="L20" s="423">
        <v>2327</v>
      </c>
      <c r="M20" s="424">
        <v>1925</v>
      </c>
    </row>
    <row r="21" spans="1:13" s="110" customFormat="1" ht="11.1" customHeight="1" x14ac:dyDescent="0.2">
      <c r="A21" s="422" t="s">
        <v>389</v>
      </c>
      <c r="B21" s="115">
        <v>23305</v>
      </c>
      <c r="C21" s="114">
        <v>11628</v>
      </c>
      <c r="D21" s="114">
        <v>11677</v>
      </c>
      <c r="E21" s="114">
        <v>15837</v>
      </c>
      <c r="F21" s="114">
        <v>7458</v>
      </c>
      <c r="G21" s="114">
        <v>2904</v>
      </c>
      <c r="H21" s="114">
        <v>6846</v>
      </c>
      <c r="I21" s="115">
        <v>9017</v>
      </c>
      <c r="J21" s="114">
        <v>6246</v>
      </c>
      <c r="K21" s="114">
        <v>2771</v>
      </c>
      <c r="L21" s="423">
        <v>1571</v>
      </c>
      <c r="M21" s="424">
        <v>1769</v>
      </c>
    </row>
    <row r="22" spans="1:13" ht="15" customHeight="1" x14ac:dyDescent="0.2">
      <c r="A22" s="422" t="s">
        <v>392</v>
      </c>
      <c r="B22" s="115">
        <v>23207</v>
      </c>
      <c r="C22" s="114">
        <v>11562</v>
      </c>
      <c r="D22" s="114">
        <v>11645</v>
      </c>
      <c r="E22" s="114">
        <v>15681</v>
      </c>
      <c r="F22" s="114">
        <v>7497</v>
      </c>
      <c r="G22" s="114">
        <v>2749</v>
      </c>
      <c r="H22" s="114">
        <v>6945</v>
      </c>
      <c r="I22" s="115">
        <v>8816</v>
      </c>
      <c r="J22" s="114">
        <v>6098</v>
      </c>
      <c r="K22" s="114">
        <v>2718</v>
      </c>
      <c r="L22" s="423">
        <v>1692</v>
      </c>
      <c r="M22" s="424">
        <v>1831</v>
      </c>
    </row>
    <row r="23" spans="1:13" ht="11.1" customHeight="1" x14ac:dyDescent="0.2">
      <c r="A23" s="422" t="s">
        <v>387</v>
      </c>
      <c r="B23" s="115">
        <v>23136</v>
      </c>
      <c r="C23" s="114">
        <v>11545</v>
      </c>
      <c r="D23" s="114">
        <v>11591</v>
      </c>
      <c r="E23" s="114">
        <v>15553</v>
      </c>
      <c r="F23" s="114">
        <v>7541</v>
      </c>
      <c r="G23" s="114">
        <v>2606</v>
      </c>
      <c r="H23" s="114">
        <v>7032</v>
      </c>
      <c r="I23" s="115">
        <v>8976</v>
      </c>
      <c r="J23" s="114">
        <v>6212</v>
      </c>
      <c r="K23" s="114">
        <v>2764</v>
      </c>
      <c r="L23" s="423">
        <v>1591</v>
      </c>
      <c r="M23" s="424">
        <v>1684</v>
      </c>
    </row>
    <row r="24" spans="1:13" ht="11.1" customHeight="1" x14ac:dyDescent="0.2">
      <c r="A24" s="422" t="s">
        <v>388</v>
      </c>
      <c r="B24" s="115">
        <v>23590</v>
      </c>
      <c r="C24" s="114">
        <v>11790</v>
      </c>
      <c r="D24" s="114">
        <v>11800</v>
      </c>
      <c r="E24" s="114">
        <v>15628</v>
      </c>
      <c r="F24" s="114">
        <v>7658</v>
      </c>
      <c r="G24" s="114">
        <v>2974</v>
      </c>
      <c r="H24" s="114">
        <v>7129</v>
      </c>
      <c r="I24" s="115">
        <v>9074</v>
      </c>
      <c r="J24" s="114">
        <v>6184</v>
      </c>
      <c r="K24" s="114">
        <v>2890</v>
      </c>
      <c r="L24" s="423">
        <v>2345</v>
      </c>
      <c r="M24" s="424">
        <v>1905</v>
      </c>
    </row>
    <row r="25" spans="1:13" s="110" customFormat="1" ht="11.1" customHeight="1" x14ac:dyDescent="0.2">
      <c r="A25" s="422" t="s">
        <v>389</v>
      </c>
      <c r="B25" s="115">
        <v>23363</v>
      </c>
      <c r="C25" s="114">
        <v>11584</v>
      </c>
      <c r="D25" s="114">
        <v>11779</v>
      </c>
      <c r="E25" s="114">
        <v>15352</v>
      </c>
      <c r="F25" s="114">
        <v>7709</v>
      </c>
      <c r="G25" s="114">
        <v>2815</v>
      </c>
      <c r="H25" s="114">
        <v>7224</v>
      </c>
      <c r="I25" s="115">
        <v>8954</v>
      </c>
      <c r="J25" s="114">
        <v>6128</v>
      </c>
      <c r="K25" s="114">
        <v>2826</v>
      </c>
      <c r="L25" s="423">
        <v>1294</v>
      </c>
      <c r="M25" s="424">
        <v>1623</v>
      </c>
    </row>
    <row r="26" spans="1:13" ht="15" customHeight="1" x14ac:dyDescent="0.2">
      <c r="A26" s="422" t="s">
        <v>393</v>
      </c>
      <c r="B26" s="115">
        <v>23456</v>
      </c>
      <c r="C26" s="114">
        <v>11691</v>
      </c>
      <c r="D26" s="114">
        <v>11765</v>
      </c>
      <c r="E26" s="114">
        <v>15372</v>
      </c>
      <c r="F26" s="114">
        <v>7790</v>
      </c>
      <c r="G26" s="114">
        <v>2725</v>
      </c>
      <c r="H26" s="114">
        <v>7322</v>
      </c>
      <c r="I26" s="115">
        <v>8904</v>
      </c>
      <c r="J26" s="114">
        <v>6123</v>
      </c>
      <c r="K26" s="114">
        <v>2781</v>
      </c>
      <c r="L26" s="423">
        <v>1967</v>
      </c>
      <c r="M26" s="424">
        <v>1980</v>
      </c>
    </row>
    <row r="27" spans="1:13" ht="11.1" customHeight="1" x14ac:dyDescent="0.2">
      <c r="A27" s="422" t="s">
        <v>387</v>
      </c>
      <c r="B27" s="115">
        <v>23501</v>
      </c>
      <c r="C27" s="114">
        <v>11735</v>
      </c>
      <c r="D27" s="114">
        <v>11766</v>
      </c>
      <c r="E27" s="114">
        <v>15322</v>
      </c>
      <c r="F27" s="114">
        <v>7888</v>
      </c>
      <c r="G27" s="114">
        <v>2627</v>
      </c>
      <c r="H27" s="114">
        <v>7474</v>
      </c>
      <c r="I27" s="115">
        <v>9151</v>
      </c>
      <c r="J27" s="114">
        <v>6272</v>
      </c>
      <c r="K27" s="114">
        <v>2879</v>
      </c>
      <c r="L27" s="423">
        <v>1842</v>
      </c>
      <c r="M27" s="424">
        <v>1782</v>
      </c>
    </row>
    <row r="28" spans="1:13" ht="11.1" customHeight="1" x14ac:dyDescent="0.2">
      <c r="A28" s="422" t="s">
        <v>388</v>
      </c>
      <c r="B28" s="115">
        <v>23790</v>
      </c>
      <c r="C28" s="114">
        <v>11891</v>
      </c>
      <c r="D28" s="114">
        <v>11899</v>
      </c>
      <c r="E28" s="114">
        <v>15874</v>
      </c>
      <c r="F28" s="114">
        <v>7890</v>
      </c>
      <c r="G28" s="114">
        <v>2958</v>
      </c>
      <c r="H28" s="114">
        <v>7492</v>
      </c>
      <c r="I28" s="115">
        <v>9293</v>
      </c>
      <c r="J28" s="114">
        <v>6309</v>
      </c>
      <c r="K28" s="114">
        <v>2984</v>
      </c>
      <c r="L28" s="423">
        <v>2425</v>
      </c>
      <c r="M28" s="424">
        <v>2119</v>
      </c>
    </row>
    <row r="29" spans="1:13" s="110" customFormat="1" ht="11.1" customHeight="1" x14ac:dyDescent="0.2">
      <c r="A29" s="422" t="s">
        <v>389</v>
      </c>
      <c r="B29" s="115">
        <v>23738</v>
      </c>
      <c r="C29" s="114">
        <v>11816</v>
      </c>
      <c r="D29" s="114">
        <v>11922</v>
      </c>
      <c r="E29" s="114">
        <v>15759</v>
      </c>
      <c r="F29" s="114">
        <v>7975</v>
      </c>
      <c r="G29" s="114">
        <v>2898</v>
      </c>
      <c r="H29" s="114">
        <v>7567</v>
      </c>
      <c r="I29" s="115">
        <v>9285</v>
      </c>
      <c r="J29" s="114">
        <v>6261</v>
      </c>
      <c r="K29" s="114">
        <v>3024</v>
      </c>
      <c r="L29" s="423">
        <v>1323</v>
      </c>
      <c r="M29" s="424">
        <v>1495</v>
      </c>
    </row>
    <row r="30" spans="1:13" ht="15" customHeight="1" x14ac:dyDescent="0.2">
      <c r="A30" s="422" t="s">
        <v>394</v>
      </c>
      <c r="B30" s="115">
        <v>23756</v>
      </c>
      <c r="C30" s="114">
        <v>11760</v>
      </c>
      <c r="D30" s="114">
        <v>11996</v>
      </c>
      <c r="E30" s="114">
        <v>15638</v>
      </c>
      <c r="F30" s="114">
        <v>8115</v>
      </c>
      <c r="G30" s="114">
        <v>2817</v>
      </c>
      <c r="H30" s="114">
        <v>7648</v>
      </c>
      <c r="I30" s="115">
        <v>8785</v>
      </c>
      <c r="J30" s="114">
        <v>5879</v>
      </c>
      <c r="K30" s="114">
        <v>2906</v>
      </c>
      <c r="L30" s="423">
        <v>1846</v>
      </c>
      <c r="M30" s="424">
        <v>1688</v>
      </c>
    </row>
    <row r="31" spans="1:13" ht="11.1" customHeight="1" x14ac:dyDescent="0.2">
      <c r="A31" s="422" t="s">
        <v>387</v>
      </c>
      <c r="B31" s="115">
        <v>23912</v>
      </c>
      <c r="C31" s="114">
        <v>11909</v>
      </c>
      <c r="D31" s="114">
        <v>12003</v>
      </c>
      <c r="E31" s="114">
        <v>15635</v>
      </c>
      <c r="F31" s="114">
        <v>8274</v>
      </c>
      <c r="G31" s="114">
        <v>2707</v>
      </c>
      <c r="H31" s="114">
        <v>7781</v>
      </c>
      <c r="I31" s="115">
        <v>8978</v>
      </c>
      <c r="J31" s="114">
        <v>6006</v>
      </c>
      <c r="K31" s="114">
        <v>2972</v>
      </c>
      <c r="L31" s="423">
        <v>1624</v>
      </c>
      <c r="M31" s="424">
        <v>1508</v>
      </c>
    </row>
    <row r="32" spans="1:13" ht="11.1" customHeight="1" x14ac:dyDescent="0.2">
      <c r="A32" s="422" t="s">
        <v>388</v>
      </c>
      <c r="B32" s="115">
        <v>24460</v>
      </c>
      <c r="C32" s="114">
        <v>12155</v>
      </c>
      <c r="D32" s="114">
        <v>12305</v>
      </c>
      <c r="E32" s="114">
        <v>16029</v>
      </c>
      <c r="F32" s="114">
        <v>8430</v>
      </c>
      <c r="G32" s="114">
        <v>3047</v>
      </c>
      <c r="H32" s="114">
        <v>7887</v>
      </c>
      <c r="I32" s="115">
        <v>8927</v>
      </c>
      <c r="J32" s="114">
        <v>5852</v>
      </c>
      <c r="K32" s="114">
        <v>3075</v>
      </c>
      <c r="L32" s="423">
        <v>2428</v>
      </c>
      <c r="M32" s="424">
        <v>1975</v>
      </c>
    </row>
    <row r="33" spans="1:13" s="110" customFormat="1" ht="11.1" customHeight="1" x14ac:dyDescent="0.2">
      <c r="A33" s="422" t="s">
        <v>389</v>
      </c>
      <c r="B33" s="115">
        <v>24364</v>
      </c>
      <c r="C33" s="114">
        <v>12107</v>
      </c>
      <c r="D33" s="114">
        <v>12257</v>
      </c>
      <c r="E33" s="114">
        <v>15870</v>
      </c>
      <c r="F33" s="114">
        <v>8493</v>
      </c>
      <c r="G33" s="114">
        <v>2923</v>
      </c>
      <c r="H33" s="114">
        <v>7974</v>
      </c>
      <c r="I33" s="115">
        <v>8932</v>
      </c>
      <c r="J33" s="114">
        <v>5860</v>
      </c>
      <c r="K33" s="114">
        <v>3072</v>
      </c>
      <c r="L33" s="423">
        <v>1389</v>
      </c>
      <c r="M33" s="424">
        <v>1536</v>
      </c>
    </row>
    <row r="34" spans="1:13" ht="15" customHeight="1" x14ac:dyDescent="0.2">
      <c r="A34" s="422" t="s">
        <v>395</v>
      </c>
      <c r="B34" s="115">
        <v>24586</v>
      </c>
      <c r="C34" s="114">
        <v>12240</v>
      </c>
      <c r="D34" s="114">
        <v>12346</v>
      </c>
      <c r="E34" s="114">
        <v>15998</v>
      </c>
      <c r="F34" s="114">
        <v>8587</v>
      </c>
      <c r="G34" s="114">
        <v>2844</v>
      </c>
      <c r="H34" s="114">
        <v>8079</v>
      </c>
      <c r="I34" s="115">
        <v>9015</v>
      </c>
      <c r="J34" s="114">
        <v>5956</v>
      </c>
      <c r="K34" s="114">
        <v>3059</v>
      </c>
      <c r="L34" s="423">
        <v>1789</v>
      </c>
      <c r="M34" s="424">
        <v>1600</v>
      </c>
    </row>
    <row r="35" spans="1:13" ht="11.1" customHeight="1" x14ac:dyDescent="0.2">
      <c r="A35" s="422" t="s">
        <v>387</v>
      </c>
      <c r="B35" s="115">
        <v>24698</v>
      </c>
      <c r="C35" s="114">
        <v>12342</v>
      </c>
      <c r="D35" s="114">
        <v>12356</v>
      </c>
      <c r="E35" s="114">
        <v>16006</v>
      </c>
      <c r="F35" s="114">
        <v>8691</v>
      </c>
      <c r="G35" s="114">
        <v>2726</v>
      </c>
      <c r="H35" s="114">
        <v>8238</v>
      </c>
      <c r="I35" s="115">
        <v>9277</v>
      </c>
      <c r="J35" s="114">
        <v>6145</v>
      </c>
      <c r="K35" s="114">
        <v>3132</v>
      </c>
      <c r="L35" s="423">
        <v>1793</v>
      </c>
      <c r="M35" s="424">
        <v>1731</v>
      </c>
    </row>
    <row r="36" spans="1:13" ht="11.1" customHeight="1" x14ac:dyDescent="0.2">
      <c r="A36" s="422" t="s">
        <v>388</v>
      </c>
      <c r="B36" s="115">
        <v>25510</v>
      </c>
      <c r="C36" s="114">
        <v>12716</v>
      </c>
      <c r="D36" s="114">
        <v>12794</v>
      </c>
      <c r="E36" s="114">
        <v>16568</v>
      </c>
      <c r="F36" s="114">
        <v>8941</v>
      </c>
      <c r="G36" s="114">
        <v>3165</v>
      </c>
      <c r="H36" s="114">
        <v>8373</v>
      </c>
      <c r="I36" s="115">
        <v>9279</v>
      </c>
      <c r="J36" s="114">
        <v>5995</v>
      </c>
      <c r="K36" s="114">
        <v>3284</v>
      </c>
      <c r="L36" s="423">
        <v>2610</v>
      </c>
      <c r="M36" s="424">
        <v>1973</v>
      </c>
    </row>
    <row r="37" spans="1:13" s="110" customFormat="1" ht="11.1" customHeight="1" x14ac:dyDescent="0.2">
      <c r="A37" s="422" t="s">
        <v>389</v>
      </c>
      <c r="B37" s="115">
        <v>25438</v>
      </c>
      <c r="C37" s="114">
        <v>12646</v>
      </c>
      <c r="D37" s="114">
        <v>12792</v>
      </c>
      <c r="E37" s="114">
        <v>16483</v>
      </c>
      <c r="F37" s="114">
        <v>8955</v>
      </c>
      <c r="G37" s="114">
        <v>3016</v>
      </c>
      <c r="H37" s="114">
        <v>8466</v>
      </c>
      <c r="I37" s="115">
        <v>9058</v>
      </c>
      <c r="J37" s="114">
        <v>5873</v>
      </c>
      <c r="K37" s="114">
        <v>3185</v>
      </c>
      <c r="L37" s="423">
        <v>1499</v>
      </c>
      <c r="M37" s="424">
        <v>1648</v>
      </c>
    </row>
    <row r="38" spans="1:13" ht="15" customHeight="1" x14ac:dyDescent="0.2">
      <c r="A38" s="425" t="s">
        <v>396</v>
      </c>
      <c r="B38" s="115">
        <v>25490</v>
      </c>
      <c r="C38" s="114">
        <v>12672</v>
      </c>
      <c r="D38" s="114">
        <v>12818</v>
      </c>
      <c r="E38" s="114">
        <v>16467</v>
      </c>
      <c r="F38" s="114">
        <v>9023</v>
      </c>
      <c r="G38" s="114">
        <v>2925</v>
      </c>
      <c r="H38" s="114">
        <v>8566</v>
      </c>
      <c r="I38" s="115">
        <v>8998</v>
      </c>
      <c r="J38" s="114">
        <v>5816</v>
      </c>
      <c r="K38" s="114">
        <v>3182</v>
      </c>
      <c r="L38" s="423">
        <v>1871</v>
      </c>
      <c r="M38" s="424">
        <v>1856</v>
      </c>
    </row>
    <row r="39" spans="1:13" ht="11.1" customHeight="1" x14ac:dyDescent="0.2">
      <c r="A39" s="422" t="s">
        <v>387</v>
      </c>
      <c r="B39" s="115">
        <v>25509</v>
      </c>
      <c r="C39" s="114">
        <v>12717</v>
      </c>
      <c r="D39" s="114">
        <v>12792</v>
      </c>
      <c r="E39" s="114">
        <v>16389</v>
      </c>
      <c r="F39" s="114">
        <v>9120</v>
      </c>
      <c r="G39" s="114">
        <v>2797</v>
      </c>
      <c r="H39" s="114">
        <v>8740</v>
      </c>
      <c r="I39" s="115">
        <v>9248</v>
      </c>
      <c r="J39" s="114">
        <v>5965</v>
      </c>
      <c r="K39" s="114">
        <v>3283</v>
      </c>
      <c r="L39" s="423">
        <v>1652</v>
      </c>
      <c r="M39" s="424">
        <v>1568</v>
      </c>
    </row>
    <row r="40" spans="1:13" ht="11.1" customHeight="1" x14ac:dyDescent="0.2">
      <c r="A40" s="425" t="s">
        <v>388</v>
      </c>
      <c r="B40" s="115">
        <v>26201</v>
      </c>
      <c r="C40" s="114">
        <v>13059</v>
      </c>
      <c r="D40" s="114">
        <v>13142</v>
      </c>
      <c r="E40" s="114">
        <v>16896</v>
      </c>
      <c r="F40" s="114">
        <v>9305</v>
      </c>
      <c r="G40" s="114">
        <v>3195</v>
      </c>
      <c r="H40" s="114">
        <v>8870</v>
      </c>
      <c r="I40" s="115">
        <v>9227</v>
      </c>
      <c r="J40" s="114">
        <v>5884</v>
      </c>
      <c r="K40" s="114">
        <v>3343</v>
      </c>
      <c r="L40" s="423">
        <v>2653</v>
      </c>
      <c r="M40" s="424">
        <v>2032</v>
      </c>
    </row>
    <row r="41" spans="1:13" s="110" customFormat="1" ht="11.1" customHeight="1" x14ac:dyDescent="0.2">
      <c r="A41" s="422" t="s">
        <v>389</v>
      </c>
      <c r="B41" s="115">
        <v>26181</v>
      </c>
      <c r="C41" s="114">
        <v>12983</v>
      </c>
      <c r="D41" s="114">
        <v>13198</v>
      </c>
      <c r="E41" s="114">
        <v>16777</v>
      </c>
      <c r="F41" s="114">
        <v>9404</v>
      </c>
      <c r="G41" s="114">
        <v>3150</v>
      </c>
      <c r="H41" s="114">
        <v>8979</v>
      </c>
      <c r="I41" s="115">
        <v>9285</v>
      </c>
      <c r="J41" s="114">
        <v>5930</v>
      </c>
      <c r="K41" s="114">
        <v>3355</v>
      </c>
      <c r="L41" s="423">
        <v>1454</v>
      </c>
      <c r="M41" s="424">
        <v>1552</v>
      </c>
    </row>
    <row r="42" spans="1:13" ht="15" customHeight="1" x14ac:dyDescent="0.2">
      <c r="A42" s="422" t="s">
        <v>397</v>
      </c>
      <c r="B42" s="115">
        <v>26277</v>
      </c>
      <c r="C42" s="114">
        <v>13105</v>
      </c>
      <c r="D42" s="114">
        <v>13172</v>
      </c>
      <c r="E42" s="114">
        <v>16816</v>
      </c>
      <c r="F42" s="114">
        <v>9461</v>
      </c>
      <c r="G42" s="114">
        <v>3081</v>
      </c>
      <c r="H42" s="114">
        <v>9096</v>
      </c>
      <c r="I42" s="115">
        <v>9236</v>
      </c>
      <c r="J42" s="114">
        <v>5851</v>
      </c>
      <c r="K42" s="114">
        <v>3385</v>
      </c>
      <c r="L42" s="423">
        <v>2030</v>
      </c>
      <c r="M42" s="424">
        <v>2065</v>
      </c>
    </row>
    <row r="43" spans="1:13" ht="11.1" customHeight="1" x14ac:dyDescent="0.2">
      <c r="A43" s="422" t="s">
        <v>387</v>
      </c>
      <c r="B43" s="115">
        <v>26394</v>
      </c>
      <c r="C43" s="114">
        <v>13205</v>
      </c>
      <c r="D43" s="114">
        <v>13189</v>
      </c>
      <c r="E43" s="114">
        <v>16847</v>
      </c>
      <c r="F43" s="114">
        <v>9547</v>
      </c>
      <c r="G43" s="114">
        <v>2956</v>
      </c>
      <c r="H43" s="114">
        <v>9225</v>
      </c>
      <c r="I43" s="115">
        <v>9463</v>
      </c>
      <c r="J43" s="114">
        <v>5988</v>
      </c>
      <c r="K43" s="114">
        <v>3475</v>
      </c>
      <c r="L43" s="423">
        <v>1819</v>
      </c>
      <c r="M43" s="424">
        <v>1736</v>
      </c>
    </row>
    <row r="44" spans="1:13" ht="11.1" customHeight="1" x14ac:dyDescent="0.2">
      <c r="A44" s="422" t="s">
        <v>388</v>
      </c>
      <c r="B44" s="115">
        <v>27221</v>
      </c>
      <c r="C44" s="114">
        <v>13662</v>
      </c>
      <c r="D44" s="114">
        <v>13559</v>
      </c>
      <c r="E44" s="114">
        <v>17460</v>
      </c>
      <c r="F44" s="114">
        <v>9761</v>
      </c>
      <c r="G44" s="114">
        <v>3369</v>
      </c>
      <c r="H44" s="114">
        <v>9384</v>
      </c>
      <c r="I44" s="115">
        <v>9402</v>
      </c>
      <c r="J44" s="114">
        <v>5788</v>
      </c>
      <c r="K44" s="114">
        <v>3614</v>
      </c>
      <c r="L44" s="423">
        <v>3293</v>
      </c>
      <c r="M44" s="424">
        <v>2653</v>
      </c>
    </row>
    <row r="45" spans="1:13" s="110" customFormat="1" ht="11.1" customHeight="1" x14ac:dyDescent="0.2">
      <c r="A45" s="422" t="s">
        <v>389</v>
      </c>
      <c r="B45" s="115">
        <v>27062</v>
      </c>
      <c r="C45" s="114">
        <v>13518</v>
      </c>
      <c r="D45" s="114">
        <v>13544</v>
      </c>
      <c r="E45" s="114">
        <v>17295</v>
      </c>
      <c r="F45" s="114">
        <v>9767</v>
      </c>
      <c r="G45" s="114">
        <v>3263</v>
      </c>
      <c r="H45" s="114">
        <v>9407</v>
      </c>
      <c r="I45" s="115">
        <v>9455</v>
      </c>
      <c r="J45" s="114">
        <v>5885</v>
      </c>
      <c r="K45" s="114">
        <v>3570</v>
      </c>
      <c r="L45" s="423">
        <v>1532</v>
      </c>
      <c r="M45" s="424">
        <v>1687</v>
      </c>
    </row>
    <row r="46" spans="1:13" ht="15" customHeight="1" x14ac:dyDescent="0.2">
      <c r="A46" s="422" t="s">
        <v>398</v>
      </c>
      <c r="B46" s="115">
        <v>27062</v>
      </c>
      <c r="C46" s="114">
        <v>13483</v>
      </c>
      <c r="D46" s="114">
        <v>13579</v>
      </c>
      <c r="E46" s="114">
        <v>17190</v>
      </c>
      <c r="F46" s="114">
        <v>9872</v>
      </c>
      <c r="G46" s="114">
        <v>3155</v>
      </c>
      <c r="H46" s="114">
        <v>9506</v>
      </c>
      <c r="I46" s="115">
        <v>9522</v>
      </c>
      <c r="J46" s="114">
        <v>5888</v>
      </c>
      <c r="K46" s="114">
        <v>3634</v>
      </c>
      <c r="L46" s="423">
        <v>2047</v>
      </c>
      <c r="M46" s="424">
        <v>2030</v>
      </c>
    </row>
    <row r="47" spans="1:13" ht="11.1" customHeight="1" x14ac:dyDescent="0.2">
      <c r="A47" s="422" t="s">
        <v>387</v>
      </c>
      <c r="B47" s="115">
        <v>27056</v>
      </c>
      <c r="C47" s="114">
        <v>13457</v>
      </c>
      <c r="D47" s="114">
        <v>13599</v>
      </c>
      <c r="E47" s="114">
        <v>17080</v>
      </c>
      <c r="F47" s="114">
        <v>9976</v>
      </c>
      <c r="G47" s="114">
        <v>3025</v>
      </c>
      <c r="H47" s="114">
        <v>9654</v>
      </c>
      <c r="I47" s="115">
        <v>9742</v>
      </c>
      <c r="J47" s="114">
        <v>5999</v>
      </c>
      <c r="K47" s="114">
        <v>3743</v>
      </c>
      <c r="L47" s="423">
        <v>1784</v>
      </c>
      <c r="M47" s="424">
        <v>1758</v>
      </c>
    </row>
    <row r="48" spans="1:13" ht="11.1" customHeight="1" x14ac:dyDescent="0.2">
      <c r="A48" s="422" t="s">
        <v>388</v>
      </c>
      <c r="B48" s="115">
        <v>27731</v>
      </c>
      <c r="C48" s="114">
        <v>13836</v>
      </c>
      <c r="D48" s="114">
        <v>13895</v>
      </c>
      <c r="E48" s="114">
        <v>17591</v>
      </c>
      <c r="F48" s="114">
        <v>10140</v>
      </c>
      <c r="G48" s="114">
        <v>3374</v>
      </c>
      <c r="H48" s="114">
        <v>9806</v>
      </c>
      <c r="I48" s="115">
        <v>9765</v>
      </c>
      <c r="J48" s="114">
        <v>5857</v>
      </c>
      <c r="K48" s="114">
        <v>3908</v>
      </c>
      <c r="L48" s="423">
        <v>3015</v>
      </c>
      <c r="M48" s="424">
        <v>2400</v>
      </c>
    </row>
    <row r="49" spans="1:17" s="110" customFormat="1" ht="11.1" customHeight="1" x14ac:dyDescent="0.2">
      <c r="A49" s="422" t="s">
        <v>389</v>
      </c>
      <c r="B49" s="115">
        <v>27590</v>
      </c>
      <c r="C49" s="114">
        <v>13706</v>
      </c>
      <c r="D49" s="114">
        <v>13884</v>
      </c>
      <c r="E49" s="114">
        <v>17426</v>
      </c>
      <c r="F49" s="114">
        <v>10164</v>
      </c>
      <c r="G49" s="114">
        <v>3288</v>
      </c>
      <c r="H49" s="114">
        <v>9871</v>
      </c>
      <c r="I49" s="115">
        <v>9576</v>
      </c>
      <c r="J49" s="114">
        <v>5755</v>
      </c>
      <c r="K49" s="114">
        <v>3821</v>
      </c>
      <c r="L49" s="423">
        <v>1542</v>
      </c>
      <c r="M49" s="424">
        <v>1716</v>
      </c>
    </row>
    <row r="50" spans="1:17" ht="15" customHeight="1" x14ac:dyDescent="0.2">
      <c r="A50" s="422" t="s">
        <v>399</v>
      </c>
      <c r="B50" s="143">
        <v>27491</v>
      </c>
      <c r="C50" s="144">
        <v>13599</v>
      </c>
      <c r="D50" s="144">
        <v>13892</v>
      </c>
      <c r="E50" s="144">
        <v>17259</v>
      </c>
      <c r="F50" s="144">
        <v>10232</v>
      </c>
      <c r="G50" s="144">
        <v>3179</v>
      </c>
      <c r="H50" s="144">
        <v>9925</v>
      </c>
      <c r="I50" s="143">
        <v>8990</v>
      </c>
      <c r="J50" s="144">
        <v>5469</v>
      </c>
      <c r="K50" s="144">
        <v>3521</v>
      </c>
      <c r="L50" s="426">
        <v>1997</v>
      </c>
      <c r="M50" s="427">
        <v>2140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1.5852486881974726</v>
      </c>
      <c r="C6" s="480">
        <f>'Tabelle 3.3'!J11</f>
        <v>-5.5870615416929219</v>
      </c>
      <c r="D6" s="481">
        <f t="shared" ref="D6:E9" si="0">IF(OR(AND(B6&gt;=-50,B6&lt;=50),ISNUMBER(B6)=FALSE),B6,"")</f>
        <v>1.5852486881974726</v>
      </c>
      <c r="E6" s="481">
        <f t="shared" si="0"/>
        <v>-5.5870615416929219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1.5852486881974726</v>
      </c>
      <c r="C14" s="480">
        <f>'Tabelle 3.3'!J11</f>
        <v>-5.5870615416929219</v>
      </c>
      <c r="D14" s="481">
        <f>IF(OR(AND(B14&gt;=-50,B14&lt;=50),ISNUMBER(B14)=FALSE),B14,"")</f>
        <v>1.5852486881974726</v>
      </c>
      <c r="E14" s="481">
        <f>IF(OR(AND(C14&gt;=-50,C14&lt;=50),ISNUMBER(C14)=FALSE),C14,"")</f>
        <v>-5.5870615416929219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-0.84745762711864403</v>
      </c>
      <c r="C15" s="480">
        <f>'Tabelle 3.3'!J12</f>
        <v>3.0386740331491713</v>
      </c>
      <c r="D15" s="481">
        <f t="shared" ref="D15:E45" si="3">IF(OR(AND(B15&gt;=-50,B15&lt;=50),ISNUMBER(B15)=FALSE),B15,"")</f>
        <v>-0.84745762711864403</v>
      </c>
      <c r="E15" s="481">
        <f t="shared" si="3"/>
        <v>3.0386740331491713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0.63694267515923564</v>
      </c>
      <c r="C16" s="480">
        <f>'Tabelle 3.3'!J13</f>
        <v>-11.428571428571429</v>
      </c>
      <c r="D16" s="481">
        <f t="shared" si="3"/>
        <v>0.63694267515923564</v>
      </c>
      <c r="E16" s="481">
        <f t="shared" si="3"/>
        <v>-11.428571428571429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-1.0864316755190728</v>
      </c>
      <c r="C17" s="480">
        <f>'Tabelle 3.3'!J14</f>
        <v>-4.6816479400749067</v>
      </c>
      <c r="D17" s="481">
        <f t="shared" si="3"/>
        <v>-1.0864316755190728</v>
      </c>
      <c r="E17" s="481">
        <f t="shared" si="3"/>
        <v>-4.6816479400749067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1.6949152542372881</v>
      </c>
      <c r="C18" s="480">
        <f>'Tabelle 3.3'!J15</f>
        <v>-5.3061224489795915</v>
      </c>
      <c r="D18" s="481">
        <f t="shared" si="3"/>
        <v>1.6949152542372881</v>
      </c>
      <c r="E18" s="481">
        <f t="shared" si="3"/>
        <v>-5.3061224489795915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-1.3297872340425532</v>
      </c>
      <c r="C19" s="480">
        <f>'Tabelle 3.3'!J16</f>
        <v>-3.7974683544303796</v>
      </c>
      <c r="D19" s="481">
        <f t="shared" si="3"/>
        <v>-1.3297872340425532</v>
      </c>
      <c r="E19" s="481">
        <f t="shared" si="3"/>
        <v>-3.7974683544303796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v>
      </c>
      <c r="C20" s="480">
        <f>'Tabelle 3.3'!J17</f>
        <v>-5.7692307692307692</v>
      </c>
      <c r="D20" s="481">
        <f t="shared" si="3"/>
        <v>-4</v>
      </c>
      <c r="E20" s="481">
        <f t="shared" si="3"/>
        <v>-5.7692307692307692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1.1284722222222223</v>
      </c>
      <c r="C21" s="480">
        <f>'Tabelle 3.3'!J18</f>
        <v>4.9350649350649354</v>
      </c>
      <c r="D21" s="481">
        <f t="shared" si="3"/>
        <v>1.1284722222222223</v>
      </c>
      <c r="E21" s="481">
        <f t="shared" si="3"/>
        <v>4.9350649350649354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1.6488335379757937</v>
      </c>
      <c r="C22" s="480">
        <f>'Tabelle 3.3'!J19</f>
        <v>0.25348542458808621</v>
      </c>
      <c r="D22" s="481">
        <f t="shared" si="3"/>
        <v>1.6488335379757937</v>
      </c>
      <c r="E22" s="481">
        <f t="shared" si="3"/>
        <v>0.25348542458808621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-1.1530398322851152</v>
      </c>
      <c r="C23" s="480">
        <f>'Tabelle 3.3'!J20</f>
        <v>-11.663479923518164</v>
      </c>
      <c r="D23" s="481">
        <f t="shared" si="3"/>
        <v>-1.1530398322851152</v>
      </c>
      <c r="E23" s="481">
        <f t="shared" si="3"/>
        <v>-11.663479923518164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-2.9082774049217002</v>
      </c>
      <c r="C24" s="480">
        <f>'Tabelle 3.3'!J21</f>
        <v>-17.816742081447963</v>
      </c>
      <c r="D24" s="481">
        <f t="shared" si="3"/>
        <v>-2.9082774049217002</v>
      </c>
      <c r="E24" s="481">
        <f t="shared" si="3"/>
        <v>-17.816742081447963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13.544668587896254</v>
      </c>
      <c r="C25" s="480">
        <f>'Tabelle 3.3'!J22</f>
        <v>-16.269841269841269</v>
      </c>
      <c r="D25" s="481">
        <f t="shared" si="3"/>
        <v>13.544668587896254</v>
      </c>
      <c r="E25" s="481">
        <f t="shared" si="3"/>
        <v>-16.269841269841269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-2.8657616892911011</v>
      </c>
      <c r="C26" s="480">
        <f>'Tabelle 3.3'!J23</f>
        <v>5.7377049180327866</v>
      </c>
      <c r="D26" s="481">
        <f t="shared" si="3"/>
        <v>-2.8657616892911011</v>
      </c>
      <c r="E26" s="481">
        <f t="shared" si="3"/>
        <v>5.7377049180327866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2.4185068349106205</v>
      </c>
      <c r="C27" s="480">
        <f>'Tabelle 3.3'!J24</f>
        <v>-10.405643738977073</v>
      </c>
      <c r="D27" s="481">
        <f t="shared" si="3"/>
        <v>2.4185068349106205</v>
      </c>
      <c r="E27" s="481">
        <f t="shared" si="3"/>
        <v>-10.405643738977073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6.1643835616438354</v>
      </c>
      <c r="C28" s="480">
        <f>'Tabelle 3.3'!J25</f>
        <v>-1.745635910224439</v>
      </c>
      <c r="D28" s="481">
        <f t="shared" si="3"/>
        <v>6.1643835616438354</v>
      </c>
      <c r="E28" s="481">
        <f t="shared" si="3"/>
        <v>-1.745635910224439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-12.478031634446397</v>
      </c>
      <c r="C29" s="480">
        <f>'Tabelle 3.3'!J26</f>
        <v>-34.210526315789473</v>
      </c>
      <c r="D29" s="481">
        <f t="shared" si="3"/>
        <v>-12.478031634446397</v>
      </c>
      <c r="E29" s="481">
        <f t="shared" si="3"/>
        <v>-34.210526315789473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1.7527675276752768</v>
      </c>
      <c r="C30" s="480">
        <f>'Tabelle 3.3'!J27</f>
        <v>0</v>
      </c>
      <c r="D30" s="481">
        <f t="shared" si="3"/>
        <v>1.7527675276752768</v>
      </c>
      <c r="E30" s="481">
        <f t="shared" si="3"/>
        <v>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9.2857142857142865</v>
      </c>
      <c r="C31" s="480">
        <f>'Tabelle 3.3'!J28</f>
        <v>-4.5662100456621006</v>
      </c>
      <c r="D31" s="481">
        <f t="shared" si="3"/>
        <v>9.2857142857142865</v>
      </c>
      <c r="E31" s="481">
        <f t="shared" si="3"/>
        <v>-4.5662100456621006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3.0373831775700935</v>
      </c>
      <c r="C32" s="480">
        <f>'Tabelle 3.3'!J29</f>
        <v>2.9527559055118111</v>
      </c>
      <c r="D32" s="481">
        <f t="shared" si="3"/>
        <v>3.0373831775700935</v>
      </c>
      <c r="E32" s="481">
        <f t="shared" si="3"/>
        <v>2.9527559055118111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4.8277892257874599</v>
      </c>
      <c r="C33" s="480">
        <f>'Tabelle 3.3'!J30</f>
        <v>-5.0243111831442464</v>
      </c>
      <c r="D33" s="481">
        <f t="shared" si="3"/>
        <v>4.8277892257874599</v>
      </c>
      <c r="E33" s="481">
        <f t="shared" si="3"/>
        <v>-5.0243111831442464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5.9099437148217637</v>
      </c>
      <c r="C34" s="480">
        <f>'Tabelle 3.3'!J31</f>
        <v>1.2753188297074269</v>
      </c>
      <c r="D34" s="481">
        <f t="shared" si="3"/>
        <v>5.9099437148217637</v>
      </c>
      <c r="E34" s="481">
        <f t="shared" si="3"/>
        <v>1.2753188297074269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-0.84745762711864403</v>
      </c>
      <c r="C37" s="480">
        <f>'Tabelle 3.3'!J34</f>
        <v>3.0386740331491713</v>
      </c>
      <c r="D37" s="481">
        <f t="shared" si="3"/>
        <v>-0.84745762711864403</v>
      </c>
      <c r="E37" s="481">
        <f t="shared" si="3"/>
        <v>3.0386740331491713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-0.25147928994082841</v>
      </c>
      <c r="C38" s="480">
        <f>'Tabelle 3.3'!J35</f>
        <v>-1.0482180293501049</v>
      </c>
      <c r="D38" s="481">
        <f t="shared" si="3"/>
        <v>-0.25147928994082841</v>
      </c>
      <c r="E38" s="481">
        <f t="shared" si="3"/>
        <v>-1.0482180293501049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2.2879464285714284</v>
      </c>
      <c r="C39" s="480">
        <f>'Tabelle 3.3'!J36</f>
        <v>-6.4952473799658783</v>
      </c>
      <c r="D39" s="481">
        <f t="shared" si="3"/>
        <v>2.2879464285714284</v>
      </c>
      <c r="E39" s="481">
        <f t="shared" si="3"/>
        <v>-6.4952473799658783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2.2879464285714284</v>
      </c>
      <c r="C45" s="480">
        <f>'Tabelle 3.3'!J36</f>
        <v>-6.4952473799658783</v>
      </c>
      <c r="D45" s="481">
        <f t="shared" si="3"/>
        <v>2.2879464285714284</v>
      </c>
      <c r="E45" s="481">
        <f t="shared" si="3"/>
        <v>-6.4952473799658783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23456</v>
      </c>
      <c r="C51" s="487">
        <v>6123</v>
      </c>
      <c r="D51" s="487">
        <v>2781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23501</v>
      </c>
      <c r="C52" s="487">
        <v>6272</v>
      </c>
      <c r="D52" s="487">
        <v>2879</v>
      </c>
      <c r="E52" s="488">
        <f t="shared" ref="E52:G70" si="11">IF($A$51=37802,IF(COUNTBLANK(B$51:B$70)&gt;0,#N/A,B52/B$51*100),IF(COUNTBLANK(B$51:B$75)&gt;0,#N/A,B52/B$51*100))</f>
        <v>100.1918485675307</v>
      </c>
      <c r="F52" s="488">
        <f t="shared" si="11"/>
        <v>102.43344765637758</v>
      </c>
      <c r="G52" s="488">
        <f t="shared" si="11"/>
        <v>103.52391226177633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23790</v>
      </c>
      <c r="C53" s="487">
        <v>6309</v>
      </c>
      <c r="D53" s="487">
        <v>2984</v>
      </c>
      <c r="E53" s="488">
        <f t="shared" si="11"/>
        <v>101.42394270122783</v>
      </c>
      <c r="F53" s="488">
        <f t="shared" si="11"/>
        <v>103.0377266046056</v>
      </c>
      <c r="G53" s="488">
        <f t="shared" si="11"/>
        <v>107.299532542251</v>
      </c>
      <c r="H53" s="489">
        <f>IF(ISERROR(L53)=TRUE,IF(MONTH(A53)=MONTH(MAX(A$51:A$75)),A53,""),"")</f>
        <v>41883</v>
      </c>
      <c r="I53" s="488">
        <f t="shared" si="12"/>
        <v>101.42394270122783</v>
      </c>
      <c r="J53" s="488">
        <f t="shared" si="10"/>
        <v>103.0377266046056</v>
      </c>
      <c r="K53" s="488">
        <f t="shared" si="10"/>
        <v>107.299532542251</v>
      </c>
      <c r="L53" s="488" t="e">
        <f t="shared" si="13"/>
        <v>#N/A</v>
      </c>
    </row>
    <row r="54" spans="1:14" ht="15" customHeight="1" x14ac:dyDescent="0.2">
      <c r="A54" s="490" t="s">
        <v>462</v>
      </c>
      <c r="B54" s="487">
        <v>23738</v>
      </c>
      <c r="C54" s="487">
        <v>6261</v>
      </c>
      <c r="D54" s="487">
        <v>3024</v>
      </c>
      <c r="E54" s="488">
        <f t="shared" si="11"/>
        <v>101.20225102319236</v>
      </c>
      <c r="F54" s="488">
        <f t="shared" si="11"/>
        <v>102.25379715825575</v>
      </c>
      <c r="G54" s="488">
        <f t="shared" si="11"/>
        <v>108.7378640776699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23756</v>
      </c>
      <c r="C55" s="487">
        <v>5879</v>
      </c>
      <c r="D55" s="487">
        <v>2906</v>
      </c>
      <c r="E55" s="488">
        <f t="shared" si="11"/>
        <v>101.27899045020463</v>
      </c>
      <c r="F55" s="488">
        <f t="shared" si="11"/>
        <v>96.015025314388367</v>
      </c>
      <c r="G55" s="488">
        <f t="shared" si="11"/>
        <v>104.4947860481841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23912</v>
      </c>
      <c r="C56" s="487">
        <v>6006</v>
      </c>
      <c r="D56" s="487">
        <v>2972</v>
      </c>
      <c r="E56" s="488">
        <f t="shared" si="11"/>
        <v>101.94406548431105</v>
      </c>
      <c r="F56" s="488">
        <f t="shared" si="11"/>
        <v>98.089171974522287</v>
      </c>
      <c r="G56" s="488">
        <f t="shared" si="11"/>
        <v>106.86803308162531</v>
      </c>
      <c r="H56" s="489" t="str">
        <f t="shared" si="14"/>
        <v/>
      </c>
      <c r="I56" s="488" t="str">
        <f t="shared" si="12"/>
        <v/>
      </c>
      <c r="J56" s="488" t="str">
        <f t="shared" si="10"/>
        <v/>
      </c>
      <c r="K56" s="488" t="str">
        <f t="shared" si="10"/>
        <v/>
      </c>
      <c r="L56" s="488" t="e">
        <f t="shared" si="13"/>
        <v>#N/A</v>
      </c>
    </row>
    <row r="57" spans="1:14" ht="15" customHeight="1" x14ac:dyDescent="0.2">
      <c r="A57" s="490">
        <v>42248</v>
      </c>
      <c r="B57" s="487">
        <v>24460</v>
      </c>
      <c r="C57" s="487">
        <v>5852</v>
      </c>
      <c r="D57" s="487">
        <v>3075</v>
      </c>
      <c r="E57" s="488">
        <f t="shared" si="11"/>
        <v>104.28035470668486</v>
      </c>
      <c r="F57" s="488">
        <f t="shared" si="11"/>
        <v>95.574065000816589</v>
      </c>
      <c r="G57" s="488">
        <f t="shared" si="11"/>
        <v>110.57173678532901</v>
      </c>
      <c r="H57" s="489">
        <f t="shared" si="14"/>
        <v>42248</v>
      </c>
      <c r="I57" s="488">
        <f t="shared" si="12"/>
        <v>104.28035470668486</v>
      </c>
      <c r="J57" s="488">
        <f t="shared" si="10"/>
        <v>95.574065000816589</v>
      </c>
      <c r="K57" s="488">
        <f t="shared" si="10"/>
        <v>110.57173678532901</v>
      </c>
      <c r="L57" s="488" t="e">
        <f t="shared" si="13"/>
        <v>#N/A</v>
      </c>
    </row>
    <row r="58" spans="1:14" ht="15" customHeight="1" x14ac:dyDescent="0.2">
      <c r="A58" s="490" t="s">
        <v>465</v>
      </c>
      <c r="B58" s="487">
        <v>24364</v>
      </c>
      <c r="C58" s="487">
        <v>5860</v>
      </c>
      <c r="D58" s="487">
        <v>3072</v>
      </c>
      <c r="E58" s="488">
        <f t="shared" si="11"/>
        <v>103.87107776261936</v>
      </c>
      <c r="F58" s="488">
        <f t="shared" si="11"/>
        <v>95.704719908541563</v>
      </c>
      <c r="G58" s="488">
        <f t="shared" si="11"/>
        <v>110.46386192017259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24586</v>
      </c>
      <c r="C59" s="487">
        <v>5956</v>
      </c>
      <c r="D59" s="487">
        <v>3059</v>
      </c>
      <c r="E59" s="488">
        <f t="shared" si="11"/>
        <v>104.8175306957708</v>
      </c>
      <c r="F59" s="488">
        <f t="shared" si="11"/>
        <v>97.27257880124121</v>
      </c>
      <c r="G59" s="488">
        <f t="shared" si="11"/>
        <v>109.99640417116146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24698</v>
      </c>
      <c r="C60" s="487">
        <v>6145</v>
      </c>
      <c r="D60" s="487">
        <v>3132</v>
      </c>
      <c r="E60" s="488">
        <f t="shared" si="11"/>
        <v>105.29502046384719</v>
      </c>
      <c r="F60" s="488">
        <f t="shared" si="11"/>
        <v>100.35930099624366</v>
      </c>
      <c r="G60" s="488">
        <f t="shared" si="11"/>
        <v>112.62135922330097</v>
      </c>
      <c r="H60" s="489" t="str">
        <f t="shared" si="14"/>
        <v/>
      </c>
      <c r="I60" s="488" t="str">
        <f t="shared" si="12"/>
        <v/>
      </c>
      <c r="J60" s="488" t="str">
        <f t="shared" si="10"/>
        <v/>
      </c>
      <c r="K60" s="488" t="str">
        <f t="shared" si="10"/>
        <v/>
      </c>
      <c r="L60" s="488" t="e">
        <f t="shared" si="13"/>
        <v>#N/A</v>
      </c>
    </row>
    <row r="61" spans="1:14" ht="15" customHeight="1" x14ac:dyDescent="0.2">
      <c r="A61" s="490">
        <v>42614</v>
      </c>
      <c r="B61" s="487">
        <v>25510</v>
      </c>
      <c r="C61" s="487">
        <v>5995</v>
      </c>
      <c r="D61" s="487">
        <v>3284</v>
      </c>
      <c r="E61" s="488">
        <f t="shared" si="11"/>
        <v>108.75682128240109</v>
      </c>
      <c r="F61" s="488">
        <f t="shared" si="11"/>
        <v>97.909521476400457</v>
      </c>
      <c r="G61" s="488">
        <f t="shared" si="11"/>
        <v>118.08701905789285</v>
      </c>
      <c r="H61" s="489">
        <f t="shared" si="14"/>
        <v>42614</v>
      </c>
      <c r="I61" s="488">
        <f t="shared" si="12"/>
        <v>108.75682128240109</v>
      </c>
      <c r="J61" s="488">
        <f t="shared" si="10"/>
        <v>97.909521476400457</v>
      </c>
      <c r="K61" s="488">
        <f t="shared" si="10"/>
        <v>118.08701905789285</v>
      </c>
      <c r="L61" s="488" t="e">
        <f t="shared" si="13"/>
        <v>#N/A</v>
      </c>
    </row>
    <row r="62" spans="1:14" ht="15" customHeight="1" x14ac:dyDescent="0.2">
      <c r="A62" s="490" t="s">
        <v>468</v>
      </c>
      <c r="B62" s="487">
        <v>25438</v>
      </c>
      <c r="C62" s="487">
        <v>5873</v>
      </c>
      <c r="D62" s="487">
        <v>3185</v>
      </c>
      <c r="E62" s="488">
        <f t="shared" si="11"/>
        <v>108.44986357435198</v>
      </c>
      <c r="F62" s="488">
        <f t="shared" si="11"/>
        <v>95.917034133594655</v>
      </c>
      <c r="G62" s="488">
        <f t="shared" si="11"/>
        <v>114.52714850773103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25490</v>
      </c>
      <c r="C63" s="487">
        <v>5816</v>
      </c>
      <c r="D63" s="487">
        <v>3182</v>
      </c>
      <c r="E63" s="488">
        <f t="shared" si="11"/>
        <v>108.67155525238745</v>
      </c>
      <c r="F63" s="488">
        <f t="shared" si="11"/>
        <v>94.986117916054226</v>
      </c>
      <c r="G63" s="488">
        <f t="shared" si="11"/>
        <v>114.41927364257461</v>
      </c>
      <c r="H63" s="489" t="str">
        <f t="shared" si="14"/>
        <v/>
      </c>
      <c r="I63" s="488" t="str">
        <f t="shared" si="12"/>
        <v/>
      </c>
      <c r="J63" s="488" t="str">
        <f t="shared" si="10"/>
        <v/>
      </c>
      <c r="K63" s="488" t="str">
        <f t="shared" si="10"/>
        <v/>
      </c>
      <c r="L63" s="488" t="e">
        <f t="shared" si="13"/>
        <v>#N/A</v>
      </c>
    </row>
    <row r="64" spans="1:14" ht="15" customHeight="1" x14ac:dyDescent="0.2">
      <c r="A64" s="490" t="s">
        <v>470</v>
      </c>
      <c r="B64" s="487">
        <v>25509</v>
      </c>
      <c r="C64" s="487">
        <v>5965</v>
      </c>
      <c r="D64" s="487">
        <v>3283</v>
      </c>
      <c r="E64" s="488">
        <f t="shared" si="11"/>
        <v>108.75255798090041</v>
      </c>
      <c r="F64" s="488">
        <f t="shared" si="11"/>
        <v>97.419565572431807</v>
      </c>
      <c r="G64" s="488">
        <f t="shared" si="11"/>
        <v>118.05106076950737</v>
      </c>
      <c r="H64" s="489" t="str">
        <f t="shared" si="14"/>
        <v/>
      </c>
      <c r="I64" s="488" t="str">
        <f t="shared" si="12"/>
        <v/>
      </c>
      <c r="J64" s="488" t="str">
        <f t="shared" si="10"/>
        <v/>
      </c>
      <c r="K64" s="488" t="str">
        <f t="shared" si="10"/>
        <v/>
      </c>
      <c r="L64" s="488" t="e">
        <f t="shared" si="13"/>
        <v>#N/A</v>
      </c>
    </row>
    <row r="65" spans="1:12" ht="15" customHeight="1" x14ac:dyDescent="0.2">
      <c r="A65" s="490">
        <v>42979</v>
      </c>
      <c r="B65" s="487">
        <v>26201</v>
      </c>
      <c r="C65" s="487">
        <v>5884</v>
      </c>
      <c r="D65" s="487">
        <v>3343</v>
      </c>
      <c r="E65" s="488">
        <f t="shared" si="11"/>
        <v>111.70276261937244</v>
      </c>
      <c r="F65" s="488">
        <f t="shared" si="11"/>
        <v>96.096684631716471</v>
      </c>
      <c r="G65" s="488">
        <f t="shared" si="11"/>
        <v>120.20855807263575</v>
      </c>
      <c r="H65" s="489">
        <f t="shared" si="14"/>
        <v>42979</v>
      </c>
      <c r="I65" s="488">
        <f t="shared" si="12"/>
        <v>111.70276261937244</v>
      </c>
      <c r="J65" s="488">
        <f t="shared" si="10"/>
        <v>96.096684631716471</v>
      </c>
      <c r="K65" s="488">
        <f t="shared" si="10"/>
        <v>120.20855807263575</v>
      </c>
      <c r="L65" s="488" t="e">
        <f t="shared" si="13"/>
        <v>#N/A</v>
      </c>
    </row>
    <row r="66" spans="1:12" ht="15" customHeight="1" x14ac:dyDescent="0.2">
      <c r="A66" s="490" t="s">
        <v>471</v>
      </c>
      <c r="B66" s="487">
        <v>26181</v>
      </c>
      <c r="C66" s="487">
        <v>5930</v>
      </c>
      <c r="D66" s="487">
        <v>3355</v>
      </c>
      <c r="E66" s="488">
        <f t="shared" si="11"/>
        <v>111.61749658935879</v>
      </c>
      <c r="F66" s="488">
        <f t="shared" si="11"/>
        <v>96.847950351135054</v>
      </c>
      <c r="G66" s="488">
        <f t="shared" si="11"/>
        <v>120.64005753326141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26277</v>
      </c>
      <c r="C67" s="487">
        <v>5851</v>
      </c>
      <c r="D67" s="487">
        <v>3385</v>
      </c>
      <c r="E67" s="488">
        <f t="shared" si="11"/>
        <v>112.02677353342428</v>
      </c>
      <c r="F67" s="488">
        <f t="shared" si="11"/>
        <v>95.557733137350979</v>
      </c>
      <c r="G67" s="488">
        <f t="shared" si="11"/>
        <v>121.7188061848256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26394</v>
      </c>
      <c r="C68" s="487">
        <v>5988</v>
      </c>
      <c r="D68" s="487">
        <v>3475</v>
      </c>
      <c r="E68" s="488">
        <f t="shared" si="11"/>
        <v>112.52557980900409</v>
      </c>
      <c r="F68" s="488">
        <f t="shared" si="11"/>
        <v>97.795198432141106</v>
      </c>
      <c r="G68" s="488">
        <f t="shared" si="11"/>
        <v>124.95505213951816</v>
      </c>
      <c r="H68" s="489" t="str">
        <f t="shared" si="14"/>
        <v/>
      </c>
      <c r="I68" s="488" t="str">
        <f t="shared" si="12"/>
        <v/>
      </c>
      <c r="J68" s="488" t="str">
        <f t="shared" si="12"/>
        <v/>
      </c>
      <c r="K68" s="488" t="str">
        <f t="shared" si="12"/>
        <v/>
      </c>
      <c r="L68" s="488" t="e">
        <f t="shared" si="13"/>
        <v>#N/A</v>
      </c>
    </row>
    <row r="69" spans="1:12" ht="15" customHeight="1" x14ac:dyDescent="0.2">
      <c r="A69" s="490">
        <v>43344</v>
      </c>
      <c r="B69" s="487">
        <v>27221</v>
      </c>
      <c r="C69" s="487">
        <v>5788</v>
      </c>
      <c r="D69" s="487">
        <v>3614</v>
      </c>
      <c r="E69" s="488">
        <f t="shared" si="11"/>
        <v>116.05133015006821</v>
      </c>
      <c r="F69" s="488">
        <f t="shared" si="11"/>
        <v>94.528825739016824</v>
      </c>
      <c r="G69" s="488">
        <f t="shared" si="11"/>
        <v>129.9532542250989</v>
      </c>
      <c r="H69" s="489">
        <f t="shared" si="14"/>
        <v>43344</v>
      </c>
      <c r="I69" s="488">
        <f t="shared" si="12"/>
        <v>116.05133015006821</v>
      </c>
      <c r="J69" s="488">
        <f t="shared" si="12"/>
        <v>94.528825739016824</v>
      </c>
      <c r="K69" s="488">
        <f t="shared" si="12"/>
        <v>129.9532542250989</v>
      </c>
      <c r="L69" s="488" t="e">
        <f t="shared" si="13"/>
        <v>#N/A</v>
      </c>
    </row>
    <row r="70" spans="1:12" ht="15" customHeight="1" x14ac:dyDescent="0.2">
      <c r="A70" s="490" t="s">
        <v>474</v>
      </c>
      <c r="B70" s="487">
        <v>27062</v>
      </c>
      <c r="C70" s="487">
        <v>5885</v>
      </c>
      <c r="D70" s="487">
        <v>3570</v>
      </c>
      <c r="E70" s="488">
        <f t="shared" si="11"/>
        <v>115.37346521145975</v>
      </c>
      <c r="F70" s="488">
        <f t="shared" si="11"/>
        <v>96.113016495182109</v>
      </c>
      <c r="G70" s="488">
        <f t="shared" si="11"/>
        <v>128.37108953613807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27062</v>
      </c>
      <c r="C71" s="487">
        <v>5888</v>
      </c>
      <c r="D71" s="487">
        <v>3634</v>
      </c>
      <c r="E71" s="491">
        <f t="shared" ref="E71:G75" si="15">IF($A$51=37802,IF(COUNTBLANK(B$51:B$70)&gt;0,#N/A,IF(ISBLANK(B71)=FALSE,B71/B$51*100,#N/A)),IF(COUNTBLANK(B$51:B$75)&gt;0,#N/A,B71/B$51*100))</f>
        <v>115.37346521145975</v>
      </c>
      <c r="F71" s="491">
        <f t="shared" si="15"/>
        <v>96.162012085578965</v>
      </c>
      <c r="G71" s="491">
        <f t="shared" si="15"/>
        <v>130.67241999280833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27056</v>
      </c>
      <c r="C72" s="487">
        <v>5999</v>
      </c>
      <c r="D72" s="487">
        <v>3743</v>
      </c>
      <c r="E72" s="491">
        <f t="shared" si="15"/>
        <v>115.34788540245566</v>
      </c>
      <c r="F72" s="491">
        <f t="shared" si="15"/>
        <v>97.974848930262951</v>
      </c>
      <c r="G72" s="491">
        <f t="shared" si="15"/>
        <v>134.59187342682489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27731</v>
      </c>
      <c r="C73" s="487">
        <v>5857</v>
      </c>
      <c r="D73" s="487">
        <v>3908</v>
      </c>
      <c r="E73" s="491">
        <f t="shared" si="15"/>
        <v>118.2256139154161</v>
      </c>
      <c r="F73" s="491">
        <f t="shared" si="15"/>
        <v>95.655724318144692</v>
      </c>
      <c r="G73" s="491">
        <f t="shared" si="15"/>
        <v>140.5249910104279</v>
      </c>
      <c r="H73" s="492">
        <f>IF(A$51=37802,IF(ISERROR(L73)=TRUE,IF(ISBLANK(A73)=FALSE,IF(MONTH(A73)=MONTH(MAX(A$51:A$75)),A73,""),""),""),IF(ISERROR(L73)=TRUE,IF(MONTH(A73)=MONTH(MAX(A$51:A$75)),A73,""),""))</f>
        <v>43709</v>
      </c>
      <c r="I73" s="488">
        <f t="shared" si="12"/>
        <v>118.2256139154161</v>
      </c>
      <c r="J73" s="488">
        <f t="shared" si="12"/>
        <v>95.655724318144692</v>
      </c>
      <c r="K73" s="488">
        <f t="shared" si="12"/>
        <v>140.5249910104279</v>
      </c>
      <c r="L73" s="488" t="e">
        <f t="shared" si="13"/>
        <v>#N/A</v>
      </c>
    </row>
    <row r="74" spans="1:12" ht="15" customHeight="1" x14ac:dyDescent="0.2">
      <c r="A74" s="490" t="s">
        <v>477</v>
      </c>
      <c r="B74" s="487">
        <v>27590</v>
      </c>
      <c r="C74" s="487">
        <v>5755</v>
      </c>
      <c r="D74" s="487">
        <v>3821</v>
      </c>
      <c r="E74" s="491">
        <f t="shared" si="15"/>
        <v>117.62448840381991</v>
      </c>
      <c r="F74" s="491">
        <f t="shared" si="15"/>
        <v>93.989874244651318</v>
      </c>
      <c r="G74" s="491">
        <f t="shared" si="15"/>
        <v>137.39661992089177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27491</v>
      </c>
      <c r="C75" s="493">
        <v>5469</v>
      </c>
      <c r="D75" s="493">
        <v>3521</v>
      </c>
      <c r="E75" s="491">
        <f t="shared" si="15"/>
        <v>117.20242155525239</v>
      </c>
      <c r="F75" s="491">
        <f t="shared" si="15"/>
        <v>89.318961293483596</v>
      </c>
      <c r="G75" s="491">
        <f t="shared" si="15"/>
        <v>126.60913340524991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118.2256139154161</v>
      </c>
      <c r="J77" s="488">
        <f>IF(J75&lt;&gt;"",J75,IF(J74&lt;&gt;"",J74,IF(J73&lt;&gt;"",J73,IF(J72&lt;&gt;"",J72,IF(J71&lt;&gt;"",J71,IF(J70&lt;&gt;"",J70,""))))))</f>
        <v>95.655724318144692</v>
      </c>
      <c r="K77" s="488">
        <f>IF(K75&lt;&gt;"",K75,IF(K74&lt;&gt;"",K74,IF(K73&lt;&gt;"",K73,IF(K72&lt;&gt;"",K72,IF(K71&lt;&gt;"",K71,IF(K70&lt;&gt;"",K70,""))))))</f>
        <v>140.5249910104279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+18,2%</v>
      </c>
      <c r="J79" s="488" t="str">
        <f>"GeB - ausschließlich: "&amp;IF(J77&gt;100,"+","")&amp;TEXT(J77-100,"0,0")&amp;"%"</f>
        <v>GeB - ausschließlich: -4,3%</v>
      </c>
      <c r="K79" s="488" t="str">
        <f>"GeB - im Nebenjob: "&amp;IF(K77&gt;100,"+","")&amp;TEXT(K77-100,"0,0")&amp;"%"</f>
        <v>GeB - im Nebenjob: +40,5%</v>
      </c>
    </row>
    <row r="81" spans="9:9" ht="15" customHeight="1" x14ac:dyDescent="0.2">
      <c r="I81" s="488" t="str">
        <f>IF(ISERROR(HLOOKUP(1,I$78:K$79,2,FALSE)),"",HLOOKUP(1,I$78:K$79,2,FALSE))</f>
        <v>GeB - im Nebenjob: +40,5%</v>
      </c>
    </row>
    <row r="82" spans="9:9" ht="15" customHeight="1" x14ac:dyDescent="0.2">
      <c r="I82" s="488" t="str">
        <f>IF(ISERROR(HLOOKUP(2,I$78:K$79,2,FALSE)),"",HLOOKUP(2,I$78:K$79,2,FALSE))</f>
        <v>SvB: +18,2%</v>
      </c>
    </row>
    <row r="83" spans="9:9" ht="15" customHeight="1" x14ac:dyDescent="0.2">
      <c r="I83" s="488" t="str">
        <f>IF(ISERROR(HLOOKUP(3,I$78:K$79,2,FALSE)),"",HLOOKUP(3,I$78:K$79,2,FALSE))</f>
        <v>GeB - ausschließlich: -4,3%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27491</v>
      </c>
      <c r="E12" s="114">
        <v>27590</v>
      </c>
      <c r="F12" s="114">
        <v>27731</v>
      </c>
      <c r="G12" s="114">
        <v>27056</v>
      </c>
      <c r="H12" s="114">
        <v>27062</v>
      </c>
      <c r="I12" s="115">
        <v>429</v>
      </c>
      <c r="J12" s="116">
        <v>1.5852486881974726</v>
      </c>
      <c r="N12" s="117"/>
    </row>
    <row r="13" spans="1:15" s="110" customFormat="1" ht="13.5" customHeight="1" x14ac:dyDescent="0.2">
      <c r="A13" s="118" t="s">
        <v>105</v>
      </c>
      <c r="B13" s="119" t="s">
        <v>106</v>
      </c>
      <c r="C13" s="113">
        <v>49.467098323087555</v>
      </c>
      <c r="D13" s="114">
        <v>13599</v>
      </c>
      <c r="E13" s="114">
        <v>13706</v>
      </c>
      <c r="F13" s="114">
        <v>13836</v>
      </c>
      <c r="G13" s="114">
        <v>13457</v>
      </c>
      <c r="H13" s="114">
        <v>13483</v>
      </c>
      <c r="I13" s="115">
        <v>116</v>
      </c>
      <c r="J13" s="116">
        <v>0.86034265371208185</v>
      </c>
    </row>
    <row r="14" spans="1:15" s="110" customFormat="1" ht="13.5" customHeight="1" x14ac:dyDescent="0.2">
      <c r="A14" s="120"/>
      <c r="B14" s="119" t="s">
        <v>107</v>
      </c>
      <c r="C14" s="113">
        <v>50.532901676912445</v>
      </c>
      <c r="D14" s="114">
        <v>13892</v>
      </c>
      <c r="E14" s="114">
        <v>13884</v>
      </c>
      <c r="F14" s="114">
        <v>13895</v>
      </c>
      <c r="G14" s="114">
        <v>13599</v>
      </c>
      <c r="H14" s="114">
        <v>13579</v>
      </c>
      <c r="I14" s="115">
        <v>313</v>
      </c>
      <c r="J14" s="116">
        <v>2.3050298254657928</v>
      </c>
    </row>
    <row r="15" spans="1:15" s="110" customFormat="1" ht="13.5" customHeight="1" x14ac:dyDescent="0.2">
      <c r="A15" s="118" t="s">
        <v>105</v>
      </c>
      <c r="B15" s="121" t="s">
        <v>108</v>
      </c>
      <c r="C15" s="113">
        <v>11.563784511294605</v>
      </c>
      <c r="D15" s="114">
        <v>3179</v>
      </c>
      <c r="E15" s="114">
        <v>3288</v>
      </c>
      <c r="F15" s="114">
        <v>3374</v>
      </c>
      <c r="G15" s="114">
        <v>3025</v>
      </c>
      <c r="H15" s="114">
        <v>3155</v>
      </c>
      <c r="I15" s="115">
        <v>24</v>
      </c>
      <c r="J15" s="116">
        <v>0.76069730586370843</v>
      </c>
    </row>
    <row r="16" spans="1:15" s="110" customFormat="1" ht="13.5" customHeight="1" x14ac:dyDescent="0.2">
      <c r="A16" s="118"/>
      <c r="B16" s="121" t="s">
        <v>109</v>
      </c>
      <c r="C16" s="113">
        <v>65.934305772798368</v>
      </c>
      <c r="D16" s="114">
        <v>18126</v>
      </c>
      <c r="E16" s="114">
        <v>18164</v>
      </c>
      <c r="F16" s="114">
        <v>18294</v>
      </c>
      <c r="G16" s="114">
        <v>18101</v>
      </c>
      <c r="H16" s="114">
        <v>18120</v>
      </c>
      <c r="I16" s="115">
        <v>6</v>
      </c>
      <c r="J16" s="116">
        <v>3.3112582781456956E-2</v>
      </c>
    </row>
    <row r="17" spans="1:10" s="110" customFormat="1" ht="13.5" customHeight="1" x14ac:dyDescent="0.2">
      <c r="A17" s="118"/>
      <c r="B17" s="121" t="s">
        <v>110</v>
      </c>
      <c r="C17" s="113">
        <v>21.101451384089337</v>
      </c>
      <c r="D17" s="114">
        <v>5801</v>
      </c>
      <c r="E17" s="114">
        <v>5757</v>
      </c>
      <c r="F17" s="114">
        <v>5692</v>
      </c>
      <c r="G17" s="114">
        <v>5585</v>
      </c>
      <c r="H17" s="114">
        <v>5443</v>
      </c>
      <c r="I17" s="115">
        <v>358</v>
      </c>
      <c r="J17" s="116">
        <v>6.5772551901524894</v>
      </c>
    </row>
    <row r="18" spans="1:10" s="110" customFormat="1" ht="13.5" customHeight="1" x14ac:dyDescent="0.2">
      <c r="A18" s="120"/>
      <c r="B18" s="121" t="s">
        <v>111</v>
      </c>
      <c r="C18" s="113">
        <v>1.4004583318176858</v>
      </c>
      <c r="D18" s="114">
        <v>385</v>
      </c>
      <c r="E18" s="114">
        <v>381</v>
      </c>
      <c r="F18" s="114">
        <v>371</v>
      </c>
      <c r="G18" s="114">
        <v>345</v>
      </c>
      <c r="H18" s="114">
        <v>344</v>
      </c>
      <c r="I18" s="115">
        <v>41</v>
      </c>
      <c r="J18" s="116">
        <v>11.918604651162791</v>
      </c>
    </row>
    <row r="19" spans="1:10" s="110" customFormat="1" ht="13.5" customHeight="1" x14ac:dyDescent="0.2">
      <c r="A19" s="120"/>
      <c r="B19" s="121" t="s">
        <v>112</v>
      </c>
      <c r="C19" s="113">
        <v>0.37103051907897128</v>
      </c>
      <c r="D19" s="114">
        <v>102</v>
      </c>
      <c r="E19" s="114">
        <v>100</v>
      </c>
      <c r="F19" s="114">
        <v>94</v>
      </c>
      <c r="G19" s="114">
        <v>74</v>
      </c>
      <c r="H19" s="114">
        <v>79</v>
      </c>
      <c r="I19" s="115">
        <v>23</v>
      </c>
      <c r="J19" s="116">
        <v>29.11392405063291</v>
      </c>
    </row>
    <row r="20" spans="1:10" s="110" customFormat="1" ht="13.5" customHeight="1" x14ac:dyDescent="0.2">
      <c r="A20" s="118" t="s">
        <v>113</v>
      </c>
      <c r="B20" s="122" t="s">
        <v>114</v>
      </c>
      <c r="C20" s="113">
        <v>62.780546360627113</v>
      </c>
      <c r="D20" s="114">
        <v>17259</v>
      </c>
      <c r="E20" s="114">
        <v>17426</v>
      </c>
      <c r="F20" s="114">
        <v>17591</v>
      </c>
      <c r="G20" s="114">
        <v>17080</v>
      </c>
      <c r="H20" s="114">
        <v>17190</v>
      </c>
      <c r="I20" s="115">
        <v>69</v>
      </c>
      <c r="J20" s="116">
        <v>0.40139616055846422</v>
      </c>
    </row>
    <row r="21" spans="1:10" s="110" customFormat="1" ht="13.5" customHeight="1" x14ac:dyDescent="0.2">
      <c r="A21" s="120"/>
      <c r="B21" s="122" t="s">
        <v>115</v>
      </c>
      <c r="C21" s="113">
        <v>37.219453639372887</v>
      </c>
      <c r="D21" s="114">
        <v>10232</v>
      </c>
      <c r="E21" s="114">
        <v>10164</v>
      </c>
      <c r="F21" s="114">
        <v>10140</v>
      </c>
      <c r="G21" s="114">
        <v>9976</v>
      </c>
      <c r="H21" s="114">
        <v>9872</v>
      </c>
      <c r="I21" s="115">
        <v>360</v>
      </c>
      <c r="J21" s="116">
        <v>3.646677471636953</v>
      </c>
    </row>
    <row r="22" spans="1:10" s="110" customFormat="1" ht="13.5" customHeight="1" x14ac:dyDescent="0.2">
      <c r="A22" s="118" t="s">
        <v>113</v>
      </c>
      <c r="B22" s="122" t="s">
        <v>116</v>
      </c>
      <c r="C22" s="113">
        <v>92.575752064311956</v>
      </c>
      <c r="D22" s="114">
        <v>25450</v>
      </c>
      <c r="E22" s="114">
        <v>25559</v>
      </c>
      <c r="F22" s="114">
        <v>25680</v>
      </c>
      <c r="G22" s="114">
        <v>25060</v>
      </c>
      <c r="H22" s="114">
        <v>25105</v>
      </c>
      <c r="I22" s="115">
        <v>345</v>
      </c>
      <c r="J22" s="116">
        <v>1.3742282413861782</v>
      </c>
    </row>
    <row r="23" spans="1:10" s="110" customFormat="1" ht="13.5" customHeight="1" x14ac:dyDescent="0.2">
      <c r="A23" s="123"/>
      <c r="B23" s="124" t="s">
        <v>117</v>
      </c>
      <c r="C23" s="125">
        <v>7.3987850569277214</v>
      </c>
      <c r="D23" s="114">
        <v>2034</v>
      </c>
      <c r="E23" s="114">
        <v>2024</v>
      </c>
      <c r="F23" s="114">
        <v>2045</v>
      </c>
      <c r="G23" s="114">
        <v>1985</v>
      </c>
      <c r="H23" s="114">
        <v>1947</v>
      </c>
      <c r="I23" s="115">
        <v>87</v>
      </c>
      <c r="J23" s="116">
        <v>4.4684129429892145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8990</v>
      </c>
      <c r="E26" s="114">
        <v>9576</v>
      </c>
      <c r="F26" s="114">
        <v>9765</v>
      </c>
      <c r="G26" s="114">
        <v>9742</v>
      </c>
      <c r="H26" s="140">
        <v>9522</v>
      </c>
      <c r="I26" s="115">
        <v>-532</v>
      </c>
      <c r="J26" s="116">
        <v>-5.5870615416929219</v>
      </c>
    </row>
    <row r="27" spans="1:10" s="110" customFormat="1" ht="13.5" customHeight="1" x14ac:dyDescent="0.2">
      <c r="A27" s="118" t="s">
        <v>105</v>
      </c>
      <c r="B27" s="119" t="s">
        <v>106</v>
      </c>
      <c r="C27" s="113">
        <v>39.855394883203559</v>
      </c>
      <c r="D27" s="115">
        <v>3583</v>
      </c>
      <c r="E27" s="114">
        <v>3778</v>
      </c>
      <c r="F27" s="114">
        <v>3825</v>
      </c>
      <c r="G27" s="114">
        <v>3817</v>
      </c>
      <c r="H27" s="140">
        <v>3679</v>
      </c>
      <c r="I27" s="115">
        <v>-96</v>
      </c>
      <c r="J27" s="116">
        <v>-2.6094047295460725</v>
      </c>
    </row>
    <row r="28" spans="1:10" s="110" customFormat="1" ht="13.5" customHeight="1" x14ac:dyDescent="0.2">
      <c r="A28" s="120"/>
      <c r="B28" s="119" t="s">
        <v>107</v>
      </c>
      <c r="C28" s="113">
        <v>60.144605116796441</v>
      </c>
      <c r="D28" s="115">
        <v>5407</v>
      </c>
      <c r="E28" s="114">
        <v>5798</v>
      </c>
      <c r="F28" s="114">
        <v>5940</v>
      </c>
      <c r="G28" s="114">
        <v>5925</v>
      </c>
      <c r="H28" s="140">
        <v>5843</v>
      </c>
      <c r="I28" s="115">
        <v>-436</v>
      </c>
      <c r="J28" s="116">
        <v>-7.4619202464487424</v>
      </c>
    </row>
    <row r="29" spans="1:10" s="110" customFormat="1" ht="13.5" customHeight="1" x14ac:dyDescent="0.2">
      <c r="A29" s="118" t="s">
        <v>105</v>
      </c>
      <c r="B29" s="121" t="s">
        <v>108</v>
      </c>
      <c r="C29" s="113">
        <v>18.186874304783093</v>
      </c>
      <c r="D29" s="115">
        <v>1635</v>
      </c>
      <c r="E29" s="114">
        <v>1799</v>
      </c>
      <c r="F29" s="114">
        <v>1822</v>
      </c>
      <c r="G29" s="114">
        <v>1865</v>
      </c>
      <c r="H29" s="140">
        <v>1706</v>
      </c>
      <c r="I29" s="115">
        <v>-71</v>
      </c>
      <c r="J29" s="116">
        <v>-4.1617819460726846</v>
      </c>
    </row>
    <row r="30" spans="1:10" s="110" customFormat="1" ht="13.5" customHeight="1" x14ac:dyDescent="0.2">
      <c r="A30" s="118"/>
      <c r="B30" s="121" t="s">
        <v>109</v>
      </c>
      <c r="C30" s="113">
        <v>45.96218020022247</v>
      </c>
      <c r="D30" s="115">
        <v>4132</v>
      </c>
      <c r="E30" s="114">
        <v>4467</v>
      </c>
      <c r="F30" s="114">
        <v>4625</v>
      </c>
      <c r="G30" s="114">
        <v>4595</v>
      </c>
      <c r="H30" s="140">
        <v>4593</v>
      </c>
      <c r="I30" s="115">
        <v>-461</v>
      </c>
      <c r="J30" s="116">
        <v>-10.037012845634662</v>
      </c>
    </row>
    <row r="31" spans="1:10" s="110" customFormat="1" ht="13.5" customHeight="1" x14ac:dyDescent="0.2">
      <c r="A31" s="118"/>
      <c r="B31" s="121" t="s">
        <v>110</v>
      </c>
      <c r="C31" s="113">
        <v>19.599555061179089</v>
      </c>
      <c r="D31" s="115">
        <v>1762</v>
      </c>
      <c r="E31" s="114">
        <v>1814</v>
      </c>
      <c r="F31" s="114">
        <v>1814</v>
      </c>
      <c r="G31" s="114">
        <v>1812</v>
      </c>
      <c r="H31" s="140">
        <v>1771</v>
      </c>
      <c r="I31" s="115">
        <v>-9</v>
      </c>
      <c r="J31" s="116">
        <v>-0.50818746470920384</v>
      </c>
    </row>
    <row r="32" spans="1:10" s="110" customFormat="1" ht="13.5" customHeight="1" x14ac:dyDescent="0.2">
      <c r="A32" s="120"/>
      <c r="B32" s="121" t="s">
        <v>111</v>
      </c>
      <c r="C32" s="113">
        <v>16.251390433815349</v>
      </c>
      <c r="D32" s="115">
        <v>1461</v>
      </c>
      <c r="E32" s="114">
        <v>1496</v>
      </c>
      <c r="F32" s="114">
        <v>1504</v>
      </c>
      <c r="G32" s="114">
        <v>1470</v>
      </c>
      <c r="H32" s="140">
        <v>1452</v>
      </c>
      <c r="I32" s="115">
        <v>9</v>
      </c>
      <c r="J32" s="116">
        <v>0.6198347107438017</v>
      </c>
    </row>
    <row r="33" spans="1:10" s="110" customFormat="1" ht="13.5" customHeight="1" x14ac:dyDescent="0.2">
      <c r="A33" s="120"/>
      <c r="B33" s="121" t="s">
        <v>112</v>
      </c>
      <c r="C33" s="113">
        <v>1.6129032258064515</v>
      </c>
      <c r="D33" s="115">
        <v>145</v>
      </c>
      <c r="E33" s="114">
        <v>145</v>
      </c>
      <c r="F33" s="114">
        <v>146</v>
      </c>
      <c r="G33" s="114">
        <v>115</v>
      </c>
      <c r="H33" s="140">
        <v>118</v>
      </c>
      <c r="I33" s="115">
        <v>27</v>
      </c>
      <c r="J33" s="116">
        <v>22.881355932203391</v>
      </c>
    </row>
    <row r="34" spans="1:10" s="110" customFormat="1" ht="13.5" customHeight="1" x14ac:dyDescent="0.2">
      <c r="A34" s="118" t="s">
        <v>113</v>
      </c>
      <c r="B34" s="122" t="s">
        <v>116</v>
      </c>
      <c r="C34" s="113">
        <v>93.459399332591772</v>
      </c>
      <c r="D34" s="115">
        <v>8402</v>
      </c>
      <c r="E34" s="114">
        <v>8987</v>
      </c>
      <c r="F34" s="114">
        <v>9138</v>
      </c>
      <c r="G34" s="114">
        <v>9145</v>
      </c>
      <c r="H34" s="140">
        <v>8936</v>
      </c>
      <c r="I34" s="115">
        <v>-534</v>
      </c>
      <c r="J34" s="116">
        <v>-5.975828111011638</v>
      </c>
    </row>
    <row r="35" spans="1:10" s="110" customFormat="1" ht="13.5" customHeight="1" x14ac:dyDescent="0.2">
      <c r="A35" s="118"/>
      <c r="B35" s="119" t="s">
        <v>117</v>
      </c>
      <c r="C35" s="113">
        <v>6.3403781979977749</v>
      </c>
      <c r="D35" s="115">
        <v>570</v>
      </c>
      <c r="E35" s="114">
        <v>570</v>
      </c>
      <c r="F35" s="114">
        <v>608</v>
      </c>
      <c r="G35" s="114">
        <v>577</v>
      </c>
      <c r="H35" s="140">
        <v>569</v>
      </c>
      <c r="I35" s="115">
        <v>1</v>
      </c>
      <c r="J35" s="116">
        <v>0.1757469244288225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5469</v>
      </c>
      <c r="E37" s="114">
        <v>5755</v>
      </c>
      <c r="F37" s="114">
        <v>5857</v>
      </c>
      <c r="G37" s="114">
        <v>5999</v>
      </c>
      <c r="H37" s="140">
        <v>5888</v>
      </c>
      <c r="I37" s="115">
        <v>-419</v>
      </c>
      <c r="J37" s="116">
        <v>-7.1161684782608692</v>
      </c>
    </row>
    <row r="38" spans="1:10" s="110" customFormat="1" ht="13.5" customHeight="1" x14ac:dyDescent="0.2">
      <c r="A38" s="118" t="s">
        <v>105</v>
      </c>
      <c r="B38" s="119" t="s">
        <v>106</v>
      </c>
      <c r="C38" s="113">
        <v>37.136588041689521</v>
      </c>
      <c r="D38" s="115">
        <v>2031</v>
      </c>
      <c r="E38" s="114">
        <v>2114</v>
      </c>
      <c r="F38" s="114">
        <v>2134</v>
      </c>
      <c r="G38" s="114">
        <v>2201</v>
      </c>
      <c r="H38" s="140">
        <v>2102</v>
      </c>
      <c r="I38" s="115">
        <v>-71</v>
      </c>
      <c r="J38" s="116">
        <v>-3.3777354900095147</v>
      </c>
    </row>
    <row r="39" spans="1:10" s="110" customFormat="1" ht="13.5" customHeight="1" x14ac:dyDescent="0.2">
      <c r="A39" s="120"/>
      <c r="B39" s="119" t="s">
        <v>107</v>
      </c>
      <c r="C39" s="113">
        <v>62.863411958310479</v>
      </c>
      <c r="D39" s="115">
        <v>3438</v>
      </c>
      <c r="E39" s="114">
        <v>3641</v>
      </c>
      <c r="F39" s="114">
        <v>3723</v>
      </c>
      <c r="G39" s="114">
        <v>3798</v>
      </c>
      <c r="H39" s="140">
        <v>3786</v>
      </c>
      <c r="I39" s="115">
        <v>-348</v>
      </c>
      <c r="J39" s="116">
        <v>-9.1917591125198097</v>
      </c>
    </row>
    <row r="40" spans="1:10" s="110" customFormat="1" ht="13.5" customHeight="1" x14ac:dyDescent="0.2">
      <c r="A40" s="118" t="s">
        <v>105</v>
      </c>
      <c r="B40" s="121" t="s">
        <v>108</v>
      </c>
      <c r="C40" s="113">
        <v>21.503017004936918</v>
      </c>
      <c r="D40" s="115">
        <v>1176</v>
      </c>
      <c r="E40" s="114">
        <v>1248</v>
      </c>
      <c r="F40" s="114">
        <v>1244</v>
      </c>
      <c r="G40" s="114">
        <v>1354</v>
      </c>
      <c r="H40" s="140">
        <v>1223</v>
      </c>
      <c r="I40" s="115">
        <v>-47</v>
      </c>
      <c r="J40" s="116">
        <v>-3.8430089942763694</v>
      </c>
    </row>
    <row r="41" spans="1:10" s="110" customFormat="1" ht="13.5" customHeight="1" x14ac:dyDescent="0.2">
      <c r="A41" s="118"/>
      <c r="B41" s="121" t="s">
        <v>109</v>
      </c>
      <c r="C41" s="113">
        <v>31.596269884805267</v>
      </c>
      <c r="D41" s="115">
        <v>1728</v>
      </c>
      <c r="E41" s="114">
        <v>1877</v>
      </c>
      <c r="F41" s="114">
        <v>1957</v>
      </c>
      <c r="G41" s="114">
        <v>2003</v>
      </c>
      <c r="H41" s="140">
        <v>2050</v>
      </c>
      <c r="I41" s="115">
        <v>-322</v>
      </c>
      <c r="J41" s="116">
        <v>-15.707317073170731</v>
      </c>
    </row>
    <row r="42" spans="1:10" s="110" customFormat="1" ht="13.5" customHeight="1" x14ac:dyDescent="0.2">
      <c r="A42" s="118"/>
      <c r="B42" s="121" t="s">
        <v>110</v>
      </c>
      <c r="C42" s="113">
        <v>21.045895044797952</v>
      </c>
      <c r="D42" s="115">
        <v>1151</v>
      </c>
      <c r="E42" s="114">
        <v>1180</v>
      </c>
      <c r="F42" s="114">
        <v>1202</v>
      </c>
      <c r="G42" s="114">
        <v>1213</v>
      </c>
      <c r="H42" s="140">
        <v>1202</v>
      </c>
      <c r="I42" s="115">
        <v>-51</v>
      </c>
      <c r="J42" s="116">
        <v>-4.2429284525790347</v>
      </c>
    </row>
    <row r="43" spans="1:10" s="110" customFormat="1" ht="13.5" customHeight="1" x14ac:dyDescent="0.2">
      <c r="A43" s="120"/>
      <c r="B43" s="121" t="s">
        <v>111</v>
      </c>
      <c r="C43" s="113">
        <v>25.854818065459863</v>
      </c>
      <c r="D43" s="115">
        <v>1414</v>
      </c>
      <c r="E43" s="114">
        <v>1450</v>
      </c>
      <c r="F43" s="114">
        <v>1454</v>
      </c>
      <c r="G43" s="114">
        <v>1429</v>
      </c>
      <c r="H43" s="140">
        <v>1413</v>
      </c>
      <c r="I43" s="115">
        <v>1</v>
      </c>
      <c r="J43" s="116">
        <v>7.0771408351026188E-2</v>
      </c>
    </row>
    <row r="44" spans="1:10" s="110" customFormat="1" ht="13.5" customHeight="1" x14ac:dyDescent="0.2">
      <c r="A44" s="120"/>
      <c r="B44" s="121" t="s">
        <v>112</v>
      </c>
      <c r="C44" s="113">
        <v>2.4318888279392943</v>
      </c>
      <c r="D44" s="115">
        <v>133</v>
      </c>
      <c r="E44" s="114">
        <v>134</v>
      </c>
      <c r="F44" s="114">
        <v>130</v>
      </c>
      <c r="G44" s="114">
        <v>105</v>
      </c>
      <c r="H44" s="140">
        <v>109</v>
      </c>
      <c r="I44" s="115">
        <v>24</v>
      </c>
      <c r="J44" s="116">
        <v>22.01834862385321</v>
      </c>
    </row>
    <row r="45" spans="1:10" s="110" customFormat="1" ht="13.5" customHeight="1" x14ac:dyDescent="0.2">
      <c r="A45" s="118" t="s">
        <v>113</v>
      </c>
      <c r="B45" s="122" t="s">
        <v>116</v>
      </c>
      <c r="C45" s="113">
        <v>92.905467178643264</v>
      </c>
      <c r="D45" s="115">
        <v>5081</v>
      </c>
      <c r="E45" s="114">
        <v>5360</v>
      </c>
      <c r="F45" s="114">
        <v>5446</v>
      </c>
      <c r="G45" s="114">
        <v>5596</v>
      </c>
      <c r="H45" s="140">
        <v>5482</v>
      </c>
      <c r="I45" s="115">
        <v>-401</v>
      </c>
      <c r="J45" s="116">
        <v>-7.3148485954031379</v>
      </c>
    </row>
    <row r="46" spans="1:10" s="110" customFormat="1" ht="13.5" customHeight="1" x14ac:dyDescent="0.2">
      <c r="A46" s="118"/>
      <c r="B46" s="119" t="s">
        <v>117</v>
      </c>
      <c r="C46" s="113">
        <v>6.7654050100566829</v>
      </c>
      <c r="D46" s="115">
        <v>370</v>
      </c>
      <c r="E46" s="114">
        <v>376</v>
      </c>
      <c r="F46" s="114">
        <v>392</v>
      </c>
      <c r="G46" s="114">
        <v>383</v>
      </c>
      <c r="H46" s="140">
        <v>389</v>
      </c>
      <c r="I46" s="115">
        <v>-19</v>
      </c>
      <c r="J46" s="116">
        <v>-4.8843187660668379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3521</v>
      </c>
      <c r="E48" s="114">
        <v>3821</v>
      </c>
      <c r="F48" s="114">
        <v>3908</v>
      </c>
      <c r="G48" s="114">
        <v>3743</v>
      </c>
      <c r="H48" s="140">
        <v>3634</v>
      </c>
      <c r="I48" s="115">
        <v>-113</v>
      </c>
      <c r="J48" s="116">
        <v>-3.1095211887727023</v>
      </c>
    </row>
    <row r="49" spans="1:12" s="110" customFormat="1" ht="13.5" customHeight="1" x14ac:dyDescent="0.2">
      <c r="A49" s="118" t="s">
        <v>105</v>
      </c>
      <c r="B49" s="119" t="s">
        <v>106</v>
      </c>
      <c r="C49" s="113">
        <v>44.078386821925591</v>
      </c>
      <c r="D49" s="115">
        <v>1552</v>
      </c>
      <c r="E49" s="114">
        <v>1664</v>
      </c>
      <c r="F49" s="114">
        <v>1691</v>
      </c>
      <c r="G49" s="114">
        <v>1616</v>
      </c>
      <c r="H49" s="140">
        <v>1577</v>
      </c>
      <c r="I49" s="115">
        <v>-25</v>
      </c>
      <c r="J49" s="116">
        <v>-1.5852885225110971</v>
      </c>
    </row>
    <row r="50" spans="1:12" s="110" customFormat="1" ht="13.5" customHeight="1" x14ac:dyDescent="0.2">
      <c r="A50" s="120"/>
      <c r="B50" s="119" t="s">
        <v>107</v>
      </c>
      <c r="C50" s="113">
        <v>55.921613178074409</v>
      </c>
      <c r="D50" s="115">
        <v>1969</v>
      </c>
      <c r="E50" s="114">
        <v>2157</v>
      </c>
      <c r="F50" s="114">
        <v>2217</v>
      </c>
      <c r="G50" s="114">
        <v>2127</v>
      </c>
      <c r="H50" s="140">
        <v>2057</v>
      </c>
      <c r="I50" s="115">
        <v>-88</v>
      </c>
      <c r="J50" s="116">
        <v>-4.2780748663101607</v>
      </c>
    </row>
    <row r="51" spans="1:12" s="110" customFormat="1" ht="13.5" customHeight="1" x14ac:dyDescent="0.2">
      <c r="A51" s="118" t="s">
        <v>105</v>
      </c>
      <c r="B51" s="121" t="s">
        <v>108</v>
      </c>
      <c r="C51" s="113">
        <v>13.036069298494747</v>
      </c>
      <c r="D51" s="115">
        <v>459</v>
      </c>
      <c r="E51" s="114">
        <v>551</v>
      </c>
      <c r="F51" s="114">
        <v>578</v>
      </c>
      <c r="G51" s="114">
        <v>511</v>
      </c>
      <c r="H51" s="140">
        <v>483</v>
      </c>
      <c r="I51" s="115">
        <v>-24</v>
      </c>
      <c r="J51" s="116">
        <v>-4.9689440993788816</v>
      </c>
    </row>
    <row r="52" spans="1:12" s="110" customFormat="1" ht="13.5" customHeight="1" x14ac:dyDescent="0.2">
      <c r="A52" s="118"/>
      <c r="B52" s="121" t="s">
        <v>109</v>
      </c>
      <c r="C52" s="113">
        <v>68.276057938085771</v>
      </c>
      <c r="D52" s="115">
        <v>2404</v>
      </c>
      <c r="E52" s="114">
        <v>2590</v>
      </c>
      <c r="F52" s="114">
        <v>2668</v>
      </c>
      <c r="G52" s="114">
        <v>2592</v>
      </c>
      <c r="H52" s="140">
        <v>2543</v>
      </c>
      <c r="I52" s="115">
        <v>-139</v>
      </c>
      <c r="J52" s="116">
        <v>-5.4659850570192683</v>
      </c>
    </row>
    <row r="53" spans="1:12" s="110" customFormat="1" ht="13.5" customHeight="1" x14ac:dyDescent="0.2">
      <c r="A53" s="118"/>
      <c r="B53" s="121" t="s">
        <v>110</v>
      </c>
      <c r="C53" s="113">
        <v>17.353024708889521</v>
      </c>
      <c r="D53" s="115">
        <v>611</v>
      </c>
      <c r="E53" s="114">
        <v>634</v>
      </c>
      <c r="F53" s="114">
        <v>612</v>
      </c>
      <c r="G53" s="114">
        <v>599</v>
      </c>
      <c r="H53" s="140">
        <v>569</v>
      </c>
      <c r="I53" s="115">
        <v>42</v>
      </c>
      <c r="J53" s="116">
        <v>7.3813708260105448</v>
      </c>
    </row>
    <row r="54" spans="1:12" s="110" customFormat="1" ht="13.5" customHeight="1" x14ac:dyDescent="0.2">
      <c r="A54" s="120"/>
      <c r="B54" s="121" t="s">
        <v>111</v>
      </c>
      <c r="C54" s="113">
        <v>1.334848054529963</v>
      </c>
      <c r="D54" s="115">
        <v>47</v>
      </c>
      <c r="E54" s="114">
        <v>46</v>
      </c>
      <c r="F54" s="114">
        <v>50</v>
      </c>
      <c r="G54" s="114">
        <v>41</v>
      </c>
      <c r="H54" s="140">
        <v>39</v>
      </c>
      <c r="I54" s="115">
        <v>8</v>
      </c>
      <c r="J54" s="116">
        <v>20.512820512820515</v>
      </c>
    </row>
    <row r="55" spans="1:12" s="110" customFormat="1" ht="13.5" customHeight="1" x14ac:dyDescent="0.2">
      <c r="A55" s="120"/>
      <c r="B55" s="121" t="s">
        <v>112</v>
      </c>
      <c r="C55" s="113">
        <v>0.34081226924169272</v>
      </c>
      <c r="D55" s="115">
        <v>12</v>
      </c>
      <c r="E55" s="114">
        <v>11</v>
      </c>
      <c r="F55" s="114">
        <v>16</v>
      </c>
      <c r="G55" s="114">
        <v>10</v>
      </c>
      <c r="H55" s="140">
        <v>9</v>
      </c>
      <c r="I55" s="115">
        <v>3</v>
      </c>
      <c r="J55" s="116">
        <v>33.333333333333336</v>
      </c>
    </row>
    <row r="56" spans="1:12" s="110" customFormat="1" ht="13.5" customHeight="1" x14ac:dyDescent="0.2">
      <c r="A56" s="118" t="s">
        <v>113</v>
      </c>
      <c r="B56" s="122" t="s">
        <v>116</v>
      </c>
      <c r="C56" s="113">
        <v>94.31979551263845</v>
      </c>
      <c r="D56" s="115">
        <v>3321</v>
      </c>
      <c r="E56" s="114">
        <v>3627</v>
      </c>
      <c r="F56" s="114">
        <v>3692</v>
      </c>
      <c r="G56" s="114">
        <v>3549</v>
      </c>
      <c r="H56" s="140">
        <v>3454</v>
      </c>
      <c r="I56" s="115">
        <v>-133</v>
      </c>
      <c r="J56" s="116">
        <v>-3.8506079907353792</v>
      </c>
    </row>
    <row r="57" spans="1:12" s="110" customFormat="1" ht="13.5" customHeight="1" x14ac:dyDescent="0.2">
      <c r="A57" s="142"/>
      <c r="B57" s="124" t="s">
        <v>117</v>
      </c>
      <c r="C57" s="125">
        <v>5.6802044873615447</v>
      </c>
      <c r="D57" s="143">
        <v>200</v>
      </c>
      <c r="E57" s="144">
        <v>194</v>
      </c>
      <c r="F57" s="144">
        <v>216</v>
      </c>
      <c r="G57" s="144">
        <v>194</v>
      </c>
      <c r="H57" s="145">
        <v>180</v>
      </c>
      <c r="I57" s="143">
        <v>20</v>
      </c>
      <c r="J57" s="146">
        <v>11.111111111111111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27491</v>
      </c>
      <c r="E12" s="236">
        <v>27590</v>
      </c>
      <c r="F12" s="114">
        <v>27731</v>
      </c>
      <c r="G12" s="114">
        <v>27056</v>
      </c>
      <c r="H12" s="140">
        <v>27062</v>
      </c>
      <c r="I12" s="115">
        <v>429</v>
      </c>
      <c r="J12" s="116">
        <v>1.5852486881974726</v>
      </c>
    </row>
    <row r="13" spans="1:15" s="110" customFormat="1" ht="12" customHeight="1" x14ac:dyDescent="0.2">
      <c r="A13" s="118" t="s">
        <v>105</v>
      </c>
      <c r="B13" s="119" t="s">
        <v>106</v>
      </c>
      <c r="C13" s="113">
        <v>49.467098323087555</v>
      </c>
      <c r="D13" s="115">
        <v>13599</v>
      </c>
      <c r="E13" s="114">
        <v>13706</v>
      </c>
      <c r="F13" s="114">
        <v>13836</v>
      </c>
      <c r="G13" s="114">
        <v>13457</v>
      </c>
      <c r="H13" s="140">
        <v>13483</v>
      </c>
      <c r="I13" s="115">
        <v>116</v>
      </c>
      <c r="J13" s="116">
        <v>0.86034265371208185</v>
      </c>
    </row>
    <row r="14" spans="1:15" s="110" customFormat="1" ht="12" customHeight="1" x14ac:dyDescent="0.2">
      <c r="A14" s="118"/>
      <c r="B14" s="119" t="s">
        <v>107</v>
      </c>
      <c r="C14" s="113">
        <v>50.532901676912445</v>
      </c>
      <c r="D14" s="115">
        <v>13892</v>
      </c>
      <c r="E14" s="114">
        <v>13884</v>
      </c>
      <c r="F14" s="114">
        <v>13895</v>
      </c>
      <c r="G14" s="114">
        <v>13599</v>
      </c>
      <c r="H14" s="140">
        <v>13579</v>
      </c>
      <c r="I14" s="115">
        <v>313</v>
      </c>
      <c r="J14" s="116">
        <v>2.3050298254657928</v>
      </c>
    </row>
    <row r="15" spans="1:15" s="110" customFormat="1" ht="12" customHeight="1" x14ac:dyDescent="0.2">
      <c r="A15" s="118" t="s">
        <v>105</v>
      </c>
      <c r="B15" s="121" t="s">
        <v>108</v>
      </c>
      <c r="C15" s="113">
        <v>11.563784511294605</v>
      </c>
      <c r="D15" s="115">
        <v>3179</v>
      </c>
      <c r="E15" s="114">
        <v>3288</v>
      </c>
      <c r="F15" s="114">
        <v>3374</v>
      </c>
      <c r="G15" s="114">
        <v>3025</v>
      </c>
      <c r="H15" s="140">
        <v>3155</v>
      </c>
      <c r="I15" s="115">
        <v>24</v>
      </c>
      <c r="J15" s="116">
        <v>0.76069730586370843</v>
      </c>
    </row>
    <row r="16" spans="1:15" s="110" customFormat="1" ht="12" customHeight="1" x14ac:dyDescent="0.2">
      <c r="A16" s="118"/>
      <c r="B16" s="121" t="s">
        <v>109</v>
      </c>
      <c r="C16" s="113">
        <v>65.934305772798368</v>
      </c>
      <c r="D16" s="115">
        <v>18126</v>
      </c>
      <c r="E16" s="114">
        <v>18164</v>
      </c>
      <c r="F16" s="114">
        <v>18294</v>
      </c>
      <c r="G16" s="114">
        <v>18101</v>
      </c>
      <c r="H16" s="140">
        <v>18120</v>
      </c>
      <c r="I16" s="115">
        <v>6</v>
      </c>
      <c r="J16" s="116">
        <v>3.3112582781456956E-2</v>
      </c>
    </row>
    <row r="17" spans="1:10" s="110" customFormat="1" ht="12" customHeight="1" x14ac:dyDescent="0.2">
      <c r="A17" s="118"/>
      <c r="B17" s="121" t="s">
        <v>110</v>
      </c>
      <c r="C17" s="113">
        <v>21.101451384089337</v>
      </c>
      <c r="D17" s="115">
        <v>5801</v>
      </c>
      <c r="E17" s="114">
        <v>5757</v>
      </c>
      <c r="F17" s="114">
        <v>5692</v>
      </c>
      <c r="G17" s="114">
        <v>5585</v>
      </c>
      <c r="H17" s="140">
        <v>5443</v>
      </c>
      <c r="I17" s="115">
        <v>358</v>
      </c>
      <c r="J17" s="116">
        <v>6.5772551901524894</v>
      </c>
    </row>
    <row r="18" spans="1:10" s="110" customFormat="1" ht="12" customHeight="1" x14ac:dyDescent="0.2">
      <c r="A18" s="120"/>
      <c r="B18" s="121" t="s">
        <v>111</v>
      </c>
      <c r="C18" s="113">
        <v>1.4004583318176858</v>
      </c>
      <c r="D18" s="115">
        <v>385</v>
      </c>
      <c r="E18" s="114">
        <v>381</v>
      </c>
      <c r="F18" s="114">
        <v>371</v>
      </c>
      <c r="G18" s="114">
        <v>345</v>
      </c>
      <c r="H18" s="140">
        <v>344</v>
      </c>
      <c r="I18" s="115">
        <v>41</v>
      </c>
      <c r="J18" s="116">
        <v>11.918604651162791</v>
      </c>
    </row>
    <row r="19" spans="1:10" s="110" customFormat="1" ht="12" customHeight="1" x14ac:dyDescent="0.2">
      <c r="A19" s="120"/>
      <c r="B19" s="121" t="s">
        <v>112</v>
      </c>
      <c r="C19" s="113">
        <v>0.37103051907897128</v>
      </c>
      <c r="D19" s="115">
        <v>102</v>
      </c>
      <c r="E19" s="114">
        <v>100</v>
      </c>
      <c r="F19" s="114">
        <v>94</v>
      </c>
      <c r="G19" s="114">
        <v>74</v>
      </c>
      <c r="H19" s="140">
        <v>79</v>
      </c>
      <c r="I19" s="115">
        <v>23</v>
      </c>
      <c r="J19" s="116">
        <v>29.11392405063291</v>
      </c>
    </row>
    <row r="20" spans="1:10" s="110" customFormat="1" ht="12" customHeight="1" x14ac:dyDescent="0.2">
      <c r="A20" s="118" t="s">
        <v>113</v>
      </c>
      <c r="B20" s="119" t="s">
        <v>181</v>
      </c>
      <c r="C20" s="113">
        <v>62.780546360627113</v>
      </c>
      <c r="D20" s="115">
        <v>17259</v>
      </c>
      <c r="E20" s="114">
        <v>17426</v>
      </c>
      <c r="F20" s="114">
        <v>17591</v>
      </c>
      <c r="G20" s="114">
        <v>17080</v>
      </c>
      <c r="H20" s="140">
        <v>17190</v>
      </c>
      <c r="I20" s="115">
        <v>69</v>
      </c>
      <c r="J20" s="116">
        <v>0.40139616055846422</v>
      </c>
    </row>
    <row r="21" spans="1:10" s="110" customFormat="1" ht="12" customHeight="1" x14ac:dyDescent="0.2">
      <c r="A21" s="118"/>
      <c r="B21" s="119" t="s">
        <v>182</v>
      </c>
      <c r="C21" s="113">
        <v>37.219453639372887</v>
      </c>
      <c r="D21" s="115">
        <v>10232</v>
      </c>
      <c r="E21" s="114">
        <v>10164</v>
      </c>
      <c r="F21" s="114">
        <v>10140</v>
      </c>
      <c r="G21" s="114">
        <v>9976</v>
      </c>
      <c r="H21" s="140">
        <v>9872</v>
      </c>
      <c r="I21" s="115">
        <v>360</v>
      </c>
      <c r="J21" s="116">
        <v>3.646677471636953</v>
      </c>
    </row>
    <row r="22" spans="1:10" s="110" customFormat="1" ht="12" customHeight="1" x14ac:dyDescent="0.2">
      <c r="A22" s="118" t="s">
        <v>113</v>
      </c>
      <c r="B22" s="119" t="s">
        <v>116</v>
      </c>
      <c r="C22" s="113">
        <v>92.575752064311956</v>
      </c>
      <c r="D22" s="115">
        <v>25450</v>
      </c>
      <c r="E22" s="114">
        <v>25559</v>
      </c>
      <c r="F22" s="114">
        <v>25680</v>
      </c>
      <c r="G22" s="114">
        <v>25060</v>
      </c>
      <c r="H22" s="140">
        <v>25105</v>
      </c>
      <c r="I22" s="115">
        <v>345</v>
      </c>
      <c r="J22" s="116">
        <v>1.3742282413861782</v>
      </c>
    </row>
    <row r="23" spans="1:10" s="110" customFormat="1" ht="12" customHeight="1" x14ac:dyDescent="0.2">
      <c r="A23" s="118"/>
      <c r="B23" s="119" t="s">
        <v>117</v>
      </c>
      <c r="C23" s="113">
        <v>7.3987850569277214</v>
      </c>
      <c r="D23" s="115">
        <v>2034</v>
      </c>
      <c r="E23" s="114">
        <v>2024</v>
      </c>
      <c r="F23" s="114">
        <v>2045</v>
      </c>
      <c r="G23" s="114">
        <v>1985</v>
      </c>
      <c r="H23" s="140">
        <v>1947</v>
      </c>
      <c r="I23" s="115">
        <v>87</v>
      </c>
      <c r="J23" s="116">
        <v>4.4684129429892145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45313</v>
      </c>
      <c r="E64" s="236">
        <v>45351</v>
      </c>
      <c r="F64" s="236">
        <v>45679</v>
      </c>
      <c r="G64" s="236">
        <v>44884</v>
      </c>
      <c r="H64" s="140">
        <v>44916</v>
      </c>
      <c r="I64" s="115">
        <v>397</v>
      </c>
      <c r="J64" s="116">
        <v>0.88387211684032418</v>
      </c>
    </row>
    <row r="65" spans="1:12" s="110" customFormat="1" ht="12" customHeight="1" x14ac:dyDescent="0.2">
      <c r="A65" s="118" t="s">
        <v>105</v>
      </c>
      <c r="B65" s="119" t="s">
        <v>106</v>
      </c>
      <c r="C65" s="113">
        <v>53.33127358594664</v>
      </c>
      <c r="D65" s="235">
        <v>24166</v>
      </c>
      <c r="E65" s="236">
        <v>24217</v>
      </c>
      <c r="F65" s="236">
        <v>24475</v>
      </c>
      <c r="G65" s="236">
        <v>24044</v>
      </c>
      <c r="H65" s="140">
        <v>24036</v>
      </c>
      <c r="I65" s="115">
        <v>130</v>
      </c>
      <c r="J65" s="116">
        <v>0.54085538359127971</v>
      </c>
    </row>
    <row r="66" spans="1:12" s="110" customFormat="1" ht="12" customHeight="1" x14ac:dyDescent="0.2">
      <c r="A66" s="118"/>
      <c r="B66" s="119" t="s">
        <v>107</v>
      </c>
      <c r="C66" s="113">
        <v>46.66872641405336</v>
      </c>
      <c r="D66" s="235">
        <v>21147</v>
      </c>
      <c r="E66" s="236">
        <v>21134</v>
      </c>
      <c r="F66" s="236">
        <v>21204</v>
      </c>
      <c r="G66" s="236">
        <v>20840</v>
      </c>
      <c r="H66" s="140">
        <v>20880</v>
      </c>
      <c r="I66" s="115">
        <v>267</v>
      </c>
      <c r="J66" s="116">
        <v>1.2787356321839081</v>
      </c>
    </row>
    <row r="67" spans="1:12" s="110" customFormat="1" ht="12" customHeight="1" x14ac:dyDescent="0.2">
      <c r="A67" s="118" t="s">
        <v>105</v>
      </c>
      <c r="B67" s="121" t="s">
        <v>108</v>
      </c>
      <c r="C67" s="113">
        <v>10.003751682740052</v>
      </c>
      <c r="D67" s="235">
        <v>4533</v>
      </c>
      <c r="E67" s="236">
        <v>4649</v>
      </c>
      <c r="F67" s="236">
        <v>4856</v>
      </c>
      <c r="G67" s="236">
        <v>4349</v>
      </c>
      <c r="H67" s="140">
        <v>4525</v>
      </c>
      <c r="I67" s="115">
        <v>8</v>
      </c>
      <c r="J67" s="116">
        <v>0.17679558011049723</v>
      </c>
    </row>
    <row r="68" spans="1:12" s="110" customFormat="1" ht="12" customHeight="1" x14ac:dyDescent="0.2">
      <c r="A68" s="118"/>
      <c r="B68" s="121" t="s">
        <v>109</v>
      </c>
      <c r="C68" s="113">
        <v>65.90382450952265</v>
      </c>
      <c r="D68" s="235">
        <v>29863</v>
      </c>
      <c r="E68" s="236">
        <v>29912</v>
      </c>
      <c r="F68" s="236">
        <v>30152</v>
      </c>
      <c r="G68" s="236">
        <v>30053</v>
      </c>
      <c r="H68" s="140">
        <v>30141</v>
      </c>
      <c r="I68" s="115">
        <v>-278</v>
      </c>
      <c r="J68" s="116">
        <v>-0.92233170764075512</v>
      </c>
    </row>
    <row r="69" spans="1:12" s="110" customFormat="1" ht="12" customHeight="1" x14ac:dyDescent="0.2">
      <c r="A69" s="118"/>
      <c r="B69" s="121" t="s">
        <v>110</v>
      </c>
      <c r="C69" s="113">
        <v>22.693266832917704</v>
      </c>
      <c r="D69" s="235">
        <v>10283</v>
      </c>
      <c r="E69" s="236">
        <v>10178</v>
      </c>
      <c r="F69" s="236">
        <v>10073</v>
      </c>
      <c r="G69" s="236">
        <v>9907</v>
      </c>
      <c r="H69" s="140">
        <v>9691</v>
      </c>
      <c r="I69" s="115">
        <v>592</v>
      </c>
      <c r="J69" s="116">
        <v>6.1087607058095141</v>
      </c>
    </row>
    <row r="70" spans="1:12" s="110" customFormat="1" ht="12" customHeight="1" x14ac:dyDescent="0.2">
      <c r="A70" s="120"/>
      <c r="B70" s="121" t="s">
        <v>111</v>
      </c>
      <c r="C70" s="113">
        <v>1.3991569748195882</v>
      </c>
      <c r="D70" s="235">
        <v>634</v>
      </c>
      <c r="E70" s="236">
        <v>612</v>
      </c>
      <c r="F70" s="236">
        <v>598</v>
      </c>
      <c r="G70" s="236">
        <v>575</v>
      </c>
      <c r="H70" s="140">
        <v>559</v>
      </c>
      <c r="I70" s="115">
        <v>75</v>
      </c>
      <c r="J70" s="116">
        <v>13.416815742397137</v>
      </c>
    </row>
    <row r="71" spans="1:12" s="110" customFormat="1" ht="12" customHeight="1" x14ac:dyDescent="0.2">
      <c r="A71" s="120"/>
      <c r="B71" s="121" t="s">
        <v>112</v>
      </c>
      <c r="C71" s="113">
        <v>0.38840950720543771</v>
      </c>
      <c r="D71" s="235">
        <v>176</v>
      </c>
      <c r="E71" s="236">
        <v>159</v>
      </c>
      <c r="F71" s="236">
        <v>156</v>
      </c>
      <c r="G71" s="236">
        <v>132</v>
      </c>
      <c r="H71" s="140">
        <v>130</v>
      </c>
      <c r="I71" s="115">
        <v>46</v>
      </c>
      <c r="J71" s="116">
        <v>35.384615384615387</v>
      </c>
    </row>
    <row r="72" spans="1:12" s="110" customFormat="1" ht="12" customHeight="1" x14ac:dyDescent="0.2">
      <c r="A72" s="118" t="s">
        <v>113</v>
      </c>
      <c r="B72" s="119" t="s">
        <v>181</v>
      </c>
      <c r="C72" s="113">
        <v>68.179109747754509</v>
      </c>
      <c r="D72" s="235">
        <v>30894</v>
      </c>
      <c r="E72" s="236">
        <v>31073</v>
      </c>
      <c r="F72" s="236">
        <v>31461</v>
      </c>
      <c r="G72" s="236">
        <v>30695</v>
      </c>
      <c r="H72" s="140">
        <v>30811</v>
      </c>
      <c r="I72" s="115">
        <v>83</v>
      </c>
      <c r="J72" s="116">
        <v>0.26938431079809161</v>
      </c>
    </row>
    <row r="73" spans="1:12" s="110" customFormat="1" ht="12" customHeight="1" x14ac:dyDescent="0.2">
      <c r="A73" s="118"/>
      <c r="B73" s="119" t="s">
        <v>182</v>
      </c>
      <c r="C73" s="113">
        <v>31.820890252245494</v>
      </c>
      <c r="D73" s="115">
        <v>14419</v>
      </c>
      <c r="E73" s="114">
        <v>14278</v>
      </c>
      <c r="F73" s="114">
        <v>14218</v>
      </c>
      <c r="G73" s="114">
        <v>14189</v>
      </c>
      <c r="H73" s="140">
        <v>14105</v>
      </c>
      <c r="I73" s="115">
        <v>314</v>
      </c>
      <c r="J73" s="116">
        <v>2.2261609358383554</v>
      </c>
    </row>
    <row r="74" spans="1:12" s="110" customFormat="1" ht="12" customHeight="1" x14ac:dyDescent="0.2">
      <c r="A74" s="118" t="s">
        <v>113</v>
      </c>
      <c r="B74" s="119" t="s">
        <v>116</v>
      </c>
      <c r="C74" s="113">
        <v>95.438395162536139</v>
      </c>
      <c r="D74" s="115">
        <v>43246</v>
      </c>
      <c r="E74" s="114">
        <v>43336</v>
      </c>
      <c r="F74" s="114">
        <v>43611</v>
      </c>
      <c r="G74" s="114">
        <v>42852</v>
      </c>
      <c r="H74" s="140">
        <v>42946</v>
      </c>
      <c r="I74" s="115">
        <v>300</v>
      </c>
      <c r="J74" s="116">
        <v>0.69855166953849024</v>
      </c>
    </row>
    <row r="75" spans="1:12" s="110" customFormat="1" ht="12" customHeight="1" x14ac:dyDescent="0.2">
      <c r="A75" s="142"/>
      <c r="B75" s="124" t="s">
        <v>117</v>
      </c>
      <c r="C75" s="125">
        <v>4.5395361154635534</v>
      </c>
      <c r="D75" s="143">
        <v>2057</v>
      </c>
      <c r="E75" s="144">
        <v>2006</v>
      </c>
      <c r="F75" s="144">
        <v>2060</v>
      </c>
      <c r="G75" s="144">
        <v>2021</v>
      </c>
      <c r="H75" s="145">
        <v>1958</v>
      </c>
      <c r="I75" s="143">
        <v>99</v>
      </c>
      <c r="J75" s="146">
        <v>5.0561797752808992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27491</v>
      </c>
      <c r="G11" s="114">
        <v>27590</v>
      </c>
      <c r="H11" s="114">
        <v>27731</v>
      </c>
      <c r="I11" s="114">
        <v>27056</v>
      </c>
      <c r="J11" s="140">
        <v>27062</v>
      </c>
      <c r="K11" s="114">
        <v>429</v>
      </c>
      <c r="L11" s="116">
        <v>1.5852486881974726</v>
      </c>
    </row>
    <row r="12" spans="1:17" s="110" customFormat="1" ht="24.95" customHeight="1" x14ac:dyDescent="0.2">
      <c r="A12" s="604" t="s">
        <v>185</v>
      </c>
      <c r="B12" s="605"/>
      <c r="C12" s="605"/>
      <c r="D12" s="606"/>
      <c r="E12" s="113">
        <v>49.467098323087555</v>
      </c>
      <c r="F12" s="115">
        <v>13599</v>
      </c>
      <c r="G12" s="114">
        <v>13706</v>
      </c>
      <c r="H12" s="114">
        <v>13836</v>
      </c>
      <c r="I12" s="114">
        <v>13457</v>
      </c>
      <c r="J12" s="140">
        <v>13483</v>
      </c>
      <c r="K12" s="114">
        <v>116</v>
      </c>
      <c r="L12" s="116">
        <v>0.86034265371208185</v>
      </c>
    </row>
    <row r="13" spans="1:17" s="110" customFormat="1" ht="15" customHeight="1" x14ac:dyDescent="0.2">
      <c r="A13" s="120"/>
      <c r="B13" s="612" t="s">
        <v>107</v>
      </c>
      <c r="C13" s="612"/>
      <c r="E13" s="113">
        <v>50.532901676912445</v>
      </c>
      <c r="F13" s="115">
        <v>13892</v>
      </c>
      <c r="G13" s="114">
        <v>13884</v>
      </c>
      <c r="H13" s="114">
        <v>13895</v>
      </c>
      <c r="I13" s="114">
        <v>13599</v>
      </c>
      <c r="J13" s="140">
        <v>13579</v>
      </c>
      <c r="K13" s="114">
        <v>313</v>
      </c>
      <c r="L13" s="116">
        <v>2.3050298254657928</v>
      </c>
    </row>
    <row r="14" spans="1:17" s="110" customFormat="1" ht="24.95" customHeight="1" x14ac:dyDescent="0.2">
      <c r="A14" s="604" t="s">
        <v>186</v>
      </c>
      <c r="B14" s="605"/>
      <c r="C14" s="605"/>
      <c r="D14" s="606"/>
      <c r="E14" s="113">
        <v>11.563784511294605</v>
      </c>
      <c r="F14" s="115">
        <v>3179</v>
      </c>
      <c r="G14" s="114">
        <v>3288</v>
      </c>
      <c r="H14" s="114">
        <v>3374</v>
      </c>
      <c r="I14" s="114">
        <v>3025</v>
      </c>
      <c r="J14" s="140">
        <v>3155</v>
      </c>
      <c r="K14" s="114">
        <v>24</v>
      </c>
      <c r="L14" s="116">
        <v>0.76069730586370843</v>
      </c>
    </row>
    <row r="15" spans="1:17" s="110" customFormat="1" ht="15" customHeight="1" x14ac:dyDescent="0.2">
      <c r="A15" s="120"/>
      <c r="B15" s="119"/>
      <c r="C15" s="258" t="s">
        <v>106</v>
      </c>
      <c r="E15" s="113">
        <v>57.974205725070775</v>
      </c>
      <c r="F15" s="115">
        <v>1843</v>
      </c>
      <c r="G15" s="114">
        <v>1903</v>
      </c>
      <c r="H15" s="114">
        <v>1951</v>
      </c>
      <c r="I15" s="114">
        <v>1714</v>
      </c>
      <c r="J15" s="140">
        <v>1799</v>
      </c>
      <c r="K15" s="114">
        <v>44</v>
      </c>
      <c r="L15" s="116">
        <v>2.4458032240133409</v>
      </c>
    </row>
    <row r="16" spans="1:17" s="110" customFormat="1" ht="15" customHeight="1" x14ac:dyDescent="0.2">
      <c r="A16" s="120"/>
      <c r="B16" s="119"/>
      <c r="C16" s="258" t="s">
        <v>107</v>
      </c>
      <c r="E16" s="113">
        <v>42.025794274929225</v>
      </c>
      <c r="F16" s="115">
        <v>1336</v>
      </c>
      <c r="G16" s="114">
        <v>1385</v>
      </c>
      <c r="H16" s="114">
        <v>1423</v>
      </c>
      <c r="I16" s="114">
        <v>1311</v>
      </c>
      <c r="J16" s="140">
        <v>1356</v>
      </c>
      <c r="K16" s="114">
        <v>-20</v>
      </c>
      <c r="L16" s="116">
        <v>-1.4749262536873156</v>
      </c>
    </row>
    <row r="17" spans="1:12" s="110" customFormat="1" ht="15" customHeight="1" x14ac:dyDescent="0.2">
      <c r="A17" s="120"/>
      <c r="B17" s="121" t="s">
        <v>109</v>
      </c>
      <c r="C17" s="258"/>
      <c r="E17" s="113">
        <v>65.934305772798368</v>
      </c>
      <c r="F17" s="115">
        <v>18126</v>
      </c>
      <c r="G17" s="114">
        <v>18164</v>
      </c>
      <c r="H17" s="114">
        <v>18294</v>
      </c>
      <c r="I17" s="114">
        <v>18101</v>
      </c>
      <c r="J17" s="140">
        <v>18120</v>
      </c>
      <c r="K17" s="114">
        <v>6</v>
      </c>
      <c r="L17" s="116">
        <v>3.3112582781456956E-2</v>
      </c>
    </row>
    <row r="18" spans="1:12" s="110" customFormat="1" ht="15" customHeight="1" x14ac:dyDescent="0.2">
      <c r="A18" s="120"/>
      <c r="B18" s="119"/>
      <c r="C18" s="258" t="s">
        <v>106</v>
      </c>
      <c r="E18" s="113">
        <v>49.166942513516496</v>
      </c>
      <c r="F18" s="115">
        <v>8912</v>
      </c>
      <c r="G18" s="114">
        <v>8942</v>
      </c>
      <c r="H18" s="114">
        <v>9056</v>
      </c>
      <c r="I18" s="114">
        <v>8983</v>
      </c>
      <c r="J18" s="140">
        <v>8984</v>
      </c>
      <c r="K18" s="114">
        <v>-72</v>
      </c>
      <c r="L18" s="116">
        <v>-0.80142475512021372</v>
      </c>
    </row>
    <row r="19" spans="1:12" s="110" customFormat="1" ht="15" customHeight="1" x14ac:dyDescent="0.2">
      <c r="A19" s="120"/>
      <c r="B19" s="119"/>
      <c r="C19" s="258" t="s">
        <v>107</v>
      </c>
      <c r="E19" s="113">
        <v>50.833057486483504</v>
      </c>
      <c r="F19" s="115">
        <v>9214</v>
      </c>
      <c r="G19" s="114">
        <v>9222</v>
      </c>
      <c r="H19" s="114">
        <v>9238</v>
      </c>
      <c r="I19" s="114">
        <v>9118</v>
      </c>
      <c r="J19" s="140">
        <v>9136</v>
      </c>
      <c r="K19" s="114">
        <v>78</v>
      </c>
      <c r="L19" s="116">
        <v>0.85376532399299476</v>
      </c>
    </row>
    <row r="20" spans="1:12" s="110" customFormat="1" ht="15" customHeight="1" x14ac:dyDescent="0.2">
      <c r="A20" s="120"/>
      <c r="B20" s="121" t="s">
        <v>110</v>
      </c>
      <c r="C20" s="258"/>
      <c r="E20" s="113">
        <v>21.101451384089337</v>
      </c>
      <c r="F20" s="115">
        <v>5801</v>
      </c>
      <c r="G20" s="114">
        <v>5757</v>
      </c>
      <c r="H20" s="114">
        <v>5692</v>
      </c>
      <c r="I20" s="114">
        <v>5585</v>
      </c>
      <c r="J20" s="140">
        <v>5443</v>
      </c>
      <c r="K20" s="114">
        <v>358</v>
      </c>
      <c r="L20" s="116">
        <v>6.5772551901524894</v>
      </c>
    </row>
    <row r="21" spans="1:12" s="110" customFormat="1" ht="15" customHeight="1" x14ac:dyDescent="0.2">
      <c r="A21" s="120"/>
      <c r="B21" s="119"/>
      <c r="C21" s="258" t="s">
        <v>106</v>
      </c>
      <c r="E21" s="113">
        <v>45.130149974142391</v>
      </c>
      <c r="F21" s="115">
        <v>2618</v>
      </c>
      <c r="G21" s="114">
        <v>2637</v>
      </c>
      <c r="H21" s="114">
        <v>2606</v>
      </c>
      <c r="I21" s="114">
        <v>2541</v>
      </c>
      <c r="J21" s="140">
        <v>2486</v>
      </c>
      <c r="K21" s="114">
        <v>132</v>
      </c>
      <c r="L21" s="116">
        <v>5.3097345132743365</v>
      </c>
    </row>
    <row r="22" spans="1:12" s="110" customFormat="1" ht="15" customHeight="1" x14ac:dyDescent="0.2">
      <c r="A22" s="120"/>
      <c r="B22" s="119"/>
      <c r="C22" s="258" t="s">
        <v>107</v>
      </c>
      <c r="E22" s="113">
        <v>54.869850025857609</v>
      </c>
      <c r="F22" s="115">
        <v>3183</v>
      </c>
      <c r="G22" s="114">
        <v>3120</v>
      </c>
      <c r="H22" s="114">
        <v>3086</v>
      </c>
      <c r="I22" s="114">
        <v>3044</v>
      </c>
      <c r="J22" s="140">
        <v>2957</v>
      </c>
      <c r="K22" s="114">
        <v>226</v>
      </c>
      <c r="L22" s="116">
        <v>7.6428812986134593</v>
      </c>
    </row>
    <row r="23" spans="1:12" s="110" customFormat="1" ht="15" customHeight="1" x14ac:dyDescent="0.2">
      <c r="A23" s="120"/>
      <c r="B23" s="121" t="s">
        <v>111</v>
      </c>
      <c r="C23" s="258"/>
      <c r="E23" s="113">
        <v>1.4004583318176858</v>
      </c>
      <c r="F23" s="115">
        <v>385</v>
      </c>
      <c r="G23" s="114">
        <v>381</v>
      </c>
      <c r="H23" s="114">
        <v>371</v>
      </c>
      <c r="I23" s="114">
        <v>345</v>
      </c>
      <c r="J23" s="140">
        <v>344</v>
      </c>
      <c r="K23" s="114">
        <v>41</v>
      </c>
      <c r="L23" s="116">
        <v>11.918604651162791</v>
      </c>
    </row>
    <row r="24" spans="1:12" s="110" customFormat="1" ht="15" customHeight="1" x14ac:dyDescent="0.2">
      <c r="A24" s="120"/>
      <c r="B24" s="119"/>
      <c r="C24" s="258" t="s">
        <v>106</v>
      </c>
      <c r="E24" s="113">
        <v>58.701298701298704</v>
      </c>
      <c r="F24" s="115">
        <v>226</v>
      </c>
      <c r="G24" s="114">
        <v>224</v>
      </c>
      <c r="H24" s="114">
        <v>223</v>
      </c>
      <c r="I24" s="114">
        <v>219</v>
      </c>
      <c r="J24" s="140">
        <v>214</v>
      </c>
      <c r="K24" s="114">
        <v>12</v>
      </c>
      <c r="L24" s="116">
        <v>5.6074766355140184</v>
      </c>
    </row>
    <row r="25" spans="1:12" s="110" customFormat="1" ht="15" customHeight="1" x14ac:dyDescent="0.2">
      <c r="A25" s="120"/>
      <c r="B25" s="119"/>
      <c r="C25" s="258" t="s">
        <v>107</v>
      </c>
      <c r="E25" s="113">
        <v>41.298701298701296</v>
      </c>
      <c r="F25" s="115">
        <v>159</v>
      </c>
      <c r="G25" s="114">
        <v>157</v>
      </c>
      <c r="H25" s="114">
        <v>148</v>
      </c>
      <c r="I25" s="114">
        <v>126</v>
      </c>
      <c r="J25" s="140">
        <v>130</v>
      </c>
      <c r="K25" s="114">
        <v>29</v>
      </c>
      <c r="L25" s="116">
        <v>22.307692307692307</v>
      </c>
    </row>
    <row r="26" spans="1:12" s="110" customFormat="1" ht="15" customHeight="1" x14ac:dyDescent="0.2">
      <c r="A26" s="120"/>
      <c r="C26" s="121" t="s">
        <v>187</v>
      </c>
      <c r="D26" s="110" t="s">
        <v>188</v>
      </c>
      <c r="E26" s="113">
        <v>0.37103051907897128</v>
      </c>
      <c r="F26" s="115">
        <v>102</v>
      </c>
      <c r="G26" s="114">
        <v>100</v>
      </c>
      <c r="H26" s="114">
        <v>94</v>
      </c>
      <c r="I26" s="114">
        <v>74</v>
      </c>
      <c r="J26" s="140">
        <v>79</v>
      </c>
      <c r="K26" s="114">
        <v>23</v>
      </c>
      <c r="L26" s="116">
        <v>29.11392405063291</v>
      </c>
    </row>
    <row r="27" spans="1:12" s="110" customFormat="1" ht="15" customHeight="1" x14ac:dyDescent="0.2">
      <c r="A27" s="120"/>
      <c r="B27" s="119"/>
      <c r="D27" s="259" t="s">
        <v>106</v>
      </c>
      <c r="E27" s="113">
        <v>42.156862745098039</v>
      </c>
      <c r="F27" s="115">
        <v>43</v>
      </c>
      <c r="G27" s="114">
        <v>44</v>
      </c>
      <c r="H27" s="114">
        <v>44</v>
      </c>
      <c r="I27" s="114">
        <v>44</v>
      </c>
      <c r="J27" s="140">
        <v>40</v>
      </c>
      <c r="K27" s="114">
        <v>3</v>
      </c>
      <c r="L27" s="116">
        <v>7.5</v>
      </c>
    </row>
    <row r="28" spans="1:12" s="110" customFormat="1" ht="15" customHeight="1" x14ac:dyDescent="0.2">
      <c r="A28" s="120"/>
      <c r="B28" s="119"/>
      <c r="D28" s="259" t="s">
        <v>107</v>
      </c>
      <c r="E28" s="113">
        <v>57.843137254901961</v>
      </c>
      <c r="F28" s="115">
        <v>59</v>
      </c>
      <c r="G28" s="114">
        <v>56</v>
      </c>
      <c r="H28" s="114">
        <v>50</v>
      </c>
      <c r="I28" s="114">
        <v>30</v>
      </c>
      <c r="J28" s="140">
        <v>39</v>
      </c>
      <c r="K28" s="114">
        <v>20</v>
      </c>
      <c r="L28" s="116">
        <v>51.282051282051285</v>
      </c>
    </row>
    <row r="29" spans="1:12" s="110" customFormat="1" ht="24.95" customHeight="1" x14ac:dyDescent="0.2">
      <c r="A29" s="604" t="s">
        <v>189</v>
      </c>
      <c r="B29" s="605"/>
      <c r="C29" s="605"/>
      <c r="D29" s="606"/>
      <c r="E29" s="113">
        <v>92.575752064311956</v>
      </c>
      <c r="F29" s="115">
        <v>25450</v>
      </c>
      <c r="G29" s="114">
        <v>25559</v>
      </c>
      <c r="H29" s="114">
        <v>25680</v>
      </c>
      <c r="I29" s="114">
        <v>25060</v>
      </c>
      <c r="J29" s="140">
        <v>25105</v>
      </c>
      <c r="K29" s="114">
        <v>345</v>
      </c>
      <c r="L29" s="116">
        <v>1.3742282413861782</v>
      </c>
    </row>
    <row r="30" spans="1:12" s="110" customFormat="1" ht="15" customHeight="1" x14ac:dyDescent="0.2">
      <c r="A30" s="120"/>
      <c r="B30" s="119"/>
      <c r="C30" s="258" t="s">
        <v>106</v>
      </c>
      <c r="E30" s="113">
        <v>47.905697445972493</v>
      </c>
      <c r="F30" s="115">
        <v>12192</v>
      </c>
      <c r="G30" s="114">
        <v>12285</v>
      </c>
      <c r="H30" s="114">
        <v>12385</v>
      </c>
      <c r="I30" s="114">
        <v>12053</v>
      </c>
      <c r="J30" s="140">
        <v>12118</v>
      </c>
      <c r="K30" s="114">
        <v>74</v>
      </c>
      <c r="L30" s="116">
        <v>0.61066182538372671</v>
      </c>
    </row>
    <row r="31" spans="1:12" s="110" customFormat="1" ht="15" customHeight="1" x14ac:dyDescent="0.2">
      <c r="A31" s="120"/>
      <c r="B31" s="119"/>
      <c r="C31" s="258" t="s">
        <v>107</v>
      </c>
      <c r="E31" s="113">
        <v>52.094302554027507</v>
      </c>
      <c r="F31" s="115">
        <v>13258</v>
      </c>
      <c r="G31" s="114">
        <v>13274</v>
      </c>
      <c r="H31" s="114">
        <v>13295</v>
      </c>
      <c r="I31" s="114">
        <v>13007</v>
      </c>
      <c r="J31" s="140">
        <v>12987</v>
      </c>
      <c r="K31" s="114">
        <v>271</v>
      </c>
      <c r="L31" s="116">
        <v>2.0867020867020867</v>
      </c>
    </row>
    <row r="32" spans="1:12" s="110" customFormat="1" ht="15" customHeight="1" x14ac:dyDescent="0.2">
      <c r="A32" s="120"/>
      <c r="B32" s="119" t="s">
        <v>117</v>
      </c>
      <c r="C32" s="258"/>
      <c r="E32" s="113">
        <v>7.3987850569277214</v>
      </c>
      <c r="F32" s="115">
        <v>2034</v>
      </c>
      <c r="G32" s="114">
        <v>2024</v>
      </c>
      <c r="H32" s="114">
        <v>2045</v>
      </c>
      <c r="I32" s="114">
        <v>1985</v>
      </c>
      <c r="J32" s="140">
        <v>1947</v>
      </c>
      <c r="K32" s="114">
        <v>87</v>
      </c>
      <c r="L32" s="116">
        <v>4.4684129429892145</v>
      </c>
    </row>
    <row r="33" spans="1:12" s="110" customFormat="1" ht="15" customHeight="1" x14ac:dyDescent="0.2">
      <c r="A33" s="120"/>
      <c r="B33" s="119"/>
      <c r="C33" s="258" t="s">
        <v>106</v>
      </c>
      <c r="E33" s="113">
        <v>68.829891838741389</v>
      </c>
      <c r="F33" s="115">
        <v>1400</v>
      </c>
      <c r="G33" s="114">
        <v>1415</v>
      </c>
      <c r="H33" s="114">
        <v>1445</v>
      </c>
      <c r="I33" s="114">
        <v>1395</v>
      </c>
      <c r="J33" s="140">
        <v>1357</v>
      </c>
      <c r="K33" s="114">
        <v>43</v>
      </c>
      <c r="L33" s="116">
        <v>3.1687546057479734</v>
      </c>
    </row>
    <row r="34" spans="1:12" s="110" customFormat="1" ht="15" customHeight="1" x14ac:dyDescent="0.2">
      <c r="A34" s="120"/>
      <c r="B34" s="119"/>
      <c r="C34" s="258" t="s">
        <v>107</v>
      </c>
      <c r="E34" s="113">
        <v>31.170108161258604</v>
      </c>
      <c r="F34" s="115">
        <v>634</v>
      </c>
      <c r="G34" s="114">
        <v>609</v>
      </c>
      <c r="H34" s="114">
        <v>600</v>
      </c>
      <c r="I34" s="114">
        <v>590</v>
      </c>
      <c r="J34" s="140">
        <v>590</v>
      </c>
      <c r="K34" s="114">
        <v>44</v>
      </c>
      <c r="L34" s="116">
        <v>7.4576271186440675</v>
      </c>
    </row>
    <row r="35" spans="1:12" s="110" customFormat="1" ht="24.95" customHeight="1" x14ac:dyDescent="0.2">
      <c r="A35" s="604" t="s">
        <v>190</v>
      </c>
      <c r="B35" s="605"/>
      <c r="C35" s="605"/>
      <c r="D35" s="606"/>
      <c r="E35" s="113">
        <v>62.780546360627113</v>
      </c>
      <c r="F35" s="115">
        <v>17259</v>
      </c>
      <c r="G35" s="114">
        <v>17426</v>
      </c>
      <c r="H35" s="114">
        <v>17591</v>
      </c>
      <c r="I35" s="114">
        <v>17080</v>
      </c>
      <c r="J35" s="140">
        <v>17190</v>
      </c>
      <c r="K35" s="114">
        <v>69</v>
      </c>
      <c r="L35" s="116">
        <v>0.40139616055846422</v>
      </c>
    </row>
    <row r="36" spans="1:12" s="110" customFormat="1" ht="15" customHeight="1" x14ac:dyDescent="0.2">
      <c r="A36" s="120"/>
      <c r="B36" s="119"/>
      <c r="C36" s="258" t="s">
        <v>106</v>
      </c>
      <c r="E36" s="113">
        <v>68.665623732545342</v>
      </c>
      <c r="F36" s="115">
        <v>11851</v>
      </c>
      <c r="G36" s="114">
        <v>11959</v>
      </c>
      <c r="H36" s="114">
        <v>12077</v>
      </c>
      <c r="I36" s="114">
        <v>11731</v>
      </c>
      <c r="J36" s="140">
        <v>11800</v>
      </c>
      <c r="K36" s="114">
        <v>51</v>
      </c>
      <c r="L36" s="116">
        <v>0.43220338983050849</v>
      </c>
    </row>
    <row r="37" spans="1:12" s="110" customFormat="1" ht="15" customHeight="1" x14ac:dyDescent="0.2">
      <c r="A37" s="120"/>
      <c r="B37" s="119"/>
      <c r="C37" s="258" t="s">
        <v>107</v>
      </c>
      <c r="E37" s="113">
        <v>31.334376267454662</v>
      </c>
      <c r="F37" s="115">
        <v>5408</v>
      </c>
      <c r="G37" s="114">
        <v>5467</v>
      </c>
      <c r="H37" s="114">
        <v>5514</v>
      </c>
      <c r="I37" s="114">
        <v>5349</v>
      </c>
      <c r="J37" s="140">
        <v>5390</v>
      </c>
      <c r="K37" s="114">
        <v>18</v>
      </c>
      <c r="L37" s="116">
        <v>0.33395176252319109</v>
      </c>
    </row>
    <row r="38" spans="1:12" s="110" customFormat="1" ht="15" customHeight="1" x14ac:dyDescent="0.2">
      <c r="A38" s="120"/>
      <c r="B38" s="119" t="s">
        <v>182</v>
      </c>
      <c r="C38" s="258"/>
      <c r="E38" s="113">
        <v>37.219453639372887</v>
      </c>
      <c r="F38" s="115">
        <v>10232</v>
      </c>
      <c r="G38" s="114">
        <v>10164</v>
      </c>
      <c r="H38" s="114">
        <v>10140</v>
      </c>
      <c r="I38" s="114">
        <v>9976</v>
      </c>
      <c r="J38" s="140">
        <v>9872</v>
      </c>
      <c r="K38" s="114">
        <v>360</v>
      </c>
      <c r="L38" s="116">
        <v>3.646677471636953</v>
      </c>
    </row>
    <row r="39" spans="1:12" s="110" customFormat="1" ht="15" customHeight="1" x14ac:dyDescent="0.2">
      <c r="A39" s="120"/>
      <c r="B39" s="119"/>
      <c r="C39" s="258" t="s">
        <v>106</v>
      </c>
      <c r="E39" s="113">
        <v>17.083659108678656</v>
      </c>
      <c r="F39" s="115">
        <v>1748</v>
      </c>
      <c r="G39" s="114">
        <v>1747</v>
      </c>
      <c r="H39" s="114">
        <v>1759</v>
      </c>
      <c r="I39" s="114">
        <v>1726</v>
      </c>
      <c r="J39" s="140">
        <v>1683</v>
      </c>
      <c r="K39" s="114">
        <v>65</v>
      </c>
      <c r="L39" s="116">
        <v>3.8621509209744502</v>
      </c>
    </row>
    <row r="40" spans="1:12" s="110" customFormat="1" ht="15" customHeight="1" x14ac:dyDescent="0.2">
      <c r="A40" s="120"/>
      <c r="B40" s="119"/>
      <c r="C40" s="258" t="s">
        <v>107</v>
      </c>
      <c r="E40" s="113">
        <v>82.91634089132134</v>
      </c>
      <c r="F40" s="115">
        <v>8484</v>
      </c>
      <c r="G40" s="114">
        <v>8417</v>
      </c>
      <c r="H40" s="114">
        <v>8381</v>
      </c>
      <c r="I40" s="114">
        <v>8250</v>
      </c>
      <c r="J40" s="140">
        <v>8189</v>
      </c>
      <c r="K40" s="114">
        <v>295</v>
      </c>
      <c r="L40" s="116">
        <v>3.6023934546342655</v>
      </c>
    </row>
    <row r="41" spans="1:12" s="110" customFormat="1" ht="24.75" customHeight="1" x14ac:dyDescent="0.2">
      <c r="A41" s="604" t="s">
        <v>517</v>
      </c>
      <c r="B41" s="605"/>
      <c r="C41" s="605"/>
      <c r="D41" s="606"/>
      <c r="E41" s="113">
        <v>5.3253792150158237</v>
      </c>
      <c r="F41" s="115">
        <v>1464</v>
      </c>
      <c r="G41" s="114">
        <v>1640</v>
      </c>
      <c r="H41" s="114">
        <v>1680</v>
      </c>
      <c r="I41" s="114">
        <v>1297</v>
      </c>
      <c r="J41" s="140">
        <v>1481</v>
      </c>
      <c r="K41" s="114">
        <v>-17</v>
      </c>
      <c r="L41" s="116">
        <v>-1.1478730587440917</v>
      </c>
    </row>
    <row r="42" spans="1:12" s="110" customFormat="1" ht="15" customHeight="1" x14ac:dyDescent="0.2">
      <c r="A42" s="120"/>
      <c r="B42" s="119"/>
      <c r="C42" s="258" t="s">
        <v>106</v>
      </c>
      <c r="E42" s="113">
        <v>60.724043715846996</v>
      </c>
      <c r="F42" s="115">
        <v>889</v>
      </c>
      <c r="G42" s="114">
        <v>1018</v>
      </c>
      <c r="H42" s="114">
        <v>1040</v>
      </c>
      <c r="I42" s="114">
        <v>809</v>
      </c>
      <c r="J42" s="140">
        <v>900</v>
      </c>
      <c r="K42" s="114">
        <v>-11</v>
      </c>
      <c r="L42" s="116">
        <v>-1.2222222222222223</v>
      </c>
    </row>
    <row r="43" spans="1:12" s="110" customFormat="1" ht="15" customHeight="1" x14ac:dyDescent="0.2">
      <c r="A43" s="123"/>
      <c r="B43" s="124"/>
      <c r="C43" s="260" t="s">
        <v>107</v>
      </c>
      <c r="D43" s="261"/>
      <c r="E43" s="125">
        <v>39.275956284153004</v>
      </c>
      <c r="F43" s="143">
        <v>575</v>
      </c>
      <c r="G43" s="144">
        <v>622</v>
      </c>
      <c r="H43" s="144">
        <v>640</v>
      </c>
      <c r="I43" s="144">
        <v>488</v>
      </c>
      <c r="J43" s="145">
        <v>581</v>
      </c>
      <c r="K43" s="144">
        <v>-6</v>
      </c>
      <c r="L43" s="146">
        <v>-1.0327022375215147</v>
      </c>
    </row>
    <row r="44" spans="1:12" s="110" customFormat="1" ht="45.75" customHeight="1" x14ac:dyDescent="0.2">
      <c r="A44" s="604" t="s">
        <v>191</v>
      </c>
      <c r="B44" s="605"/>
      <c r="C44" s="605"/>
      <c r="D44" s="606"/>
      <c r="E44" s="113">
        <v>1.2949692626677822</v>
      </c>
      <c r="F44" s="115">
        <v>356</v>
      </c>
      <c r="G44" s="114">
        <v>356</v>
      </c>
      <c r="H44" s="114">
        <v>358</v>
      </c>
      <c r="I44" s="114">
        <v>338</v>
      </c>
      <c r="J44" s="140">
        <v>339</v>
      </c>
      <c r="K44" s="114">
        <v>17</v>
      </c>
      <c r="L44" s="116">
        <v>5.0147492625368733</v>
      </c>
    </row>
    <row r="45" spans="1:12" s="110" customFormat="1" ht="15" customHeight="1" x14ac:dyDescent="0.2">
      <c r="A45" s="120"/>
      <c r="B45" s="119"/>
      <c r="C45" s="258" t="s">
        <v>106</v>
      </c>
      <c r="E45" s="113">
        <v>60.955056179775283</v>
      </c>
      <c r="F45" s="115">
        <v>217</v>
      </c>
      <c r="G45" s="114">
        <v>213</v>
      </c>
      <c r="H45" s="114">
        <v>217</v>
      </c>
      <c r="I45" s="114">
        <v>206</v>
      </c>
      <c r="J45" s="140">
        <v>207</v>
      </c>
      <c r="K45" s="114">
        <v>10</v>
      </c>
      <c r="L45" s="116">
        <v>4.8309178743961354</v>
      </c>
    </row>
    <row r="46" spans="1:12" s="110" customFormat="1" ht="15" customHeight="1" x14ac:dyDescent="0.2">
      <c r="A46" s="123"/>
      <c r="B46" s="124"/>
      <c r="C46" s="260" t="s">
        <v>107</v>
      </c>
      <c r="D46" s="261"/>
      <c r="E46" s="125">
        <v>39.044943820224717</v>
      </c>
      <c r="F46" s="143">
        <v>139</v>
      </c>
      <c r="G46" s="144">
        <v>143</v>
      </c>
      <c r="H46" s="144">
        <v>141</v>
      </c>
      <c r="I46" s="144">
        <v>132</v>
      </c>
      <c r="J46" s="145">
        <v>132</v>
      </c>
      <c r="K46" s="144">
        <v>7</v>
      </c>
      <c r="L46" s="146">
        <v>5.3030303030303028</v>
      </c>
    </row>
    <row r="47" spans="1:12" s="110" customFormat="1" ht="39" customHeight="1" x14ac:dyDescent="0.2">
      <c r="A47" s="604" t="s">
        <v>518</v>
      </c>
      <c r="B47" s="607"/>
      <c r="C47" s="607"/>
      <c r="D47" s="608"/>
      <c r="E47" s="113">
        <v>0.56382088683569165</v>
      </c>
      <c r="F47" s="115">
        <v>155</v>
      </c>
      <c r="G47" s="114">
        <v>161</v>
      </c>
      <c r="H47" s="114">
        <v>145</v>
      </c>
      <c r="I47" s="114">
        <v>140</v>
      </c>
      <c r="J47" s="140">
        <v>152</v>
      </c>
      <c r="K47" s="114">
        <v>3</v>
      </c>
      <c r="L47" s="116">
        <v>1.9736842105263157</v>
      </c>
    </row>
    <row r="48" spans="1:12" s="110" customFormat="1" ht="15" customHeight="1" x14ac:dyDescent="0.2">
      <c r="A48" s="120"/>
      <c r="B48" s="119"/>
      <c r="C48" s="258" t="s">
        <v>106</v>
      </c>
      <c r="E48" s="113">
        <v>40</v>
      </c>
      <c r="F48" s="115">
        <v>62</v>
      </c>
      <c r="G48" s="114">
        <v>64</v>
      </c>
      <c r="H48" s="114">
        <v>59</v>
      </c>
      <c r="I48" s="114">
        <v>58</v>
      </c>
      <c r="J48" s="140">
        <v>65</v>
      </c>
      <c r="K48" s="114">
        <v>-3</v>
      </c>
      <c r="L48" s="116">
        <v>-4.615384615384615</v>
      </c>
    </row>
    <row r="49" spans="1:12" s="110" customFormat="1" ht="15" customHeight="1" x14ac:dyDescent="0.2">
      <c r="A49" s="123"/>
      <c r="B49" s="124"/>
      <c r="C49" s="260" t="s">
        <v>107</v>
      </c>
      <c r="D49" s="261"/>
      <c r="E49" s="125">
        <v>60</v>
      </c>
      <c r="F49" s="143">
        <v>93</v>
      </c>
      <c r="G49" s="144">
        <v>97</v>
      </c>
      <c r="H49" s="144">
        <v>86</v>
      </c>
      <c r="I49" s="144">
        <v>82</v>
      </c>
      <c r="J49" s="145">
        <v>87</v>
      </c>
      <c r="K49" s="144">
        <v>6</v>
      </c>
      <c r="L49" s="146">
        <v>6.8965517241379306</v>
      </c>
    </row>
    <row r="50" spans="1:12" s="110" customFormat="1" ht="24.95" customHeight="1" x14ac:dyDescent="0.2">
      <c r="A50" s="609" t="s">
        <v>192</v>
      </c>
      <c r="B50" s="610"/>
      <c r="C50" s="610"/>
      <c r="D50" s="611"/>
      <c r="E50" s="262">
        <v>13.113382561565603</v>
      </c>
      <c r="F50" s="263">
        <v>3605</v>
      </c>
      <c r="G50" s="264">
        <v>3761</v>
      </c>
      <c r="H50" s="264">
        <v>3829</v>
      </c>
      <c r="I50" s="264">
        <v>3513</v>
      </c>
      <c r="J50" s="265">
        <v>3546</v>
      </c>
      <c r="K50" s="263">
        <v>59</v>
      </c>
      <c r="L50" s="266">
        <v>1.6638465877044557</v>
      </c>
    </row>
    <row r="51" spans="1:12" s="110" customFormat="1" ht="15" customHeight="1" x14ac:dyDescent="0.2">
      <c r="A51" s="120"/>
      <c r="B51" s="119"/>
      <c r="C51" s="258" t="s">
        <v>106</v>
      </c>
      <c r="E51" s="113">
        <v>56.310679611650485</v>
      </c>
      <c r="F51" s="115">
        <v>2030</v>
      </c>
      <c r="G51" s="114">
        <v>2112</v>
      </c>
      <c r="H51" s="114">
        <v>2170</v>
      </c>
      <c r="I51" s="114">
        <v>1975</v>
      </c>
      <c r="J51" s="140">
        <v>2005</v>
      </c>
      <c r="K51" s="114">
        <v>25</v>
      </c>
      <c r="L51" s="116">
        <v>1.2468827930174564</v>
      </c>
    </row>
    <row r="52" spans="1:12" s="110" customFormat="1" ht="15" customHeight="1" x14ac:dyDescent="0.2">
      <c r="A52" s="120"/>
      <c r="B52" s="119"/>
      <c r="C52" s="258" t="s">
        <v>107</v>
      </c>
      <c r="E52" s="113">
        <v>43.689320388349515</v>
      </c>
      <c r="F52" s="115">
        <v>1575</v>
      </c>
      <c r="G52" s="114">
        <v>1649</v>
      </c>
      <c r="H52" s="114">
        <v>1659</v>
      </c>
      <c r="I52" s="114">
        <v>1538</v>
      </c>
      <c r="J52" s="140">
        <v>1541</v>
      </c>
      <c r="K52" s="114">
        <v>34</v>
      </c>
      <c r="L52" s="116">
        <v>2.2063595068137571</v>
      </c>
    </row>
    <row r="53" spans="1:12" s="110" customFormat="1" ht="15" customHeight="1" x14ac:dyDescent="0.2">
      <c r="A53" s="120"/>
      <c r="B53" s="119"/>
      <c r="C53" s="258" t="s">
        <v>187</v>
      </c>
      <c r="D53" s="110" t="s">
        <v>193</v>
      </c>
      <c r="E53" s="113">
        <v>28.23855755894591</v>
      </c>
      <c r="F53" s="115">
        <v>1018</v>
      </c>
      <c r="G53" s="114">
        <v>1199</v>
      </c>
      <c r="H53" s="114">
        <v>1242</v>
      </c>
      <c r="I53" s="114">
        <v>944</v>
      </c>
      <c r="J53" s="140">
        <v>1031</v>
      </c>
      <c r="K53" s="114">
        <v>-13</v>
      </c>
      <c r="L53" s="116">
        <v>-1.2609117361784674</v>
      </c>
    </row>
    <row r="54" spans="1:12" s="110" customFormat="1" ht="15" customHeight="1" x14ac:dyDescent="0.2">
      <c r="A54" s="120"/>
      <c r="B54" s="119"/>
      <c r="D54" s="267" t="s">
        <v>194</v>
      </c>
      <c r="E54" s="113">
        <v>64.145383104125742</v>
      </c>
      <c r="F54" s="115">
        <v>653</v>
      </c>
      <c r="G54" s="114">
        <v>757</v>
      </c>
      <c r="H54" s="114">
        <v>784</v>
      </c>
      <c r="I54" s="114">
        <v>614</v>
      </c>
      <c r="J54" s="140">
        <v>670</v>
      </c>
      <c r="K54" s="114">
        <v>-17</v>
      </c>
      <c r="L54" s="116">
        <v>-2.5373134328358211</v>
      </c>
    </row>
    <row r="55" spans="1:12" s="110" customFormat="1" ht="15" customHeight="1" x14ac:dyDescent="0.2">
      <c r="A55" s="120"/>
      <c r="B55" s="119"/>
      <c r="D55" s="267" t="s">
        <v>195</v>
      </c>
      <c r="E55" s="113">
        <v>35.854616895874265</v>
      </c>
      <c r="F55" s="115">
        <v>365</v>
      </c>
      <c r="G55" s="114">
        <v>442</v>
      </c>
      <c r="H55" s="114">
        <v>458</v>
      </c>
      <c r="I55" s="114">
        <v>330</v>
      </c>
      <c r="J55" s="140">
        <v>361</v>
      </c>
      <c r="K55" s="114">
        <v>4</v>
      </c>
      <c r="L55" s="116">
        <v>1.10803324099723</v>
      </c>
    </row>
    <row r="56" spans="1:12" s="110" customFormat="1" ht="15" customHeight="1" x14ac:dyDescent="0.2">
      <c r="A56" s="120"/>
      <c r="B56" s="119" t="s">
        <v>196</v>
      </c>
      <c r="C56" s="258"/>
      <c r="E56" s="113">
        <v>67.749445272998429</v>
      </c>
      <c r="F56" s="115">
        <v>18625</v>
      </c>
      <c r="G56" s="114">
        <v>18555</v>
      </c>
      <c r="H56" s="114">
        <v>18580</v>
      </c>
      <c r="I56" s="114">
        <v>18288</v>
      </c>
      <c r="J56" s="140">
        <v>18263</v>
      </c>
      <c r="K56" s="114">
        <v>362</v>
      </c>
      <c r="L56" s="116">
        <v>1.9821497015824345</v>
      </c>
    </row>
    <row r="57" spans="1:12" s="110" customFormat="1" ht="15" customHeight="1" x14ac:dyDescent="0.2">
      <c r="A57" s="120"/>
      <c r="B57" s="119"/>
      <c r="C57" s="258" t="s">
        <v>106</v>
      </c>
      <c r="E57" s="113">
        <v>47.806711409395973</v>
      </c>
      <c r="F57" s="115">
        <v>8904</v>
      </c>
      <c r="G57" s="114">
        <v>8919</v>
      </c>
      <c r="H57" s="114">
        <v>8950</v>
      </c>
      <c r="I57" s="114">
        <v>8803</v>
      </c>
      <c r="J57" s="140">
        <v>8807</v>
      </c>
      <c r="K57" s="114">
        <v>97</v>
      </c>
      <c r="L57" s="116">
        <v>1.101396616327921</v>
      </c>
    </row>
    <row r="58" spans="1:12" s="110" customFormat="1" ht="15" customHeight="1" x14ac:dyDescent="0.2">
      <c r="A58" s="120"/>
      <c r="B58" s="119"/>
      <c r="C58" s="258" t="s">
        <v>107</v>
      </c>
      <c r="E58" s="113">
        <v>52.193288590604027</v>
      </c>
      <c r="F58" s="115">
        <v>9721</v>
      </c>
      <c r="G58" s="114">
        <v>9636</v>
      </c>
      <c r="H58" s="114">
        <v>9630</v>
      </c>
      <c r="I58" s="114">
        <v>9485</v>
      </c>
      <c r="J58" s="140">
        <v>9456</v>
      </c>
      <c r="K58" s="114">
        <v>265</v>
      </c>
      <c r="L58" s="116">
        <v>2.8024534686971236</v>
      </c>
    </row>
    <row r="59" spans="1:12" s="110" customFormat="1" ht="15" customHeight="1" x14ac:dyDescent="0.2">
      <c r="A59" s="120"/>
      <c r="B59" s="119"/>
      <c r="C59" s="258" t="s">
        <v>105</v>
      </c>
      <c r="D59" s="110" t="s">
        <v>197</v>
      </c>
      <c r="E59" s="113">
        <v>94.029530201342283</v>
      </c>
      <c r="F59" s="115">
        <v>17513</v>
      </c>
      <c r="G59" s="114">
        <v>17462</v>
      </c>
      <c r="H59" s="114">
        <v>17474</v>
      </c>
      <c r="I59" s="114">
        <v>17208</v>
      </c>
      <c r="J59" s="140">
        <v>17205</v>
      </c>
      <c r="K59" s="114">
        <v>308</v>
      </c>
      <c r="L59" s="116">
        <v>1.7901772740482418</v>
      </c>
    </row>
    <row r="60" spans="1:12" s="110" customFormat="1" ht="15" customHeight="1" x14ac:dyDescent="0.2">
      <c r="A60" s="120"/>
      <c r="B60" s="119"/>
      <c r="C60" s="258"/>
      <c r="D60" s="267" t="s">
        <v>198</v>
      </c>
      <c r="E60" s="113">
        <v>46.52543824587449</v>
      </c>
      <c r="F60" s="115">
        <v>8148</v>
      </c>
      <c r="G60" s="114">
        <v>8175</v>
      </c>
      <c r="H60" s="114">
        <v>8198</v>
      </c>
      <c r="I60" s="114">
        <v>8069</v>
      </c>
      <c r="J60" s="140">
        <v>8080</v>
      </c>
      <c r="K60" s="114">
        <v>68</v>
      </c>
      <c r="L60" s="116">
        <v>0.84158415841584155</v>
      </c>
    </row>
    <row r="61" spans="1:12" s="110" customFormat="1" ht="15" customHeight="1" x14ac:dyDescent="0.2">
      <c r="A61" s="120"/>
      <c r="B61" s="119"/>
      <c r="C61" s="258"/>
      <c r="D61" s="267" t="s">
        <v>199</v>
      </c>
      <c r="E61" s="113">
        <v>53.47456175412551</v>
      </c>
      <c r="F61" s="115">
        <v>9365</v>
      </c>
      <c r="G61" s="114">
        <v>9287</v>
      </c>
      <c r="H61" s="114">
        <v>9276</v>
      </c>
      <c r="I61" s="114">
        <v>9139</v>
      </c>
      <c r="J61" s="140">
        <v>9125</v>
      </c>
      <c r="K61" s="114">
        <v>240</v>
      </c>
      <c r="L61" s="116">
        <v>2.6301369863013697</v>
      </c>
    </row>
    <row r="62" spans="1:12" s="110" customFormat="1" ht="15" customHeight="1" x14ac:dyDescent="0.2">
      <c r="A62" s="120"/>
      <c r="B62" s="119"/>
      <c r="C62" s="258"/>
      <c r="D62" s="258" t="s">
        <v>200</v>
      </c>
      <c r="E62" s="113">
        <v>5.9704697986577182</v>
      </c>
      <c r="F62" s="115">
        <v>1112</v>
      </c>
      <c r="G62" s="114">
        <v>1093</v>
      </c>
      <c r="H62" s="114">
        <v>1106</v>
      </c>
      <c r="I62" s="114">
        <v>1080</v>
      </c>
      <c r="J62" s="140">
        <v>1058</v>
      </c>
      <c r="K62" s="114">
        <v>54</v>
      </c>
      <c r="L62" s="116">
        <v>5.103969754253308</v>
      </c>
    </row>
    <row r="63" spans="1:12" s="110" customFormat="1" ht="15" customHeight="1" x14ac:dyDescent="0.2">
      <c r="A63" s="120"/>
      <c r="B63" s="119"/>
      <c r="C63" s="258"/>
      <c r="D63" s="267" t="s">
        <v>198</v>
      </c>
      <c r="E63" s="113">
        <v>67.985611510791372</v>
      </c>
      <c r="F63" s="115">
        <v>756</v>
      </c>
      <c r="G63" s="114">
        <v>744</v>
      </c>
      <c r="H63" s="114">
        <v>752</v>
      </c>
      <c r="I63" s="114">
        <v>734</v>
      </c>
      <c r="J63" s="140">
        <v>727</v>
      </c>
      <c r="K63" s="114">
        <v>29</v>
      </c>
      <c r="L63" s="116">
        <v>3.9889958734525446</v>
      </c>
    </row>
    <row r="64" spans="1:12" s="110" customFormat="1" ht="15" customHeight="1" x14ac:dyDescent="0.2">
      <c r="A64" s="120"/>
      <c r="B64" s="119"/>
      <c r="C64" s="258"/>
      <c r="D64" s="267" t="s">
        <v>199</v>
      </c>
      <c r="E64" s="113">
        <v>32.014388489208635</v>
      </c>
      <c r="F64" s="115">
        <v>356</v>
      </c>
      <c r="G64" s="114">
        <v>349</v>
      </c>
      <c r="H64" s="114">
        <v>354</v>
      </c>
      <c r="I64" s="114">
        <v>346</v>
      </c>
      <c r="J64" s="140">
        <v>331</v>
      </c>
      <c r="K64" s="114">
        <v>25</v>
      </c>
      <c r="L64" s="116">
        <v>7.5528700906344408</v>
      </c>
    </row>
    <row r="65" spans="1:12" s="110" customFormat="1" ht="15" customHeight="1" x14ac:dyDescent="0.2">
      <c r="A65" s="120"/>
      <c r="B65" s="119" t="s">
        <v>201</v>
      </c>
      <c r="C65" s="258"/>
      <c r="E65" s="113">
        <v>8.8610818085919032</v>
      </c>
      <c r="F65" s="115">
        <v>2436</v>
      </c>
      <c r="G65" s="114">
        <v>2399</v>
      </c>
      <c r="H65" s="114">
        <v>2386</v>
      </c>
      <c r="I65" s="114">
        <v>2344</v>
      </c>
      <c r="J65" s="140">
        <v>2310</v>
      </c>
      <c r="K65" s="114">
        <v>126</v>
      </c>
      <c r="L65" s="116">
        <v>5.4545454545454541</v>
      </c>
    </row>
    <row r="66" spans="1:12" s="110" customFormat="1" ht="15" customHeight="1" x14ac:dyDescent="0.2">
      <c r="A66" s="120"/>
      <c r="B66" s="119"/>
      <c r="C66" s="258" t="s">
        <v>106</v>
      </c>
      <c r="E66" s="113">
        <v>46.469622331691298</v>
      </c>
      <c r="F66" s="115">
        <v>1132</v>
      </c>
      <c r="G66" s="114">
        <v>1120</v>
      </c>
      <c r="H66" s="114">
        <v>1112</v>
      </c>
      <c r="I66" s="114">
        <v>1107</v>
      </c>
      <c r="J66" s="140">
        <v>1084</v>
      </c>
      <c r="K66" s="114">
        <v>48</v>
      </c>
      <c r="L66" s="116">
        <v>4.4280442804428048</v>
      </c>
    </row>
    <row r="67" spans="1:12" s="110" customFormat="1" ht="15" customHeight="1" x14ac:dyDescent="0.2">
      <c r="A67" s="120"/>
      <c r="B67" s="119"/>
      <c r="C67" s="258" t="s">
        <v>107</v>
      </c>
      <c r="E67" s="113">
        <v>53.530377668308702</v>
      </c>
      <c r="F67" s="115">
        <v>1304</v>
      </c>
      <c r="G67" s="114">
        <v>1279</v>
      </c>
      <c r="H67" s="114">
        <v>1274</v>
      </c>
      <c r="I67" s="114">
        <v>1237</v>
      </c>
      <c r="J67" s="140">
        <v>1226</v>
      </c>
      <c r="K67" s="114">
        <v>78</v>
      </c>
      <c r="L67" s="116">
        <v>6.3621533442088092</v>
      </c>
    </row>
    <row r="68" spans="1:12" s="110" customFormat="1" ht="15" customHeight="1" x14ac:dyDescent="0.2">
      <c r="A68" s="120"/>
      <c r="B68" s="119"/>
      <c r="C68" s="258" t="s">
        <v>105</v>
      </c>
      <c r="D68" s="110" t="s">
        <v>202</v>
      </c>
      <c r="E68" s="113">
        <v>17.364532019704434</v>
      </c>
      <c r="F68" s="115">
        <v>423</v>
      </c>
      <c r="G68" s="114">
        <v>416</v>
      </c>
      <c r="H68" s="114">
        <v>410</v>
      </c>
      <c r="I68" s="114">
        <v>404</v>
      </c>
      <c r="J68" s="140">
        <v>385</v>
      </c>
      <c r="K68" s="114">
        <v>38</v>
      </c>
      <c r="L68" s="116">
        <v>9.8701298701298708</v>
      </c>
    </row>
    <row r="69" spans="1:12" s="110" customFormat="1" ht="15" customHeight="1" x14ac:dyDescent="0.2">
      <c r="A69" s="120"/>
      <c r="B69" s="119"/>
      <c r="C69" s="258"/>
      <c r="D69" s="267" t="s">
        <v>198</v>
      </c>
      <c r="E69" s="113">
        <v>46.335697399527184</v>
      </c>
      <c r="F69" s="115">
        <v>196</v>
      </c>
      <c r="G69" s="114">
        <v>196</v>
      </c>
      <c r="H69" s="114">
        <v>194</v>
      </c>
      <c r="I69" s="114">
        <v>194</v>
      </c>
      <c r="J69" s="140">
        <v>185</v>
      </c>
      <c r="K69" s="114">
        <v>11</v>
      </c>
      <c r="L69" s="116">
        <v>5.9459459459459456</v>
      </c>
    </row>
    <row r="70" spans="1:12" s="110" customFormat="1" ht="15" customHeight="1" x14ac:dyDescent="0.2">
      <c r="A70" s="120"/>
      <c r="B70" s="119"/>
      <c r="C70" s="258"/>
      <c r="D70" s="267" t="s">
        <v>199</v>
      </c>
      <c r="E70" s="113">
        <v>53.664302600472816</v>
      </c>
      <c r="F70" s="115">
        <v>227</v>
      </c>
      <c r="G70" s="114">
        <v>220</v>
      </c>
      <c r="H70" s="114">
        <v>216</v>
      </c>
      <c r="I70" s="114">
        <v>210</v>
      </c>
      <c r="J70" s="140">
        <v>200</v>
      </c>
      <c r="K70" s="114">
        <v>27</v>
      </c>
      <c r="L70" s="116">
        <v>13.5</v>
      </c>
    </row>
    <row r="71" spans="1:12" s="110" customFormat="1" ht="15" customHeight="1" x14ac:dyDescent="0.2">
      <c r="A71" s="120"/>
      <c r="B71" s="119"/>
      <c r="C71" s="258"/>
      <c r="D71" s="110" t="s">
        <v>203</v>
      </c>
      <c r="E71" s="113">
        <v>76.724137931034477</v>
      </c>
      <c r="F71" s="115">
        <v>1869</v>
      </c>
      <c r="G71" s="114">
        <v>1846</v>
      </c>
      <c r="H71" s="114">
        <v>1833</v>
      </c>
      <c r="I71" s="114">
        <v>1800</v>
      </c>
      <c r="J71" s="140">
        <v>1787</v>
      </c>
      <c r="K71" s="114">
        <v>82</v>
      </c>
      <c r="L71" s="116">
        <v>4.5886961387800786</v>
      </c>
    </row>
    <row r="72" spans="1:12" s="110" customFormat="1" ht="15" customHeight="1" x14ac:dyDescent="0.2">
      <c r="A72" s="120"/>
      <c r="B72" s="119"/>
      <c r="C72" s="258"/>
      <c r="D72" s="267" t="s">
        <v>198</v>
      </c>
      <c r="E72" s="113">
        <v>46.12092027822365</v>
      </c>
      <c r="F72" s="115">
        <v>862</v>
      </c>
      <c r="G72" s="114">
        <v>851</v>
      </c>
      <c r="H72" s="114">
        <v>846</v>
      </c>
      <c r="I72" s="114">
        <v>838</v>
      </c>
      <c r="J72" s="140">
        <v>826</v>
      </c>
      <c r="K72" s="114">
        <v>36</v>
      </c>
      <c r="L72" s="116">
        <v>4.358353510895884</v>
      </c>
    </row>
    <row r="73" spans="1:12" s="110" customFormat="1" ht="15" customHeight="1" x14ac:dyDescent="0.2">
      <c r="A73" s="120"/>
      <c r="B73" s="119"/>
      <c r="C73" s="258"/>
      <c r="D73" s="267" t="s">
        <v>199</v>
      </c>
      <c r="E73" s="113">
        <v>53.87907972177635</v>
      </c>
      <c r="F73" s="115">
        <v>1007</v>
      </c>
      <c r="G73" s="114">
        <v>995</v>
      </c>
      <c r="H73" s="114">
        <v>987</v>
      </c>
      <c r="I73" s="114">
        <v>962</v>
      </c>
      <c r="J73" s="140">
        <v>961</v>
      </c>
      <c r="K73" s="114">
        <v>46</v>
      </c>
      <c r="L73" s="116">
        <v>4.786680541103018</v>
      </c>
    </row>
    <row r="74" spans="1:12" s="110" customFormat="1" ht="15" customHeight="1" x14ac:dyDescent="0.2">
      <c r="A74" s="120"/>
      <c r="B74" s="119"/>
      <c r="C74" s="258"/>
      <c r="D74" s="110" t="s">
        <v>204</v>
      </c>
      <c r="E74" s="113">
        <v>5.9113300492610836</v>
      </c>
      <c r="F74" s="115">
        <v>144</v>
      </c>
      <c r="G74" s="114">
        <v>137</v>
      </c>
      <c r="H74" s="114">
        <v>143</v>
      </c>
      <c r="I74" s="114">
        <v>140</v>
      </c>
      <c r="J74" s="140">
        <v>138</v>
      </c>
      <c r="K74" s="114">
        <v>6</v>
      </c>
      <c r="L74" s="116">
        <v>4.3478260869565215</v>
      </c>
    </row>
    <row r="75" spans="1:12" s="110" customFormat="1" ht="15" customHeight="1" x14ac:dyDescent="0.2">
      <c r="A75" s="120"/>
      <c r="B75" s="119"/>
      <c r="C75" s="258"/>
      <c r="D75" s="267" t="s">
        <v>198</v>
      </c>
      <c r="E75" s="113">
        <v>51.388888888888886</v>
      </c>
      <c r="F75" s="115">
        <v>74</v>
      </c>
      <c r="G75" s="114">
        <v>73</v>
      </c>
      <c r="H75" s="114">
        <v>72</v>
      </c>
      <c r="I75" s="114">
        <v>75</v>
      </c>
      <c r="J75" s="140">
        <v>73</v>
      </c>
      <c r="K75" s="114">
        <v>1</v>
      </c>
      <c r="L75" s="116">
        <v>1.3698630136986301</v>
      </c>
    </row>
    <row r="76" spans="1:12" s="110" customFormat="1" ht="15" customHeight="1" x14ac:dyDescent="0.2">
      <c r="A76" s="120"/>
      <c r="B76" s="119"/>
      <c r="C76" s="258"/>
      <c r="D76" s="267" t="s">
        <v>199</v>
      </c>
      <c r="E76" s="113">
        <v>48.611111111111114</v>
      </c>
      <c r="F76" s="115">
        <v>70</v>
      </c>
      <c r="G76" s="114">
        <v>64</v>
      </c>
      <c r="H76" s="114">
        <v>71</v>
      </c>
      <c r="I76" s="114">
        <v>65</v>
      </c>
      <c r="J76" s="140">
        <v>65</v>
      </c>
      <c r="K76" s="114">
        <v>5</v>
      </c>
      <c r="L76" s="116">
        <v>7.6923076923076925</v>
      </c>
    </row>
    <row r="77" spans="1:12" s="110" customFormat="1" ht="15" customHeight="1" x14ac:dyDescent="0.2">
      <c r="A77" s="534"/>
      <c r="B77" s="119" t="s">
        <v>205</v>
      </c>
      <c r="C77" s="268"/>
      <c r="D77" s="182"/>
      <c r="E77" s="113">
        <v>10.276090356844058</v>
      </c>
      <c r="F77" s="115">
        <v>2825</v>
      </c>
      <c r="G77" s="114">
        <v>2875</v>
      </c>
      <c r="H77" s="114">
        <v>2936</v>
      </c>
      <c r="I77" s="114">
        <v>2911</v>
      </c>
      <c r="J77" s="140">
        <v>2943</v>
      </c>
      <c r="K77" s="114">
        <v>-118</v>
      </c>
      <c r="L77" s="116">
        <v>-4.0095141012572206</v>
      </c>
    </row>
    <row r="78" spans="1:12" s="110" customFormat="1" ht="15" customHeight="1" x14ac:dyDescent="0.2">
      <c r="A78" s="120"/>
      <c r="B78" s="119"/>
      <c r="C78" s="268" t="s">
        <v>106</v>
      </c>
      <c r="D78" s="182"/>
      <c r="E78" s="113">
        <v>54.26548672566372</v>
      </c>
      <c r="F78" s="115">
        <v>1533</v>
      </c>
      <c r="G78" s="114">
        <v>1555</v>
      </c>
      <c r="H78" s="114">
        <v>1604</v>
      </c>
      <c r="I78" s="114">
        <v>1572</v>
      </c>
      <c r="J78" s="140">
        <v>1587</v>
      </c>
      <c r="K78" s="114">
        <v>-54</v>
      </c>
      <c r="L78" s="116">
        <v>-3.4026465028355388</v>
      </c>
    </row>
    <row r="79" spans="1:12" s="110" customFormat="1" ht="15" customHeight="1" x14ac:dyDescent="0.2">
      <c r="A79" s="123"/>
      <c r="B79" s="124"/>
      <c r="C79" s="260" t="s">
        <v>107</v>
      </c>
      <c r="D79" s="261"/>
      <c r="E79" s="125">
        <v>45.73451327433628</v>
      </c>
      <c r="F79" s="143">
        <v>1292</v>
      </c>
      <c r="G79" s="144">
        <v>1320</v>
      </c>
      <c r="H79" s="144">
        <v>1332</v>
      </c>
      <c r="I79" s="144">
        <v>1339</v>
      </c>
      <c r="J79" s="145">
        <v>1356</v>
      </c>
      <c r="K79" s="144">
        <v>-64</v>
      </c>
      <c r="L79" s="146">
        <v>-4.71976401179941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27491</v>
      </c>
      <c r="E11" s="114">
        <v>27590</v>
      </c>
      <c r="F11" s="114">
        <v>27731</v>
      </c>
      <c r="G11" s="114">
        <v>27056</v>
      </c>
      <c r="H11" s="140">
        <v>27062</v>
      </c>
      <c r="I11" s="115">
        <v>429</v>
      </c>
      <c r="J11" s="116">
        <v>1.5852486881974726</v>
      </c>
    </row>
    <row r="12" spans="1:15" s="110" customFormat="1" ht="24.95" customHeight="1" x14ac:dyDescent="0.2">
      <c r="A12" s="193" t="s">
        <v>132</v>
      </c>
      <c r="B12" s="194" t="s">
        <v>133</v>
      </c>
      <c r="C12" s="113">
        <v>2.1279691535411591</v>
      </c>
      <c r="D12" s="115">
        <v>585</v>
      </c>
      <c r="E12" s="114">
        <v>550</v>
      </c>
      <c r="F12" s="114">
        <v>591</v>
      </c>
      <c r="G12" s="114">
        <v>592</v>
      </c>
      <c r="H12" s="140">
        <v>590</v>
      </c>
      <c r="I12" s="115">
        <v>-5</v>
      </c>
      <c r="J12" s="116">
        <v>-0.84745762711864403</v>
      </c>
    </row>
    <row r="13" spans="1:15" s="110" customFormat="1" ht="24.95" customHeight="1" x14ac:dyDescent="0.2">
      <c r="A13" s="193" t="s">
        <v>134</v>
      </c>
      <c r="B13" s="199" t="s">
        <v>214</v>
      </c>
      <c r="C13" s="113">
        <v>1.1494670983230875</v>
      </c>
      <c r="D13" s="115">
        <v>316</v>
      </c>
      <c r="E13" s="114">
        <v>326</v>
      </c>
      <c r="F13" s="114">
        <v>325</v>
      </c>
      <c r="G13" s="114">
        <v>313</v>
      </c>
      <c r="H13" s="140">
        <v>314</v>
      </c>
      <c r="I13" s="115">
        <v>2</v>
      </c>
      <c r="J13" s="116">
        <v>0.63694267515923564</v>
      </c>
    </row>
    <row r="14" spans="1:15" s="287" customFormat="1" ht="24" customHeight="1" x14ac:dyDescent="0.2">
      <c r="A14" s="193" t="s">
        <v>215</v>
      </c>
      <c r="B14" s="199" t="s">
        <v>137</v>
      </c>
      <c r="C14" s="113">
        <v>14.903059183005347</v>
      </c>
      <c r="D14" s="115">
        <v>4097</v>
      </c>
      <c r="E14" s="114">
        <v>4138</v>
      </c>
      <c r="F14" s="114">
        <v>4184</v>
      </c>
      <c r="G14" s="114">
        <v>4118</v>
      </c>
      <c r="H14" s="140">
        <v>4142</v>
      </c>
      <c r="I14" s="115">
        <v>-45</v>
      </c>
      <c r="J14" s="116">
        <v>-1.0864316755190728</v>
      </c>
      <c r="K14" s="110"/>
      <c r="L14" s="110"/>
      <c r="M14" s="110"/>
      <c r="N14" s="110"/>
      <c r="O14" s="110"/>
    </row>
    <row r="15" spans="1:15" s="110" customFormat="1" ht="24.75" customHeight="1" x14ac:dyDescent="0.2">
      <c r="A15" s="193" t="s">
        <v>216</v>
      </c>
      <c r="B15" s="199" t="s">
        <v>217</v>
      </c>
      <c r="C15" s="113">
        <v>3.273798697755629</v>
      </c>
      <c r="D15" s="115">
        <v>900</v>
      </c>
      <c r="E15" s="114">
        <v>905</v>
      </c>
      <c r="F15" s="114">
        <v>910</v>
      </c>
      <c r="G15" s="114">
        <v>888</v>
      </c>
      <c r="H15" s="140">
        <v>885</v>
      </c>
      <c r="I15" s="115">
        <v>15</v>
      </c>
      <c r="J15" s="116">
        <v>1.6949152542372881</v>
      </c>
    </row>
    <row r="16" spans="1:15" s="287" customFormat="1" ht="24.95" customHeight="1" x14ac:dyDescent="0.2">
      <c r="A16" s="193" t="s">
        <v>218</v>
      </c>
      <c r="B16" s="199" t="s">
        <v>141</v>
      </c>
      <c r="C16" s="113">
        <v>9.4467280200792985</v>
      </c>
      <c r="D16" s="115">
        <v>2597</v>
      </c>
      <c r="E16" s="114">
        <v>2620</v>
      </c>
      <c r="F16" s="114">
        <v>2644</v>
      </c>
      <c r="G16" s="114">
        <v>2612</v>
      </c>
      <c r="H16" s="140">
        <v>2632</v>
      </c>
      <c r="I16" s="115">
        <v>-35</v>
      </c>
      <c r="J16" s="116">
        <v>-1.3297872340425532</v>
      </c>
      <c r="K16" s="110"/>
      <c r="L16" s="110"/>
      <c r="M16" s="110"/>
      <c r="N16" s="110"/>
      <c r="O16" s="110"/>
    </row>
    <row r="17" spans="1:15" s="110" customFormat="1" ht="24.95" customHeight="1" x14ac:dyDescent="0.2">
      <c r="A17" s="193" t="s">
        <v>219</v>
      </c>
      <c r="B17" s="199" t="s">
        <v>220</v>
      </c>
      <c r="C17" s="113">
        <v>2.1825324651704192</v>
      </c>
      <c r="D17" s="115">
        <v>600</v>
      </c>
      <c r="E17" s="114">
        <v>613</v>
      </c>
      <c r="F17" s="114">
        <v>630</v>
      </c>
      <c r="G17" s="114">
        <v>618</v>
      </c>
      <c r="H17" s="140">
        <v>625</v>
      </c>
      <c r="I17" s="115">
        <v>-25</v>
      </c>
      <c r="J17" s="116">
        <v>-4</v>
      </c>
    </row>
    <row r="18" spans="1:15" s="287" customFormat="1" ht="24.95" customHeight="1" x14ac:dyDescent="0.2">
      <c r="A18" s="201" t="s">
        <v>144</v>
      </c>
      <c r="B18" s="202" t="s">
        <v>145</v>
      </c>
      <c r="C18" s="113">
        <v>8.4755010730784619</v>
      </c>
      <c r="D18" s="115">
        <v>2330</v>
      </c>
      <c r="E18" s="114">
        <v>2322</v>
      </c>
      <c r="F18" s="114">
        <v>2356</v>
      </c>
      <c r="G18" s="114">
        <v>2272</v>
      </c>
      <c r="H18" s="140">
        <v>2304</v>
      </c>
      <c r="I18" s="115">
        <v>26</v>
      </c>
      <c r="J18" s="116">
        <v>1.1284722222222223</v>
      </c>
      <c r="K18" s="110"/>
      <c r="L18" s="110"/>
      <c r="M18" s="110"/>
      <c r="N18" s="110"/>
      <c r="O18" s="110"/>
    </row>
    <row r="19" spans="1:15" s="110" customFormat="1" ht="24.95" customHeight="1" x14ac:dyDescent="0.2">
      <c r="A19" s="193" t="s">
        <v>146</v>
      </c>
      <c r="B19" s="199" t="s">
        <v>147</v>
      </c>
      <c r="C19" s="113">
        <v>21.079626059437633</v>
      </c>
      <c r="D19" s="115">
        <v>5795</v>
      </c>
      <c r="E19" s="114">
        <v>5814</v>
      </c>
      <c r="F19" s="114">
        <v>5807</v>
      </c>
      <c r="G19" s="114">
        <v>5691</v>
      </c>
      <c r="H19" s="140">
        <v>5701</v>
      </c>
      <c r="I19" s="115">
        <v>94</v>
      </c>
      <c r="J19" s="116">
        <v>1.6488335379757937</v>
      </c>
    </row>
    <row r="20" spans="1:15" s="287" customFormat="1" ht="24.95" customHeight="1" x14ac:dyDescent="0.2">
      <c r="A20" s="193" t="s">
        <v>148</v>
      </c>
      <c r="B20" s="199" t="s">
        <v>149</v>
      </c>
      <c r="C20" s="113">
        <v>3.430213524426176</v>
      </c>
      <c r="D20" s="115">
        <v>943</v>
      </c>
      <c r="E20" s="114">
        <v>1001</v>
      </c>
      <c r="F20" s="114">
        <v>985</v>
      </c>
      <c r="G20" s="114">
        <v>952</v>
      </c>
      <c r="H20" s="140">
        <v>954</v>
      </c>
      <c r="I20" s="115">
        <v>-11</v>
      </c>
      <c r="J20" s="116">
        <v>-1.1530398322851152</v>
      </c>
      <c r="K20" s="110"/>
      <c r="L20" s="110"/>
      <c r="M20" s="110"/>
      <c r="N20" s="110"/>
      <c r="O20" s="110"/>
    </row>
    <row r="21" spans="1:15" s="110" customFormat="1" ht="24.95" customHeight="1" x14ac:dyDescent="0.2">
      <c r="A21" s="201" t="s">
        <v>150</v>
      </c>
      <c r="B21" s="202" t="s">
        <v>151</v>
      </c>
      <c r="C21" s="113">
        <v>3.1573969662798733</v>
      </c>
      <c r="D21" s="115">
        <v>868</v>
      </c>
      <c r="E21" s="114">
        <v>881</v>
      </c>
      <c r="F21" s="114">
        <v>905</v>
      </c>
      <c r="G21" s="114">
        <v>913</v>
      </c>
      <c r="H21" s="140">
        <v>894</v>
      </c>
      <c r="I21" s="115">
        <v>-26</v>
      </c>
      <c r="J21" s="116">
        <v>-2.9082774049217002</v>
      </c>
    </row>
    <row r="22" spans="1:15" s="110" customFormat="1" ht="24.95" customHeight="1" x14ac:dyDescent="0.2">
      <c r="A22" s="201" t="s">
        <v>152</v>
      </c>
      <c r="B22" s="199" t="s">
        <v>153</v>
      </c>
      <c r="C22" s="113">
        <v>1.4331963187952421</v>
      </c>
      <c r="D22" s="115">
        <v>394</v>
      </c>
      <c r="E22" s="114">
        <v>377</v>
      </c>
      <c r="F22" s="114">
        <v>367</v>
      </c>
      <c r="G22" s="114">
        <v>362</v>
      </c>
      <c r="H22" s="140">
        <v>347</v>
      </c>
      <c r="I22" s="115">
        <v>47</v>
      </c>
      <c r="J22" s="116">
        <v>13.544668587896254</v>
      </c>
    </row>
    <row r="23" spans="1:15" s="110" customFormat="1" ht="24.95" customHeight="1" x14ac:dyDescent="0.2">
      <c r="A23" s="193" t="s">
        <v>154</v>
      </c>
      <c r="B23" s="199" t="s">
        <v>155</v>
      </c>
      <c r="C23" s="113">
        <v>2.3425848459495837</v>
      </c>
      <c r="D23" s="115">
        <v>644</v>
      </c>
      <c r="E23" s="114">
        <v>655</v>
      </c>
      <c r="F23" s="114">
        <v>659</v>
      </c>
      <c r="G23" s="114">
        <v>652</v>
      </c>
      <c r="H23" s="140">
        <v>663</v>
      </c>
      <c r="I23" s="115">
        <v>-19</v>
      </c>
      <c r="J23" s="116">
        <v>-2.8657616892911011</v>
      </c>
    </row>
    <row r="24" spans="1:15" s="110" customFormat="1" ht="24.95" customHeight="1" x14ac:dyDescent="0.2">
      <c r="A24" s="193" t="s">
        <v>156</v>
      </c>
      <c r="B24" s="199" t="s">
        <v>221</v>
      </c>
      <c r="C24" s="113">
        <v>3.5429777017933142</v>
      </c>
      <c r="D24" s="115">
        <v>974</v>
      </c>
      <c r="E24" s="114">
        <v>977</v>
      </c>
      <c r="F24" s="114">
        <v>962</v>
      </c>
      <c r="G24" s="114">
        <v>938</v>
      </c>
      <c r="H24" s="140">
        <v>951</v>
      </c>
      <c r="I24" s="115">
        <v>23</v>
      </c>
      <c r="J24" s="116">
        <v>2.4185068349106205</v>
      </c>
    </row>
    <row r="25" spans="1:15" s="110" customFormat="1" ht="24.95" customHeight="1" x14ac:dyDescent="0.2">
      <c r="A25" s="193" t="s">
        <v>222</v>
      </c>
      <c r="B25" s="204" t="s">
        <v>159</v>
      </c>
      <c r="C25" s="113">
        <v>2.8191044341784584</v>
      </c>
      <c r="D25" s="115">
        <v>775</v>
      </c>
      <c r="E25" s="114">
        <v>747</v>
      </c>
      <c r="F25" s="114">
        <v>774</v>
      </c>
      <c r="G25" s="114">
        <v>752</v>
      </c>
      <c r="H25" s="140">
        <v>730</v>
      </c>
      <c r="I25" s="115">
        <v>45</v>
      </c>
      <c r="J25" s="116">
        <v>6.1643835616438354</v>
      </c>
    </row>
    <row r="26" spans="1:15" s="110" customFormat="1" ht="24.95" customHeight="1" x14ac:dyDescent="0.2">
      <c r="A26" s="201">
        <v>782.78300000000002</v>
      </c>
      <c r="B26" s="203" t="s">
        <v>160</v>
      </c>
      <c r="C26" s="113">
        <v>1.8115019460914481</v>
      </c>
      <c r="D26" s="115">
        <v>498</v>
      </c>
      <c r="E26" s="114">
        <v>550</v>
      </c>
      <c r="F26" s="114">
        <v>601</v>
      </c>
      <c r="G26" s="114">
        <v>559</v>
      </c>
      <c r="H26" s="140">
        <v>569</v>
      </c>
      <c r="I26" s="115">
        <v>-71</v>
      </c>
      <c r="J26" s="116">
        <v>-12.478031634446397</v>
      </c>
    </row>
    <row r="27" spans="1:15" s="110" customFormat="1" ht="24.95" customHeight="1" x14ac:dyDescent="0.2">
      <c r="A27" s="193" t="s">
        <v>161</v>
      </c>
      <c r="B27" s="199" t="s">
        <v>223</v>
      </c>
      <c r="C27" s="113">
        <v>8.0244443636099092</v>
      </c>
      <c r="D27" s="115">
        <v>2206</v>
      </c>
      <c r="E27" s="114">
        <v>2230</v>
      </c>
      <c r="F27" s="114">
        <v>2216</v>
      </c>
      <c r="G27" s="114">
        <v>2168</v>
      </c>
      <c r="H27" s="140">
        <v>2168</v>
      </c>
      <c r="I27" s="115">
        <v>38</v>
      </c>
      <c r="J27" s="116">
        <v>1.7527675276752768</v>
      </c>
    </row>
    <row r="28" spans="1:15" s="110" customFormat="1" ht="24.95" customHeight="1" x14ac:dyDescent="0.2">
      <c r="A28" s="193" t="s">
        <v>163</v>
      </c>
      <c r="B28" s="199" t="s">
        <v>164</v>
      </c>
      <c r="C28" s="113">
        <v>2.226183114473828</v>
      </c>
      <c r="D28" s="115">
        <v>612</v>
      </c>
      <c r="E28" s="114">
        <v>599</v>
      </c>
      <c r="F28" s="114">
        <v>598</v>
      </c>
      <c r="G28" s="114">
        <v>567</v>
      </c>
      <c r="H28" s="140">
        <v>560</v>
      </c>
      <c r="I28" s="115">
        <v>52</v>
      </c>
      <c r="J28" s="116">
        <v>9.2857142857142865</v>
      </c>
    </row>
    <row r="29" spans="1:15" s="110" customFormat="1" ht="24.95" customHeight="1" x14ac:dyDescent="0.2">
      <c r="A29" s="193">
        <v>86</v>
      </c>
      <c r="B29" s="199" t="s">
        <v>165</v>
      </c>
      <c r="C29" s="113">
        <v>6.4166454476010335</v>
      </c>
      <c r="D29" s="115">
        <v>1764</v>
      </c>
      <c r="E29" s="114">
        <v>1745</v>
      </c>
      <c r="F29" s="114">
        <v>1740</v>
      </c>
      <c r="G29" s="114">
        <v>1707</v>
      </c>
      <c r="H29" s="140">
        <v>1712</v>
      </c>
      <c r="I29" s="115">
        <v>52</v>
      </c>
      <c r="J29" s="116">
        <v>3.0373831775700935</v>
      </c>
    </row>
    <row r="30" spans="1:15" s="110" customFormat="1" ht="24.95" customHeight="1" x14ac:dyDescent="0.2">
      <c r="A30" s="193">
        <v>87.88</v>
      </c>
      <c r="B30" s="204" t="s">
        <v>166</v>
      </c>
      <c r="C30" s="113">
        <v>12.953330180786439</v>
      </c>
      <c r="D30" s="115">
        <v>3561</v>
      </c>
      <c r="E30" s="114">
        <v>3572</v>
      </c>
      <c r="F30" s="114">
        <v>3553</v>
      </c>
      <c r="G30" s="114">
        <v>3419</v>
      </c>
      <c r="H30" s="140">
        <v>3397</v>
      </c>
      <c r="I30" s="115">
        <v>164</v>
      </c>
      <c r="J30" s="116">
        <v>4.8277892257874599</v>
      </c>
    </row>
    <row r="31" spans="1:15" s="110" customFormat="1" ht="24.95" customHeight="1" x14ac:dyDescent="0.2">
      <c r="A31" s="193" t="s">
        <v>167</v>
      </c>
      <c r="B31" s="199" t="s">
        <v>168</v>
      </c>
      <c r="C31" s="113">
        <v>4.1067985886290055</v>
      </c>
      <c r="D31" s="115">
        <v>1129</v>
      </c>
      <c r="E31" s="114">
        <v>1106</v>
      </c>
      <c r="F31" s="114">
        <v>1108</v>
      </c>
      <c r="G31" s="114">
        <v>1081</v>
      </c>
      <c r="H31" s="140">
        <v>1066</v>
      </c>
      <c r="I31" s="115">
        <v>63</v>
      </c>
      <c r="J31" s="116">
        <v>5.9099437148217637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2.1279691535411591</v>
      </c>
      <c r="D34" s="115">
        <v>585</v>
      </c>
      <c r="E34" s="114">
        <v>550</v>
      </c>
      <c r="F34" s="114">
        <v>591</v>
      </c>
      <c r="G34" s="114">
        <v>592</v>
      </c>
      <c r="H34" s="140">
        <v>590</v>
      </c>
      <c r="I34" s="115">
        <v>-5</v>
      </c>
      <c r="J34" s="116">
        <v>-0.84745762711864403</v>
      </c>
    </row>
    <row r="35" spans="1:10" s="110" customFormat="1" ht="24.95" customHeight="1" x14ac:dyDescent="0.2">
      <c r="A35" s="292" t="s">
        <v>171</v>
      </c>
      <c r="B35" s="293" t="s">
        <v>172</v>
      </c>
      <c r="C35" s="113">
        <v>24.528027354406898</v>
      </c>
      <c r="D35" s="115">
        <v>6743</v>
      </c>
      <c r="E35" s="114">
        <v>6786</v>
      </c>
      <c r="F35" s="114">
        <v>6865</v>
      </c>
      <c r="G35" s="114">
        <v>6703</v>
      </c>
      <c r="H35" s="140">
        <v>6760</v>
      </c>
      <c r="I35" s="115">
        <v>-17</v>
      </c>
      <c r="J35" s="116">
        <v>-0.25147928994082841</v>
      </c>
    </row>
    <row r="36" spans="1:10" s="110" customFormat="1" ht="24.95" customHeight="1" x14ac:dyDescent="0.2">
      <c r="A36" s="294" t="s">
        <v>173</v>
      </c>
      <c r="B36" s="295" t="s">
        <v>174</v>
      </c>
      <c r="C36" s="125">
        <v>73.344003492051939</v>
      </c>
      <c r="D36" s="143">
        <v>20163</v>
      </c>
      <c r="E36" s="144">
        <v>20254</v>
      </c>
      <c r="F36" s="144">
        <v>20275</v>
      </c>
      <c r="G36" s="144">
        <v>19761</v>
      </c>
      <c r="H36" s="145">
        <v>19712</v>
      </c>
      <c r="I36" s="143">
        <v>451</v>
      </c>
      <c r="J36" s="146">
        <v>2.2879464285714284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2020-09-25T07:07:30Z</dcterms:created>
  <dcterms:modified xsi:type="dcterms:W3CDTF">2020-09-28T08:06:37Z</dcterms:modified>
</cp:coreProperties>
</file>