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C33" i="24"/>
  <c r="L57" i="15"/>
  <c r="K57" i="15"/>
  <c r="C38" i="24"/>
  <c r="C37" i="24"/>
  <c r="C35" i="24"/>
  <c r="C34" i="24"/>
  <c r="C32" i="24"/>
  <c r="L32" i="24" s="1"/>
  <c r="C31" i="24"/>
  <c r="C30" i="24"/>
  <c r="L30" i="24" s="1"/>
  <c r="C29" i="24"/>
  <c r="C28" i="24"/>
  <c r="C27" i="24"/>
  <c r="C26" i="24"/>
  <c r="C25" i="24"/>
  <c r="C24" i="24"/>
  <c r="L24" i="24" s="1"/>
  <c r="C23" i="24"/>
  <c r="C22" i="24"/>
  <c r="L22" i="24" s="1"/>
  <c r="C21" i="24"/>
  <c r="C20" i="24"/>
  <c r="C19" i="24"/>
  <c r="C18" i="24"/>
  <c r="C17" i="24"/>
  <c r="C16" i="24"/>
  <c r="L16" i="24" s="1"/>
  <c r="C15"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K7" i="24" s="1"/>
  <c r="G22" i="24" l="1"/>
  <c r="G30" i="24"/>
  <c r="K8" i="24"/>
  <c r="J8" i="24"/>
  <c r="H8" i="24"/>
  <c r="F8" i="24"/>
  <c r="D8" i="24"/>
  <c r="G25" i="24"/>
  <c r="M25" i="24"/>
  <c r="E25" i="24"/>
  <c r="L25" i="24"/>
  <c r="I25" i="24"/>
  <c r="G17" i="24"/>
  <c r="M17" i="24"/>
  <c r="E17" i="24"/>
  <c r="L17" i="24"/>
  <c r="I17" i="24"/>
  <c r="F27" i="24"/>
  <c r="D27" i="24"/>
  <c r="J27" i="24"/>
  <c r="H27" i="24"/>
  <c r="G33" i="24"/>
  <c r="M33" i="24"/>
  <c r="E33" i="24"/>
  <c r="L33" i="24"/>
  <c r="I33" i="24"/>
  <c r="K18" i="24"/>
  <c r="J18" i="24"/>
  <c r="H18" i="24"/>
  <c r="F18" i="24"/>
  <c r="D18" i="24"/>
  <c r="F21" i="24"/>
  <c r="D21" i="24"/>
  <c r="J21" i="24"/>
  <c r="K21" i="24"/>
  <c r="H21" i="24"/>
  <c r="K34" i="24"/>
  <c r="J34" i="24"/>
  <c r="H34" i="24"/>
  <c r="F34" i="24"/>
  <c r="D34" i="24"/>
  <c r="D38" i="24"/>
  <c r="K38" i="24"/>
  <c r="J38" i="24"/>
  <c r="H38" i="24"/>
  <c r="F38" i="24"/>
  <c r="G29" i="24"/>
  <c r="M29" i="24"/>
  <c r="E29" i="24"/>
  <c r="L29" i="24"/>
  <c r="I29" i="24"/>
  <c r="K58" i="24"/>
  <c r="J58" i="24"/>
  <c r="I58" i="24"/>
  <c r="G15" i="24"/>
  <c r="M15" i="24"/>
  <c r="E15" i="24"/>
  <c r="L15" i="24"/>
  <c r="I15" i="24"/>
  <c r="F15" i="24"/>
  <c r="D15" i="24"/>
  <c r="J15" i="24"/>
  <c r="K15" i="24"/>
  <c r="H15" i="24"/>
  <c r="F25" i="24"/>
  <c r="D25" i="24"/>
  <c r="J25" i="24"/>
  <c r="K25" i="24"/>
  <c r="H25" i="24"/>
  <c r="F31" i="24"/>
  <c r="D31" i="24"/>
  <c r="J31" i="24"/>
  <c r="K31" i="24"/>
  <c r="H31" i="24"/>
  <c r="G19" i="24"/>
  <c r="M19" i="24"/>
  <c r="E19" i="24"/>
  <c r="L19" i="24"/>
  <c r="I19" i="24"/>
  <c r="I37" i="24"/>
  <c r="G37" i="24"/>
  <c r="L37" i="24"/>
  <c r="M37" i="24"/>
  <c r="E37" i="24"/>
  <c r="F9" i="24"/>
  <c r="D9" i="24"/>
  <c r="J9" i="24"/>
  <c r="K9" i="24"/>
  <c r="H9" i="24"/>
  <c r="K28" i="24"/>
  <c r="J28" i="24"/>
  <c r="H28" i="24"/>
  <c r="F28" i="24"/>
  <c r="D28" i="24"/>
  <c r="G9" i="24"/>
  <c r="M9" i="24"/>
  <c r="E9" i="24"/>
  <c r="L9" i="24"/>
  <c r="I9" i="24"/>
  <c r="I26" i="24"/>
  <c r="M26" i="24"/>
  <c r="E26" i="24"/>
  <c r="L26" i="24"/>
  <c r="G26" i="24"/>
  <c r="K74" i="24"/>
  <c r="J74" i="24"/>
  <c r="I74" i="24"/>
  <c r="B14" i="24"/>
  <c r="B6" i="24"/>
  <c r="I18" i="24"/>
  <c r="M18" i="24"/>
  <c r="E18" i="24"/>
  <c r="L18" i="24"/>
  <c r="G18" i="24"/>
  <c r="F7" i="24"/>
  <c r="D7" i="24"/>
  <c r="J7" i="24"/>
  <c r="H7" i="24"/>
  <c r="K16" i="24"/>
  <c r="J16" i="24"/>
  <c r="H16" i="24"/>
  <c r="F16" i="24"/>
  <c r="D16" i="24"/>
  <c r="F19" i="24"/>
  <c r="D19" i="24"/>
  <c r="J19" i="24"/>
  <c r="H19" i="24"/>
  <c r="K22" i="24"/>
  <c r="J22" i="24"/>
  <c r="H22" i="24"/>
  <c r="F22" i="24"/>
  <c r="D22" i="24"/>
  <c r="K32" i="24"/>
  <c r="J32" i="24"/>
  <c r="H32" i="24"/>
  <c r="F32" i="24"/>
  <c r="D32" i="24"/>
  <c r="F35" i="24"/>
  <c r="D35" i="24"/>
  <c r="J35" i="24"/>
  <c r="H35" i="24"/>
  <c r="B45" i="24"/>
  <c r="B39" i="24"/>
  <c r="G7" i="24"/>
  <c r="M7" i="24"/>
  <c r="E7" i="24"/>
  <c r="L7" i="24"/>
  <c r="I7" i="24"/>
  <c r="I8" i="24"/>
  <c r="M8" i="24"/>
  <c r="E8" i="24"/>
  <c r="L8" i="24"/>
  <c r="G8" i="24"/>
  <c r="I20" i="24"/>
  <c r="M20" i="24"/>
  <c r="E20" i="24"/>
  <c r="L20" i="24"/>
  <c r="G20" i="24"/>
  <c r="G23" i="24"/>
  <c r="M23" i="24"/>
  <c r="E23" i="24"/>
  <c r="L23" i="24"/>
  <c r="I23" i="24"/>
  <c r="M38" i="24"/>
  <c r="E38" i="24"/>
  <c r="L38" i="24"/>
  <c r="G38" i="24"/>
  <c r="I38" i="24"/>
  <c r="K26" i="24"/>
  <c r="J26" i="24"/>
  <c r="H26" i="24"/>
  <c r="F26" i="24"/>
  <c r="D26" i="24"/>
  <c r="F29" i="24"/>
  <c r="D29" i="24"/>
  <c r="J29" i="24"/>
  <c r="K29" i="24"/>
  <c r="H29" i="24"/>
  <c r="G27" i="24"/>
  <c r="M27" i="24"/>
  <c r="E27" i="24"/>
  <c r="L27" i="24"/>
  <c r="I27" i="24"/>
  <c r="K24" i="24"/>
  <c r="J24" i="24"/>
  <c r="H24" i="24"/>
  <c r="F24" i="24"/>
  <c r="D24" i="24"/>
  <c r="F17" i="24"/>
  <c r="D17" i="24"/>
  <c r="J17" i="24"/>
  <c r="K17" i="24"/>
  <c r="H17" i="24"/>
  <c r="F23" i="24"/>
  <c r="D23" i="24"/>
  <c r="J23" i="24"/>
  <c r="K23" i="24"/>
  <c r="H23" i="24"/>
  <c r="F33" i="24"/>
  <c r="D33" i="24"/>
  <c r="J33" i="24"/>
  <c r="K33" i="24"/>
  <c r="H33" i="24"/>
  <c r="G21" i="24"/>
  <c r="M21" i="24"/>
  <c r="E21" i="24"/>
  <c r="L21" i="24"/>
  <c r="I21" i="24"/>
  <c r="I34" i="24"/>
  <c r="M34" i="24"/>
  <c r="E34" i="24"/>
  <c r="L34" i="24"/>
  <c r="G34" i="24"/>
  <c r="K27" i="24"/>
  <c r="K66" i="24"/>
  <c r="J66" i="24"/>
  <c r="I66" i="24"/>
  <c r="K30" i="24"/>
  <c r="J30" i="24"/>
  <c r="H30" i="24"/>
  <c r="F30" i="24"/>
  <c r="D30" i="24"/>
  <c r="G35" i="24"/>
  <c r="M35" i="24"/>
  <c r="E35" i="24"/>
  <c r="L35" i="24"/>
  <c r="I35" i="24"/>
  <c r="K20" i="24"/>
  <c r="J20" i="24"/>
  <c r="H20" i="24"/>
  <c r="F20" i="24"/>
  <c r="D20" i="24"/>
  <c r="H37" i="24"/>
  <c r="F37" i="24"/>
  <c r="D37" i="24"/>
  <c r="K37" i="24"/>
  <c r="J37" i="24"/>
  <c r="I28" i="24"/>
  <c r="M28" i="24"/>
  <c r="E28" i="24"/>
  <c r="L28" i="24"/>
  <c r="G28" i="24"/>
  <c r="G31" i="24"/>
  <c r="M31" i="24"/>
  <c r="E31" i="24"/>
  <c r="L31" i="24"/>
  <c r="I31" i="24"/>
  <c r="I77" i="24"/>
  <c r="K53" i="24"/>
  <c r="J53" i="24"/>
  <c r="K61" i="24"/>
  <c r="J61" i="24"/>
  <c r="K69" i="24"/>
  <c r="J69" i="24"/>
  <c r="H43" i="24"/>
  <c r="F43" i="24"/>
  <c r="D43" i="24"/>
  <c r="K43" i="24"/>
  <c r="K55" i="24"/>
  <c r="J55" i="24"/>
  <c r="K63" i="24"/>
  <c r="J63" i="24"/>
  <c r="K71" i="24"/>
  <c r="J71" i="24"/>
  <c r="K52" i="24"/>
  <c r="J52" i="24"/>
  <c r="K60" i="24"/>
  <c r="J60" i="24"/>
  <c r="K68" i="24"/>
  <c r="J68" i="24"/>
  <c r="I16" i="24"/>
  <c r="M16" i="24"/>
  <c r="E16" i="24"/>
  <c r="I24" i="24"/>
  <c r="M24" i="24"/>
  <c r="E24" i="24"/>
  <c r="I32" i="24"/>
  <c r="M32" i="24"/>
  <c r="E32" i="24"/>
  <c r="K57" i="24"/>
  <c r="J57" i="24"/>
  <c r="K65" i="24"/>
  <c r="J65" i="24"/>
  <c r="K73" i="24"/>
  <c r="J73" i="24"/>
  <c r="H41" i="24"/>
  <c r="F41" i="24"/>
  <c r="D41" i="24"/>
  <c r="K41" i="24"/>
  <c r="K54" i="24"/>
  <c r="J54" i="24"/>
  <c r="K62" i="24"/>
  <c r="J62" i="24"/>
  <c r="K70" i="24"/>
  <c r="J70" i="24"/>
  <c r="C14" i="24"/>
  <c r="C6" i="24"/>
  <c r="I22" i="24"/>
  <c r="M22" i="24"/>
  <c r="E22" i="24"/>
  <c r="I30" i="24"/>
  <c r="M30" i="24"/>
  <c r="E30" i="24"/>
  <c r="C45" i="24"/>
  <c r="C39" i="24"/>
  <c r="K51" i="24"/>
  <c r="J51" i="24"/>
  <c r="K59" i="24"/>
  <c r="J59" i="24"/>
  <c r="K67" i="24"/>
  <c r="J67" i="24"/>
  <c r="K75" i="24"/>
  <c r="J75" i="24"/>
  <c r="G16" i="24"/>
  <c r="G24" i="24"/>
  <c r="G32" i="24"/>
  <c r="K56" i="24"/>
  <c r="J56" i="24"/>
  <c r="K64" i="24"/>
  <c r="J64" i="24"/>
  <c r="K72" i="24"/>
  <c r="J72" i="24"/>
  <c r="G40" i="24"/>
  <c r="G42" i="24"/>
  <c r="G44" i="24"/>
  <c r="H40" i="24"/>
  <c r="L41" i="24"/>
  <c r="H42" i="24"/>
  <c r="L43" i="24"/>
  <c r="H44" i="24"/>
  <c r="J44" i="24"/>
  <c r="E40" i="24"/>
  <c r="E42" i="24"/>
  <c r="E44" i="24"/>
  <c r="J77" i="24" l="1"/>
  <c r="I39" i="24"/>
  <c r="G39" i="24"/>
  <c r="L39" i="24"/>
  <c r="M39" i="24"/>
  <c r="E39" i="24"/>
  <c r="I6" i="24"/>
  <c r="M6" i="24"/>
  <c r="E6" i="24"/>
  <c r="L6" i="24"/>
  <c r="G6" i="24"/>
  <c r="K77" i="24"/>
  <c r="I14" i="24"/>
  <c r="M14" i="24"/>
  <c r="E14" i="24"/>
  <c r="L14" i="24"/>
  <c r="G14" i="24"/>
  <c r="I45" i="24"/>
  <c r="G45" i="24"/>
  <c r="L45" i="24"/>
  <c r="E45" i="24"/>
  <c r="M45" i="24"/>
  <c r="I78" i="24"/>
  <c r="I79" i="24"/>
  <c r="H39" i="24"/>
  <c r="F39" i="24"/>
  <c r="D39" i="24"/>
  <c r="K39" i="24"/>
  <c r="J39" i="24"/>
  <c r="H45" i="24"/>
  <c r="F45" i="24"/>
  <c r="D45" i="24"/>
  <c r="K45" i="24"/>
  <c r="J45" i="24"/>
  <c r="K6" i="24"/>
  <c r="J6" i="24"/>
  <c r="H6" i="24"/>
  <c r="F6" i="24"/>
  <c r="D6" i="24"/>
  <c r="K14" i="24"/>
  <c r="J14" i="24"/>
  <c r="H14" i="24"/>
  <c r="F14" i="24"/>
  <c r="D14" i="24"/>
  <c r="I82" i="24" l="1"/>
  <c r="K79" i="24"/>
  <c r="K78" i="24"/>
  <c r="J79" i="24"/>
  <c r="J78" i="24"/>
  <c r="I81" i="24" s="1"/>
  <c r="I83" i="24" l="1"/>
</calcChain>
</file>

<file path=xl/sharedStrings.xml><?xml version="1.0" encoding="utf-8"?>
<sst xmlns="http://schemas.openxmlformats.org/spreadsheetml/2006/main" count="1724" uniqueCount="521">
  <si>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</si>
  <si>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</si>
  <si>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</si>
  <si>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</si>
  <si>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</si>
  <si>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</si>
  <si>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</si>
  <si>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</si>
  <si>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</si>
  <si>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</si>
  <si>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</si>
  <si>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</si>
  <si>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</si>
  <si>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Stade (03359)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</si>
  <si>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</si>
  <si>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</si>
  <si>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</si>
  <si>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</si>
  <si>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</si>
  <si>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</si>
  <si>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</si>
  <si>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</si>
  <si>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</si>
  <si>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</si>
  <si>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</si>
  <si>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</si>
  <si>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</si>
  <si>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</si>
  <si>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</si>
  <si>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</si>
  <si>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</si>
  <si>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</si>
  <si>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</si>
  <si>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</si>
  <si>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</si>
  <si>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</si>
  <si>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</si>
  <si>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</si>
  <si>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</si>
  <si>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</si>
  <si>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</si>
  <si>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</si>
  <si>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</si>
  <si>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</si>
  <si>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</si>
  <si>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</si>
  <si>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</si>
  <si>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</si>
  <si>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</si>
  <si>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</si>
  <si>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</si>
  <si>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</si>
  <si>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</si>
  <si>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</si>
  <si>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</si>
  <si>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</si>
  <si>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</si>
  <si>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</si>
  <si>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</si>
  <si>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</si>
  <si>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</si>
  <si>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</si>
  <si>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</si>
  <si>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</si>
  <si>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</si>
  <si>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</si>
  <si>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</si>
  <si>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</si>
  <si>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</si>
  <si>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</si>
  <si>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</si>
  <si>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</si>
  <si>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</si>
  <si>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</si>
  <si>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</si>
  <si>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</si>
  <si>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</si>
  <si>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</si>
  <si>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</si>
  <si>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</si>
  <si>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</si>
  <si>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</si>
  <si>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</si>
  <si>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</si>
  <si>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</si>
  <si>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</si>
  <si>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</si>
  <si>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</si>
  <si>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</si>
  <si>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</si>
  <si>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</si>
  <si>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</si>
  <si>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Stade (03359);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</si>
  <si>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</si>
  <si>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</si>
  <si>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</si>
  <si>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</si>
  <si>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</si>
  <si>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</si>
  <si>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</si>
  <si>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</si>
  <si>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</si>
  <si>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</si>
  <si>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</si>
  <si>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</si>
  <si>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</si>
  <si>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</si>
  <si>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</si>
  <si>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</si>
  <si>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</si>
  <si>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</si>
  <si>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</si>
  <si>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</si>
  <si>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</si>
  <si>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</si>
  <si>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</si>
  <si>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</si>
  <si>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</si>
  <si>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</si>
  <si>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</si>
  <si>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</si>
  <si>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</si>
  <si>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</si>
  <si>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</si>
  <si>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</si>
  <si>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</si>
  <si>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</si>
  <si>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</si>
  <si>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</si>
  <si>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</si>
  <si>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</si>
  <si>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</si>
  <si>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</si>
  <si>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</si>
  <si>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</si>
  <si>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</si>
  <si>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</si>
  <si>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</si>
  <si>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</si>
  <si>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</si>
  <si>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</si>
  <si>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</si>
  <si>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</si>
  <si>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</si>
  <si>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</si>
  <si>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</si>
  <si>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</si>
  <si>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</si>
  <si>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</si>
  <si>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</si>
  <si>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</si>
  <si>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</si>
  <si>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</si>
  <si>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</si>
  <si>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</si>
  <si>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</si>
  <si>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</si>
  <si>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</si>
  <si>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</si>
  <si>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</si>
  <si>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</si>
  <si>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</si>
  <si>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</si>
  <si>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</si>
  <si>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</si>
  <si>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</si>
  <si>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</si>
  <si>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</si>
  <si>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</si>
  <si>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</si>
  <si>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</si>
  <si>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</si>
  <si>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</si>
  <si>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</si>
  <si>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</si>
  <si>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</si>
  <si>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</si>
  <si>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</si>
  <si>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</si>
  <si>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</si>
  <si>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</si>
  <si>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</si>
  <si>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</si>
  <si>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Stade (03359)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</si>
  <si>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</si>
  <si>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</si>
  <si>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</si>
  <si>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</si>
  <si>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</si>
  <si>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</si>
  <si>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</si>
  <si>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</si>
  <si>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</si>
  <si>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</si>
  <si>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</si>
  <si>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</si>
  <si>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</si>
  <si>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</si>
  <si>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</si>
  <si>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</si>
  <si>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</si>
  <si>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</si>
  <si>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</si>
  <si>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</si>
  <si>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</si>
  <si>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</si>
  <si>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</si>
  <si>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</si>
  <si>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</si>
  <si>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</si>
  <si>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</si>
  <si>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</si>
  <si>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</si>
  <si>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</si>
  <si>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</si>
  <si>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</si>
  <si>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</si>
  <si>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</si>
  <si>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</si>
  <si>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</si>
  <si>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</si>
  <si>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</si>
  <si>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</si>
  <si>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</si>
  <si>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</si>
  <si>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</si>
  <si>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</si>
  <si>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</si>
  <si>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</si>
  <si>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</si>
  <si>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</si>
  <si>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</si>
  <si>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</si>
  <si>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</si>
  <si>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</si>
  <si>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</si>
  <si>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</si>
  <si>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</si>
  <si>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</si>
  <si>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</si>
  <si>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</si>
  <si>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</si>
  <si>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</si>
  <si>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</si>
  <si>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</si>
  <si>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</si>
  <si>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</si>
  <si>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</si>
  <si>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</si>
  <si>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</si>
  <si>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</si>
  <si>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</si>
  <si>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</si>
  <si>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</si>
  <si>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</si>
  <si>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</si>
  <si>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</si>
  <si>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</si>
  <si>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</si>
  <si>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</si>
  <si>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</si>
  <si>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</si>
  <si>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</si>
  <si>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</si>
  <si>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</si>
  <si>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</si>
  <si>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</si>
  <si>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</si>
  <si>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</si>
  <si>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</si>
  <si>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</si>
  <si>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</si>
  <si>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</si>
  <si>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</si>
  <si>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</si>
  <si>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</si>
  <si>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</si>
  <si>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</si>
  <si>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</si>
  <si>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</si>
  <si>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</si>
  <si>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</si>
  <si>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</si>
  <si>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</si>
  <si>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</si>
  <si>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</si>
  <si>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</si>
  <si>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</si>
  <si>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</si>
  <si>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</si>
  <si>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</si>
  <si>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</si>
  <si>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</si>
  <si>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</si>
  <si>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</si>
  <si>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</si>
  <si>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</si>
  <si>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</si>
  <si>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</si>
  <si>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</si>
  <si>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</si>
  <si>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</si>
  <si>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</si>
  <si>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</si>
  <si>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</si>
  <si>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</si>
  <si>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</si>
  <si>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</si>
  <si>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</si>
  <si>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</si>
  <si>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</si>
  <si>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</si>
  <si>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</si>
  <si>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</si>
  <si>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</si>
  <si>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</si>
  <si>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</si>
  <si>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</si>
  <si>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</si>
  <si>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</si>
  <si>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</si>
  <si>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</si>
  <si>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</si>
  <si>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</si>
  <si>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</si>
  <si>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</si>
  <si>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</si>
  <si>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</si>
  <si>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</si>
  <si>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</si>
  <si>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</si>
  <si>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</si>
  <si>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</si>
  <si>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</si>
  <si>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</si>
  <si>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</si>
  <si>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</si>
  <si>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</si>
  <si>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</si>
  <si>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</si>
  <si>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</si>
  <si>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</si>
  <si>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</si>
  <si>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</si>
  <si>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</si>
  <si>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</si>
  <si>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</si>
  <si>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</si>
  <si>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</si>
  <si>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</si>
  <si>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</si>
  <si>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</si>
  <si>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</si>
  <si>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</si>
  <si>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</si>
  <si>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</si>
  <si>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</si>
  <si>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</si>
  <si>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</si>
  <si>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</si>
  <si>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</si>
  <si>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</si>
  <si>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</si>
  <si>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</si>
  <si>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</si>
  <si>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</si>
  <si>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</si>
  <si>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</si>
  <si>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</si>
  <si>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</si>
  <si>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</si>
  <si>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</si>
  <si>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</si>
  <si>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Stade (03359);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</si>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</sst>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{4E465318-F36C-4FBA-956C-538C32855AAC}</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89BF-42BD-8F21-B9C355E03360}"/>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{51C3A626-F46F-462F-BD63-26C53940BB0F}</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89BF-42BD-8F21-B9C355E0336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{7D1A0395-5F89-4F74-ADC8-2F3F5B03FFEF}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9BF-42BD-8F21-B9C355E0336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{73D193A4-E122-4BF1-9337-DAC79B73BF07}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9BF-42BD-8F21-B9C355E0336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1.1119218323710425</c:v>
                </c:pt>
                <c:pt idx="1">
                  <c:v>1.4040057212208159</c:v>
                </c:pt>
                <c:pt idx="2">
                  <c:v>1.1186464311118853</c:v>
                </c:pt>
                <c:pt idx="3">
                  <c:v>1.0875687030768</c:v>
                </c:pt>
              </c:numCache>
            </c:numRef>
          </c:val>
          <c:extLst>
            <c:ext xmlns:c16="http://schemas.microsoft.com/office/drawing/2014/chart" uri="{C3380CC4-5D6E-409C-BE32-E72D297353CC}">
              <c16:uniqueId val="{00000004-89BF-42BD-8F21-B9C355E0336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{2FB62DA3-4AF1-4F8D-9796-B7D5E4E4288A}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9BF-42BD-8F21-B9C355E0336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{B72090EF-5C8F-4845-B9F9-983CDAFA7A0E}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9BF-42BD-8F21-B9C355E0336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{267494EF-AE34-4526-A108-EA6EC68316A5}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9BF-42BD-8F21-B9C355E0336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{CA2F495A-7CB7-4B3B-B79D-320D8FA07C0C}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9BF-42BD-8F21-B9C355E033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9BF-42BD-8F21-B9C355E0336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9BF-42BD-8F21-B9C355E0336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{34883818-8908-440F-8561-365C02F32198}</c15:txfldGUID>
                      <c15:f>Daten_Diagramme!$E$6</c15:f>
                      <c15:dlblFieldTableCache>
                        <c:ptCount val="1"/>
                        <c:pt idx="0">
                          <c:v>-10.0</c:v>
                        </c:pt>
                      </c15:dlblFieldTableCache>
                    </c15:dlblFTEntry>
                  </c15:dlblFieldTable>
                  <c15:showDataLabelsRange val="0"/>
                </c:ext>
                <c:ext xmlns:c16="http://schemas.microsoft.com/office/drawing/2014/chart" uri="{C3380CC4-5D6E-409C-BE32-E72D297353CC}">
                  <c16:uniqueId val="{00000000-9F0B-4FCE-9D6C-6250C71F5CA0}"/>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{24263997-FB1E-4232-ACB9-C6A03C6356C5}</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9F0B-4FCE-9D6C-6250C71F5CA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{BAD1CE8C-4E1A-48C9-A735-A49115685E67}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F0B-4FCE-9D6C-6250C71F5CA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{0E448B7E-3F07-403B-981B-8EFEE52EDE9B}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F0B-4FCE-9D6C-6250C71F5C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-9.9989540843008058</c:v>
                </c:pt>
                <c:pt idx="1">
                  <c:v>-2.8801937126160149</c:v>
                </c:pt>
                <c:pt idx="2">
                  <c:v>-2.7637010795899166</c:v>
                </c:pt>
                <c:pt idx="3">
                  <c:v>-2.8655893304673015</c:v>
                </c:pt>
              </c:numCache>
            </c:numRef>
          </c:val>
          <c:extLst>
            <c:ext xmlns:c16="http://schemas.microsoft.com/office/drawing/2014/chart" uri="{C3380CC4-5D6E-409C-BE32-E72D297353CC}">
              <c16:uniqueId val="{00000004-9F0B-4FCE-9D6C-6250C71F5CA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{C8E8D9F3-0F41-4FAD-BFE7-1DFCDEA9A109}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F0B-4FCE-9D6C-6250C71F5CA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{111567AA-77EE-40AF-A034-E3279ED22F31}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F0B-4FCE-9D6C-6250C71F5CA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{56FA85A8-EFDE-4116-9992-D4634EABC3AA}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F0B-4FCE-9D6C-6250C71F5CA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{4ACB54B8-3738-4FD2-83AE-569EE4C6C64F}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F0B-4FCE-9D6C-6250C71F5C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F0B-4FCE-9D6C-6250C71F5CA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F0B-4FCE-9D6C-6250C71F5CA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{57D45B0D-F158-4359-85B6-94698F53CDE3}</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B557-46E3-9122-4101045B4A1E}"/>
                </c:ext>
              </c:extLst>
            </c:dLbl>
            <c:dLbl>
              <c:idx val="1"/>
              <c:tx>
                <c:strRef>
                  <c:f>Daten_Diagramme!$D$15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{4A05A043-6424-4479-A0B2-D081F71DAFB5}</c15:txfldGUID>
                      <c15:f>Daten_Diagramme!$D$15</c15:f>
                      <c15:dlblFieldTableCache>
                        <c:ptCount val="1"/>
                        <c:pt idx="0">
                          <c:v>6.1</c:v>
                        </c:pt>
                      </c15:dlblFieldTableCache>
                    </c15:dlblFTEntry>
                  </c15:dlblFieldTable>
                  <c15:showDataLabelsRange val="0"/>
                </c:ext>
                <c:ext xmlns:c16="http://schemas.microsoft.com/office/drawing/2014/chart" uri="{C3380CC4-5D6E-409C-BE32-E72D297353CC}">
                  <c16:uniqueId val="{00000001-B557-46E3-9122-4101045B4A1E}"/>
                </c:ext>
              </c:extLst>
            </c:dLbl>
            <c:dLbl>
              <c:idx val="2"/>
              <c:tx>
                <c:strRef>
                  <c:f>Daten_Diagramme!$D$16</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{4B1EF8B8-B87F-4650-AF6B-5485BD46684C}</c15:txfldGUID>
                      <c15:f>Daten_Diagramme!$D$16</c15:f>
                      <c15:dlblFieldTableCache>
                        <c:ptCount val="1"/>
                        <c:pt idx="0">
                          <c:v>8.8</c:v>
                        </c:pt>
                      </c15:dlblFieldTableCache>
                    </c15:dlblFTEntry>
                  </c15:dlblFieldTable>
                  <c15:showDataLabelsRange val="0"/>
                </c:ext>
                <c:ext xmlns:c16="http://schemas.microsoft.com/office/drawing/2014/chart" uri="{C3380CC4-5D6E-409C-BE32-E72D297353CC}">
                  <c16:uniqueId val="{00000002-B557-46E3-9122-4101045B4A1E}"/>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{03F20FF9-B4DA-4006-B881-B1C9107AC5FA}</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B557-46E3-9122-4101045B4A1E}"/>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{193FF83D-C3BE-49F0-953C-C10D4ECF8CA3}</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B557-46E3-9122-4101045B4A1E}"/>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{A3F825DC-262D-436A-9ED1-A33B92D92A33}</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B557-46E3-9122-4101045B4A1E}"/>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{1C11DECB-9459-493D-AE8A-04DC6CF0DA09}</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B557-46E3-9122-4101045B4A1E}"/>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{79578FD2-3554-48F5-A01B-6B68FAFC8D07}</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B557-46E3-9122-4101045B4A1E}"/>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{E759FBEE-551F-4479-BAD8-6F92F4E103D3}</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B557-46E3-9122-4101045B4A1E}"/>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{7E98E6E5-F3F8-4570-A1BD-1E43550ACFCB}</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B557-46E3-9122-4101045B4A1E}"/>
                </c:ext>
              </c:extLst>
            </c:dLbl>
            <c:dLbl>
              <c:idx val="10"/>
              <c:tx>
                <c:strRef>
                  <c:f>Daten_Diagramme!$D$24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{AB61F8E7-0038-4675-9B2E-EFC96185C757}</c15:txfldGUID>
                      <c15:f>Daten_Diagramme!$D$24</c15:f>
                      <c15:dlblFieldTableCache>
                        <c:ptCount val="1"/>
                        <c:pt idx="0">
                          <c:v>-7.2</c:v>
                        </c:pt>
                      </c15:dlblFieldTableCache>
                    </c15:dlblFTEntry>
                  </c15:dlblFieldTable>
                  <c15:showDataLabelsRange val="0"/>
                </c:ext>
                <c:ext xmlns:c16="http://schemas.microsoft.com/office/drawing/2014/chart" uri="{C3380CC4-5D6E-409C-BE32-E72D297353CC}">
                  <c16:uniqueId val="{0000000A-B557-46E3-9122-4101045B4A1E}"/>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{01E6F3DF-FC86-46D0-BC6D-610C5C819659}</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B557-46E3-9122-4101045B4A1E}"/>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{3A4C913F-B713-4F14-A2B9-2178D93E2E40}</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B557-46E3-9122-4101045B4A1E}"/>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{688246AB-B249-43F5-8120-B5397949F2FA}</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B557-46E3-9122-4101045B4A1E}"/>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{B79817B9-12B6-49E6-8D08-2E23326B72A0}</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B557-46E3-9122-4101045B4A1E}"/>
                </c:ext>
              </c:extLst>
            </c:dLbl>
            <c:dLbl>
              <c:idx val="15"/>
              <c:tx>
                <c:strRef>
                  <c:f>Daten_Diagramme!$D$29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{D7847510-C681-492E-B767-863B85EB2BBB}</c15:txfldGUID>
                      <c15:f>Daten_Diagramme!$D$29</c15:f>
                      <c15:dlblFieldTableCache>
                        <c:ptCount val="1"/>
                        <c:pt idx="0">
                          <c:v>0.1</c:v>
                        </c:pt>
                      </c15:dlblFieldTableCache>
                    </c15:dlblFTEntry>
                  </c15:dlblFieldTable>
                  <c15:showDataLabelsRange val="0"/>
                </c:ext>
                <c:ext xmlns:c16="http://schemas.microsoft.com/office/drawing/2014/chart" uri="{C3380CC4-5D6E-409C-BE32-E72D297353CC}">
                  <c16:uniqueId val="{0000000F-B557-46E3-9122-4101045B4A1E}"/>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{49AAC823-8CD8-419F-BF7B-961469C7083D}</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B557-46E3-9122-4101045B4A1E}"/>
                </c:ext>
              </c:extLst>
            </c:dLbl>
            <c:dLbl>
              <c:idx val="17"/>
              <c:tx>
                <c:strRef>
                  <c:f>Daten_Diagramme!$D$31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{00569217-E3C7-42F7-A63C-7FEB330DD136}</c15:txfldGUID>
                      <c15:f>Daten_Diagramme!$D$31</c15:f>
                      <c15:dlblFieldTableCache>
                        <c:ptCount val="1"/>
                        <c:pt idx="0">
                          <c:v>6.1</c:v>
                        </c:pt>
                      </c15:dlblFieldTableCache>
                    </c15:dlblFTEntry>
                  </c15:dlblFieldTable>
                  <c15:showDataLabelsRange val="0"/>
                </c:ext>
                <c:ext xmlns:c16="http://schemas.microsoft.com/office/drawing/2014/chart" uri="{C3380CC4-5D6E-409C-BE32-E72D297353CC}">
                  <c16:uniqueId val="{00000011-B557-46E3-9122-4101045B4A1E}"/>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{1E3C3CCD-6E42-47C5-84B1-0D87DCC96D3C}</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B557-46E3-9122-4101045B4A1E}"/>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{FD7EA6B2-512F-4C94-9A6A-28FA10B9EA32}</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B557-46E3-9122-4101045B4A1E}"/>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{6C5F2D24-9732-429D-BF53-911538E7116C}</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B557-46E3-9122-4101045B4A1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{DEE6E3AD-E0B3-49B8-A887-A77E12EE6FE2}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557-46E3-9122-4101045B4A1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{C15C7D55-4219-4EFE-BC19-3D105E282525}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557-46E3-9122-4101045B4A1E}"/>
                </c:ext>
              </c:extLst>
            </c:dLbl>
            <c:dLbl>
              <c:idx val="23"/>
              <c:tx>
                <c:strRef>
                  <c:f>Daten_Diagramme!$D$37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{AD0B55E8-E9E9-4E6B-A683-5F9CCA9484BF}</c15:txfldGUID>
                      <c15:f>Daten_Diagramme!$D$37</c15:f>
                      <c15:dlblFieldTableCache>
                        <c:ptCount val="1"/>
                        <c:pt idx="0">
                          <c:v>6.1</c:v>
                        </c:pt>
                      </c15:dlblFieldTableCache>
                    </c15:dlblFTEntry>
                  </c15:dlblFieldTable>
                  <c15:showDataLabelsRange val="0"/>
                </c:ext>
                <c:ext xmlns:c16="http://schemas.microsoft.com/office/drawing/2014/chart" uri="{C3380CC4-5D6E-409C-BE32-E72D297353CC}">
                  <c16:uniqueId val="{00000017-B557-46E3-9122-4101045B4A1E}"/>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{71B80983-646B-4780-BA53-BDB913117C48}</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B557-46E3-9122-4101045B4A1E}"/>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{94015A36-7FF6-4C16-B8B7-E24128FFCB7D}</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B557-46E3-9122-4101045B4A1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{8D1ECA03-D678-449E-B38A-684D1C340071}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557-46E3-9122-4101045B4A1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{41A7BE13-55BC-4BCA-9499-8BFB0C47DA7A}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557-46E3-9122-4101045B4A1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{95321386-82A0-42EA-994E-E34919D63D75}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557-46E3-9122-4101045B4A1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{18499548-461D-4BD9-9781-1120B56E7A7C}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557-46E3-9122-4101045B4A1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{D8E278A9-3C8E-4C8B-B2D6-8969699A89EF}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557-46E3-9122-4101045B4A1E}"/>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{9EDFE226-9F35-4663-A193-747B778308FB}</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B557-46E3-9122-4101045B4A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1.1119218323710425</c:v>
                </c:pt>
                <c:pt idx="1">
                  <c:v>6.0726447219069239</c:v>
                </c:pt>
                <c:pt idx="2">
                  <c:v>8.7973273942093542</c:v>
                </c:pt>
                <c:pt idx="3">
                  <c:v>-9.7457251705501902E-2</c:v>
                </c:pt>
                <c:pt idx="4">
                  <c:v>-0.71350164654226123</c:v>
                </c:pt>
                <c:pt idx="5">
                  <c:v>-0.62843676355066769</c:v>
                </c:pt>
                <c:pt idx="6">
                  <c:v>1.3548387096774193</c:v>
                </c:pt>
                <c:pt idx="7">
                  <c:v>-9.9387112804373026E-2</c:v>
                </c:pt>
                <c:pt idx="8">
                  <c:v>1.1451826613666478</c:v>
                </c:pt>
                <c:pt idx="9">
                  <c:v>-3.0410870268521513</c:v>
                </c:pt>
                <c:pt idx="10">
                  <c:v>-7.1674707098552721</c:v>
                </c:pt>
                <c:pt idx="11">
                  <c:v>1.9900497512437811</c:v>
                </c:pt>
                <c:pt idx="12">
                  <c:v>-0.52693208430913352</c:v>
                </c:pt>
                <c:pt idx="13">
                  <c:v>2.0646937370956642</c:v>
                </c:pt>
                <c:pt idx="14">
                  <c:v>0.76726342710997442</c:v>
                </c:pt>
                <c:pt idx="15">
                  <c:v>0.11911852293031566</c:v>
                </c:pt>
                <c:pt idx="16">
                  <c:v>2.859455084974373</c:v>
                </c:pt>
                <c:pt idx="17">
                  <c:v>6.064356435643564</c:v>
                </c:pt>
                <c:pt idx="18">
                  <c:v>2.9400235201881615</c:v>
                </c:pt>
                <c:pt idx="19">
                  <c:v>1.9390581717451523</c:v>
                </c:pt>
                <c:pt idx="20">
                  <c:v>0.52110474205315271</c:v>
                </c:pt>
                <c:pt idx="21">
                  <c:v>0</c:v>
                </c:pt>
                <c:pt idx="23">
                  <c:v>6.0726447219069239</c:v>
                </c:pt>
                <c:pt idx="24">
                  <c:v>0.34024805180550982</c:v>
                </c:pt>
                <c:pt idx="25">
                  <c:v>1.2379227053140096</c:v>
                </c:pt>
              </c:numCache>
            </c:numRef>
          </c:val>
          <c:extLst>
            <c:ext xmlns:c16="http://schemas.microsoft.com/office/drawing/2014/chart" uri="{C3380CC4-5D6E-409C-BE32-E72D297353CC}">
              <c16:uniqueId val="{00000020-B557-46E3-9122-4101045B4A1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{5DE65E5A-5413-4433-B4ED-B791A726843A}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557-46E3-9122-4101045B4A1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{05F93540-4475-481A-AC97-3501E0B54335}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557-46E3-9122-4101045B4A1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{1ACB0991-EE64-44C4-B0E0-B78CFC3EF17F}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557-46E3-9122-4101045B4A1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{C7928283-8781-406D-989A-3CB8E2336FE1}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557-46E3-9122-4101045B4A1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{2B9A4A9C-8AE1-4A5F-A75C-B4D7B851A2A7}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557-46E3-9122-4101045B4A1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{A4FF55E4-8D6F-4AE5-A7D1-79FF781CDCCB}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557-46E3-9122-4101045B4A1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{8E7F4152-EB7C-44DB-B480-3CAA8BC9A94A}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557-46E3-9122-4101045B4A1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{8656BA2B-A3FC-4034-8048-C0CFFEBAB217}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557-46E3-9122-4101045B4A1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{6BE7976D-DA02-4289-9084-B9CE29C58100}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557-46E3-9122-4101045B4A1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{0CD43AAF-39DE-4204-AB3E-6C5AFF2103DC}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557-46E3-9122-4101045B4A1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{3FC2C79A-516C-48C3-8C36-4B1BB2DC4E34}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557-46E3-9122-4101045B4A1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{2C802CCE-4F23-43CA-AEB4-9B90B9CA56E9}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557-46E3-9122-4101045B4A1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{84CF209D-E353-4345-BF78-E7150B739C4F}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557-46E3-9122-4101045B4A1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{B5961817-2590-46CA-B4D8-FCFC391CABC4}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557-46E3-9122-4101045B4A1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{64EBD1B0-A47E-4DE5-8C57-40C33113F976}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557-46E3-9122-4101045B4A1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{49ECE071-DA7B-45B0-8DA9-33F79103C5A6}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557-46E3-9122-4101045B4A1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{A06324A6-5CBB-48B8-B07A-4CF6BE24094E}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557-46E3-9122-4101045B4A1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{FAEC9BEF-6E9D-4ABA-A87B-DD08C7C2A2BB}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557-46E3-9122-4101045B4A1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{848E6D7C-FB3D-4E1B-B732-12994908D91F}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557-46E3-9122-4101045B4A1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{6D6C42A5-A002-43BD-9282-38AB941611AA}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557-46E3-9122-4101045B4A1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{DB3EB5C0-BD2D-48BA-8A86-C1D593337FA3}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557-46E3-9122-4101045B4A1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{232490AD-9F83-4FFB-ACF5-12B8840E28A5}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557-46E3-9122-4101045B4A1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{17E877CC-ED53-4C21-BD6F-FF5B6DBD31B3}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557-46E3-9122-4101045B4A1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{83FE853C-8585-4EBA-B9C2-71437848F359}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557-46E3-9122-4101045B4A1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{5643BB8A-9919-4151-B43F-A54E860E89F1}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557-46E3-9122-4101045B4A1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{45204BDB-91F4-40D3-9F30-ECD5878F762C}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557-46E3-9122-4101045B4A1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{9289B4F7-59A5-4862-B080-FD742DAFC368}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557-46E3-9122-4101045B4A1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{0E3E02C1-9E51-4FD3-93EB-B38607ABB26F}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557-46E3-9122-4101045B4A1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{EFA7A85E-B8BC-46FD-8DB0-975C1999144D}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557-46E3-9122-4101045B4A1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{2D2A87C0-8BBA-4EF5-8F3A-4EDE01793A08}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557-46E3-9122-4101045B4A1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{4D588A7D-E8BE-40FF-9E65-29405FD09645}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557-46E3-9122-4101045B4A1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{7EE7A88E-086E-4D08-8054-9BAEF81D66AA}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557-46E3-9122-4101045B4A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557-46E3-9122-4101045B4A1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557-46E3-9122-4101045B4A1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{9BFF77BB-12EC-47D6-8647-870FE739E312}</c15:txfldGUID>
                      <c15:f>Daten_Diagramme!$E$14</c15:f>
                      <c15:dlblFieldTableCache>
                        <c:ptCount val="1"/>
                        <c:pt idx="0">
                          <c:v>-10.0</c:v>
                        </c:pt>
                      </c15:dlblFieldTableCache>
                    </c15:dlblFTEntry>
                  </c15:dlblFieldTable>
                  <c15:showDataLabelsRange val="0"/>
                </c:ext>
                <c:ext xmlns:c16="http://schemas.microsoft.com/office/drawing/2014/chart" uri="{C3380CC4-5D6E-409C-BE32-E72D297353CC}">
                  <c16:uniqueId val="{00000000-9C04-4D7B-89CD-FDBB66646F7E}"/>
                </c:ext>
              </c:extLst>
            </c:dLbl>
            <c:dLbl>
              <c:idx val="1"/>
              <c:tx>
                <c:strRef>
                  <c:f>Daten_Diagramme!$E$15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{0264206A-2D02-4BBB-AC25-B69974415F9D}</c15:txfldGUID>
                      <c15:f>Daten_Diagramme!$E$15</c15:f>
                      <c15:dlblFieldTableCache>
                        <c:ptCount val="1"/>
                        <c:pt idx="0">
                          <c:v>3.4</c:v>
                        </c:pt>
                      </c15:dlblFieldTableCache>
                    </c15:dlblFTEntry>
                  </c15:dlblFieldTable>
                  <c15:showDataLabelsRange val="0"/>
                </c:ext>
                <c:ext xmlns:c16="http://schemas.microsoft.com/office/drawing/2014/chart" uri="{C3380CC4-5D6E-409C-BE32-E72D297353CC}">
                  <c16:uniqueId val="{00000001-9C04-4D7B-89CD-FDBB66646F7E}"/>
                </c:ext>
              </c:extLst>
            </c:dLbl>
            <c:dLbl>
              <c:idx val="2"/>
              <c:tx>
                <c:strRef>
                  <c:f>Daten_Diagramme!$E$16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{3133DADF-1F27-463C-A61C-C4945A4C9572}</c15:txfldGUID>
                      <c15:f>Daten_Diagramme!$E$16</c15:f>
                      <c15:dlblFieldTableCache>
                        <c:ptCount val="1"/>
                        <c:pt idx="0">
                          <c:v>-3.1</c:v>
                        </c:pt>
                      </c15:dlblFieldTableCache>
                    </c15:dlblFTEntry>
                  </c15:dlblFieldTable>
                  <c15:showDataLabelsRange val="0"/>
                </c:ext>
                <c:ext xmlns:c16="http://schemas.microsoft.com/office/drawing/2014/chart" uri="{C3380CC4-5D6E-409C-BE32-E72D297353CC}">
                  <c16:uniqueId val="{00000002-9C04-4D7B-89CD-FDBB66646F7E}"/>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{A69F73EB-9625-49D5-98D3-167F95B9A2A3}</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9C04-4D7B-89CD-FDBB66646F7E}"/>
                </c:ext>
              </c:extLst>
            </c:dLbl>
            <c:dLbl>
              <c:idx val="4"/>
              <c:tx>
                <c:strRef>
                  <c:f>Daten_Diagramme!$E$18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{392A2F06-2D04-4CAA-B7F7-AAEE25FA9C36}</c15:txfldGUID>
                      <c15:f>Daten_Diagramme!$E$18</c15:f>
                      <c15:dlblFieldTableCache>
                        <c:ptCount val="1"/>
                        <c:pt idx="0">
                          <c:v>3.7</c:v>
                        </c:pt>
                      </c15:dlblFieldTableCache>
                    </c15:dlblFTEntry>
                  </c15:dlblFieldTable>
                  <c15:showDataLabelsRange val="0"/>
                </c:ext>
                <c:ext xmlns:c16="http://schemas.microsoft.com/office/drawing/2014/chart" uri="{C3380CC4-5D6E-409C-BE32-E72D297353CC}">
                  <c16:uniqueId val="{00000004-9C04-4D7B-89CD-FDBB66646F7E}"/>
                </c:ext>
              </c:extLst>
            </c:dLbl>
            <c:dLbl>
              <c:idx val="5"/>
              <c:tx>
                <c:strRef>
                  <c:f>Daten_Diagramme!$E$19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{E2FA1748-8119-44C2-A46E-89F39D0F79D1}</c15:txfldGUID>
                      <c15:f>Daten_Diagramme!$E$19</c15:f>
                      <c15:dlblFieldTableCache>
                        <c:ptCount val="1"/>
                        <c:pt idx="0">
                          <c:v>3.6</c:v>
                        </c:pt>
                      </c15:dlblFieldTableCache>
                    </c15:dlblFTEntry>
                  </c15:dlblFieldTable>
                  <c15:showDataLabelsRange val="0"/>
                </c:ext>
                <c:ext xmlns:c16="http://schemas.microsoft.com/office/drawing/2014/chart" uri="{C3380CC4-5D6E-409C-BE32-E72D297353CC}">
                  <c16:uniqueId val="{00000005-9C04-4D7B-89CD-FDBB66646F7E}"/>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{E2FE995E-7E5A-40F5-87CD-A47F375A3CE7}</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9C04-4D7B-89CD-FDBB66646F7E}"/>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{069D51DA-5AA9-482A-B496-98A87EDED057}</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9C04-4D7B-89CD-FDBB66646F7E}"/>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{CED58C00-F205-4FAD-9961-CD79EC56C448}</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9C04-4D7B-89CD-FDBB66646F7E}"/>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{EBDE3A4B-B212-4179-8B18-D44DF14CAA74}</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9C04-4D7B-89CD-FDBB66646F7E}"/>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{1E3928E7-493E-4652-A90B-CA6313222A02}</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9C04-4D7B-89CD-FDBB66646F7E}"/>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{9CDF112F-632D-442E-8F6C-FCCF8CD2C987}</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9C04-4D7B-89CD-FDBB66646F7E}"/>
                </c:ext>
              </c:extLst>
            </c:dLbl>
            <c:dLbl>
              <c:idx val="12"/>
              <c:tx>
                <c:strRef>
                  <c:f>Daten_Diagramme!$E$26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{C0D8D6D0-C2FB-4911-B103-1F57BFD11005}</c15:txfldGUID>
                      <c15:f>Daten_Diagramme!$E$26</c15:f>
                      <c15:dlblFieldTableCache>
                        <c:ptCount val="1"/>
                        <c:pt idx="0">
                          <c:v>3.0</c:v>
                        </c:pt>
                      </c15:dlblFieldTableCache>
                    </c15:dlblFTEntry>
                  </c15:dlblFieldTable>
                  <c15:showDataLabelsRange val="0"/>
                </c:ext>
                <c:ext xmlns:c16="http://schemas.microsoft.com/office/drawing/2014/chart" uri="{C3380CC4-5D6E-409C-BE32-E72D297353CC}">
                  <c16:uniqueId val="{0000000C-9C04-4D7B-89CD-FDBB66646F7E}"/>
                </c:ext>
              </c:extLst>
            </c:dLbl>
            <c:dLbl>
              <c:idx val="13"/>
              <c:tx>
                <c:strRef>
                  <c:f>Daten_Diagramme!$E$27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{D8278CF6-1A8C-462C-A2FA-37E598F7B3A4}</c15:txfldGUID>
                      <c15:f>Daten_Diagramme!$E$27</c15:f>
                      <c15:dlblFieldTableCache>
                        <c:ptCount val="1"/>
                        <c:pt idx="0">
                          <c:v>3.1</c:v>
                        </c:pt>
                      </c15:dlblFieldTableCache>
                    </c15:dlblFTEntry>
                  </c15:dlblFieldTable>
                  <c15:showDataLabelsRange val="0"/>
                </c:ext>
                <c:ext xmlns:c16="http://schemas.microsoft.com/office/drawing/2014/chart" uri="{C3380CC4-5D6E-409C-BE32-E72D297353CC}">
                  <c16:uniqueId val="{0000000D-9C04-4D7B-89CD-FDBB66646F7E}"/>
                </c:ext>
              </c:extLst>
            </c:dLbl>
            <c:dLbl>
              <c:idx val="14"/>
              <c:tx>
                <c:strRef>
                  <c:f>Daten_Diagramme!$E$28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{BBA242F1-2A72-4CB7-9FB1-330266E3C82D}</c15:txfldGUID>
                      <c15:f>Daten_Diagramme!$E$28</c15:f>
                      <c15:dlblFieldTableCache>
                        <c:ptCount val="1"/>
                        <c:pt idx="0">
                          <c:v>-0.4</c:v>
                        </c:pt>
                      </c15:dlblFieldTableCache>
                    </c15:dlblFTEntry>
                  </c15:dlblFieldTable>
                  <c15:showDataLabelsRange val="0"/>
                </c:ext>
                <c:ext xmlns:c16="http://schemas.microsoft.com/office/drawing/2014/chart" uri="{C3380CC4-5D6E-409C-BE32-E72D297353CC}">
                  <c16:uniqueId val="{0000000E-9C04-4D7B-89CD-FDBB66646F7E}"/>
                </c:ext>
              </c:extLst>
            </c:dLbl>
            <c:dLbl>
              <c:idx val="15"/>
              <c:tx>
                <c:strRef>
                  <c:f>Daten_Diagramme!$E$29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{52CCA6D7-3F2A-4FAA-B01F-00FC2C0B3FD5}</c15:txfldGUID>
                      <c15:f>Daten_Diagramme!$E$29</c15:f>
                      <c15:dlblFieldTableCache>
                        <c:ptCount val="1"/>
                        <c:pt idx="0">
                          <c:v>-15.6</c:v>
                        </c:pt>
                      </c15:dlblFieldTableCache>
                    </c15:dlblFTEntry>
                  </c15:dlblFieldTable>
                  <c15:showDataLabelsRange val="0"/>
                </c:ext>
                <c:ext xmlns:c16="http://schemas.microsoft.com/office/drawing/2014/chart" uri="{C3380CC4-5D6E-409C-BE32-E72D297353CC}">
                  <c16:uniqueId val="{0000000F-9C04-4D7B-89CD-FDBB66646F7E}"/>
                </c:ext>
              </c:extLst>
            </c:dLbl>
            <c:dLbl>
              <c:idx val="16"/>
              <c:tx>
                <c:strRef>
                  <c:f>Daten_Diagramme!$E$30</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{56502911-F9BC-4C58-AEF6-E2CFD410952F}</c15:txfldGUID>
                      <c15:f>Daten_Diagramme!$E$30</c15:f>
                      <c15:dlblFieldTableCache>
                        <c:ptCount val="1"/>
                        <c:pt idx="0">
                          <c:v>-9.0</c:v>
                        </c:pt>
                      </c15:dlblFieldTableCache>
                    </c15:dlblFTEntry>
                  </c15:dlblFieldTable>
                  <c15:showDataLabelsRange val="0"/>
                </c:ext>
                <c:ext xmlns:c16="http://schemas.microsoft.com/office/drawing/2014/chart" uri="{C3380CC4-5D6E-409C-BE32-E72D297353CC}">
                  <c16:uniqueId val="{00000010-9C04-4D7B-89CD-FDBB66646F7E}"/>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{F6EDA44B-6298-4650-93AA-F96980A5EE49}</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9C04-4D7B-89CD-FDBB66646F7E}"/>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{CAC3C892-529B-41EC-99BC-4A7632364E11}</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9C04-4D7B-89CD-FDBB66646F7E}"/>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{7B652C29-C83B-4190-8AF7-A3EAEE9847AF}</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9C04-4D7B-89CD-FDBB66646F7E}"/>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{7BB96877-BF38-4836-B559-773B9993054A}</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9C04-4D7B-89CD-FDBB66646F7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{87504F87-09E8-48D0-89F9-2A7A790F5F3E}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C04-4D7B-89CD-FDBB66646F7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{24F48CD0-2276-43EE-8F8B-8BFE49ED1F79}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C04-4D7B-89CD-FDBB66646F7E}"/>
                </c:ext>
              </c:extLst>
            </c:dLbl>
            <c:dLbl>
              <c:idx val="23"/>
              <c:tx>
                <c:strRef>
                  <c:f>Daten_Diagramme!$E$37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{00F0C708-F54D-4D23-8A6F-33B952542B04}</c15:txfldGUID>
                      <c15:f>Daten_Diagramme!$E$37</c15:f>
                      <c15:dlblFieldTableCache>
                        <c:ptCount val="1"/>
                        <c:pt idx="0">
                          <c:v>3.4</c:v>
                        </c:pt>
                      </c15:dlblFieldTableCache>
                    </c15:dlblFTEntry>
                  </c15:dlblFieldTable>
                  <c15:showDataLabelsRange val="0"/>
                </c:ext>
                <c:ext xmlns:c16="http://schemas.microsoft.com/office/drawing/2014/chart" uri="{C3380CC4-5D6E-409C-BE32-E72D297353CC}">
                  <c16:uniqueId val="{00000017-9C04-4D7B-89CD-FDBB66646F7E}"/>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{5BB9318C-7B6A-4BAA-8432-494FD63A7AB3}</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9C04-4D7B-89CD-FDBB66646F7E}"/>
                </c:ext>
              </c:extLst>
            </c:dLbl>
            <c:dLbl>
              <c:idx val="25"/>
              <c:tx>
                <c:strRef>
                  <c:f>Daten_Diagramme!$E$39</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{958424B7-0555-4526-A015-58A144447354}</c15:txfldGUID>
                      <c15:f>Daten_Diagramme!$E$39</c15:f>
                      <c15:dlblFieldTableCache>
                        <c:ptCount val="1"/>
                        <c:pt idx="0">
                          <c:v>-12.4</c:v>
                        </c:pt>
                      </c15:dlblFieldTableCache>
                    </c15:dlblFTEntry>
                  </c15:dlblFieldTable>
                  <c15:showDataLabelsRange val="0"/>
                </c:ext>
                <c:ext xmlns:c16="http://schemas.microsoft.com/office/drawing/2014/chart" uri="{C3380CC4-5D6E-409C-BE32-E72D297353CC}">
                  <c16:uniqueId val="{00000019-9C04-4D7B-89CD-FDBB66646F7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{0D11A697-3B77-4FD0-B58C-3453A1D582A6}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C04-4D7B-89CD-FDBB66646F7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{BCF8E527-9FDC-4899-93E8-BF23E9F8C04D}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C04-4D7B-89CD-FDBB66646F7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{A4AA2A2A-BC76-42FE-BBAC-779967086FA8}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C04-4D7B-89CD-FDBB66646F7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{4B3DD3D4-7983-4E4B-9CC4-D2F72DF293E0}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C04-4D7B-89CD-FDBB66646F7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{2B2EE887-06B6-4669-BF11-4754CABC282C}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C04-4D7B-89CD-FDBB66646F7E}"/>
                </c:ext>
              </c:extLst>
            </c:dLbl>
            <c:dLbl>
              <c:idx val="31"/>
              <c:tx>
                <c:strRef>
                  <c:f>Daten_Diagramme!$E$45</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{B456AA4F-352C-4FA1-A99D-7DCB1D78D54A}</c15:txfldGUID>
                      <c15:f>Daten_Diagramme!$E$45</c15:f>
                      <c15:dlblFieldTableCache>
                        <c:ptCount val="1"/>
                        <c:pt idx="0">
                          <c:v>-12.4</c:v>
                        </c:pt>
                      </c15:dlblFieldTableCache>
                    </c15:dlblFTEntry>
                  </c15:dlblFieldTable>
                  <c15:showDataLabelsRange val="0"/>
                </c:ext>
                <c:ext xmlns:c16="http://schemas.microsoft.com/office/drawing/2014/chart" uri="{C3380CC4-5D6E-409C-BE32-E72D297353CC}">
                  <c16:uniqueId val="{0000001F-9C04-4D7B-89CD-FDBB66646F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-9.9989540843008058</c:v>
                </c:pt>
                <c:pt idx="1">
                  <c:v>3.3697632058287796</c:v>
                </c:pt>
                <c:pt idx="2">
                  <c:v>-3.1496062992125986</c:v>
                </c:pt>
                <c:pt idx="3">
                  <c:v>3.2719836400817996</c:v>
                </c:pt>
                <c:pt idx="4">
                  <c:v>3.7351443123938881</c:v>
                </c:pt>
                <c:pt idx="5">
                  <c:v>3.6363636363636362</c:v>
                </c:pt>
                <c:pt idx="6">
                  <c:v>0</c:v>
                </c:pt>
                <c:pt idx="7">
                  <c:v>1.7709563164108619</c:v>
                </c:pt>
                <c:pt idx="8">
                  <c:v>1.5907673112913288</c:v>
                </c:pt>
                <c:pt idx="9">
                  <c:v>-4.4117647058823533</c:v>
                </c:pt>
                <c:pt idx="10">
                  <c:v>-13.284292514063177</c:v>
                </c:pt>
                <c:pt idx="11">
                  <c:v>-88.858842617631154</c:v>
                </c:pt>
                <c:pt idx="12">
                  <c:v>3.0434782608695654</c:v>
                </c:pt>
                <c:pt idx="13">
                  <c:v>3.0505952380952381</c:v>
                </c:pt>
                <c:pt idx="14">
                  <c:v>-0.43215211754537597</c:v>
                </c:pt>
                <c:pt idx="15">
                  <c:v>-15.596330275229358</c:v>
                </c:pt>
                <c:pt idx="16">
                  <c:v>-8.9506172839506171</c:v>
                </c:pt>
                <c:pt idx="17">
                  <c:v>-3.6053130929791273</c:v>
                </c:pt>
                <c:pt idx="18">
                  <c:v>-1.5748031496062993</c:v>
                </c:pt>
                <c:pt idx="19">
                  <c:v>1.44</c:v>
                </c:pt>
                <c:pt idx="20">
                  <c:v>-0.23397285914833879</c:v>
                </c:pt>
                <c:pt idx="21">
                  <c:v>0</c:v>
                </c:pt>
                <c:pt idx="23">
                  <c:v>3.3697632058287796</c:v>
                </c:pt>
                <c:pt idx="24">
                  <c:v>2.2028688524590163</c:v>
                </c:pt>
                <c:pt idx="25">
                  <c:v>-12.39108787652477</c:v>
                </c:pt>
              </c:numCache>
            </c:numRef>
          </c:val>
          <c:extLst>
            <c:ext xmlns:c16="http://schemas.microsoft.com/office/drawing/2014/chart" uri="{C3380CC4-5D6E-409C-BE32-E72D297353CC}">
              <c16:uniqueId val="{00000020-9C04-4D7B-89CD-FDBB66646F7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{DA23CB3B-ED19-4389-BB9B-ADA0D64D0E1F}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C04-4D7B-89CD-FDBB66646F7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{3D27BABD-CB59-4C7C-8811-BDEB1BE90CC7}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C04-4D7B-89CD-FDBB66646F7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{DB4523D8-074C-4760-A938-E678B95C3A79}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C04-4D7B-89CD-FDBB66646F7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{1360C886-604C-4BD9-8014-BC8002930331}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C04-4D7B-89CD-FDBB66646F7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{981243A6-5225-40A2-B285-BF70E0508395}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C04-4D7B-89CD-FDBB66646F7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{4DB2D248-B96F-4B7D-8A2D-2BCC8C9F0617}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C04-4D7B-89CD-FDBB66646F7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{A6175B03-195E-4014-91B7-AC3DD9EAA7AB}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C04-4D7B-89CD-FDBB66646F7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{0E07AE68-AEAE-48AA-B8B4-03FE755CF8C6}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C04-4D7B-89CD-FDBB66646F7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{076C21BF-8B4F-4C68-8392-C8145C9D9D5C}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C04-4D7B-89CD-FDBB66646F7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{FFF26943-9239-46A1-8D3A-8C757F54EC95}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C04-4D7B-89CD-FDBB66646F7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{4507FFD1-F75A-49C0-BB5A-AD891892BC98}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C04-4D7B-89CD-FDBB66646F7E}"/>
                </c:ext>
              </c:extLst>
            </c:dLbl>
            <c:dLbl>
              <c:idx val="11"/>
              <c:tx>
                <c:strRef>
                  <c:f>Daten_Diagramme!$G$25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{9266CF5D-386A-408C-AA51-77B9AF7B90B3}</c15:txfldGUID>
                      <c15:f>Daten_Diagramme!$G$25</c15:f>
                      <c15:dlblFieldTableCache>
                        <c:ptCount val="1"/>
                        <c:pt idx="0">
                          <c:v>&lt; -50</c:v>
                        </c:pt>
                      </c15:dlblFieldTableCache>
                    </c15:dlblFTEntry>
                  </c15:dlblFieldTable>
                  <c15:showDataLabelsRange val="0"/>
                </c:ext>
                <c:ext xmlns:c16="http://schemas.microsoft.com/office/drawing/2014/chart" uri="{C3380CC4-5D6E-409C-BE32-E72D297353CC}">
                  <c16:uniqueId val="{0000002C-9C04-4D7B-89CD-FDBB66646F7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{8BB80098-6886-4C27-9245-1CD215084B71}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C04-4D7B-89CD-FDBB66646F7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{11A4036F-EB7E-4BA5-BFD5-C7AE85C53A4F}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C04-4D7B-89CD-FDBB66646F7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{55AA2B3A-1F61-4FEC-B7A2-517A360E801E}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C04-4D7B-89CD-FDBB66646F7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{D604362E-F2A2-423C-A946-D5292A75087C}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C04-4D7B-89CD-FDBB66646F7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{7AEB507F-4689-4881-84C2-BE1E9950CBFD}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C04-4D7B-89CD-FDBB66646F7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{61DF8E6B-DAD9-4F4A-AF2F-76AB3059E07D}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C04-4D7B-89CD-FDBB66646F7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{21E10202-DD45-42E7-80DC-C8A9B5E733BB}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C04-4D7B-89CD-FDBB66646F7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{B194CD1D-51CA-44E8-BA24-A58F8217469B}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C04-4D7B-89CD-FDBB66646F7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{8DAA1B80-CC6F-4335-9F20-321118DE5C4F}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C04-4D7B-89CD-FDBB66646F7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{62B1DD7B-6DA5-47AF-B67C-3FD05F8D5D01}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C04-4D7B-89CD-FDBB66646F7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{DD3CD7C7-D675-439A-A41D-0B92EE8487B0}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C04-4D7B-89CD-FDBB66646F7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{6835AB0F-1CA0-49C0-AAA3-69B60FEC7A0A}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C04-4D7B-89CD-FDBB66646F7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{8D015E06-B00F-4411-9126-8F8275C4F94F}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C04-4D7B-89CD-FDBB66646F7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{5D1AB55C-F2E3-4D6A-9314-F79C256B69A6}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C04-4D7B-89CD-FDBB66646F7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{D2FFC3AE-2471-4447-B6FF-7D1292675E6C}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C04-4D7B-89CD-FDBB66646F7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{C41B342C-CE19-4C78-A249-D3430E27DDD6}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C04-4D7B-89CD-FDBB66646F7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{1184FB3E-12D9-4C8D-A00E-9E72FCCD8418}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C04-4D7B-89CD-FDBB66646F7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{C95E9ECA-C526-4550-BE1F-5E35E9DDCFE5}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C04-4D7B-89CD-FDBB66646F7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{3C32166D-9372-4A01-94C7-53C4C3BB76F1}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C04-4D7B-89CD-FDBB66646F7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{A788C071-4246-427F-8FBF-031A2385DAA6}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C04-4D7B-89CD-FDBB66646F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C04-4D7B-89CD-FDBB66646F7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C04-4D7B-89CD-FDBB66646F7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{BF3DA11F-C4B2-4E5E-A890-B56455651C5B}</c15:txfldGUID>
                      <c15:f>Diagramm!$I$46</c15:f>
                      <c15:dlblFieldTableCache>
                        <c:ptCount val="1"/>
                      </c15:dlblFieldTableCache>
                    </c15:dlblFTEntry>
                  </c15:dlblFieldTable>
                  <c15:showDataLabelsRange val="0"/>
                </c:ext>
                <c:ext xmlns:c16="http://schemas.microsoft.com/office/drawing/2014/chart" uri="{C3380CC4-5D6E-409C-BE32-E72D297353CC}">
                  <c16:uniqueId val="{00000000-7205-4EA6-AD5C-EDB9A3C830E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{90A7735E-9188-4EB2-868C-F6B3FDA051AE}</c15:txfldGUID>
                      <c15:f>Diagramm!$I$47</c15:f>
                      <c15:dlblFieldTableCache>
                        <c:ptCount val="1"/>
                      </c15:dlblFieldTableCache>
                    </c15:dlblFTEntry>
                  </c15:dlblFieldTable>
                  <c15:showDataLabelsRange val="0"/>
                </c:ext>
                <c:ext xmlns:c16="http://schemas.microsoft.com/office/drawing/2014/chart" uri="{C3380CC4-5D6E-409C-BE32-E72D297353CC}">
                  <c16:uniqueId val="{00000001-7205-4EA6-AD5C-EDB9A3C830E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{5DE03208-3D16-4F58-BC30-3C88D9E14F99}</c15:txfldGUID>
                      <c15:f>Diagramm!$I$48</c15:f>
                      <c15:dlblFieldTableCache>
                        <c:ptCount val="1"/>
                      </c15:dlblFieldTableCache>
                    </c15:dlblFTEntry>
                  </c15:dlblFieldTable>
                  <c15:showDataLabelsRange val="0"/>
                </c:ext>
                <c:ext xmlns:c16="http://schemas.microsoft.com/office/drawing/2014/chart" uri="{C3380CC4-5D6E-409C-BE32-E72D297353CC}">
                  <c16:uniqueId val="{00000002-7205-4EA6-AD5C-EDB9A3C830E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{3DE9B031-0861-4D42-A523-B84B2259090B}</c15:txfldGUID>
                      <c15:f>Diagramm!$I$49</c15:f>
                      <c15:dlblFieldTableCache>
                        <c:ptCount val="1"/>
                      </c15:dlblFieldTableCache>
                    </c15:dlblFTEntry>
                  </c15:dlblFieldTable>
                  <c15:showDataLabelsRange val="0"/>
                </c:ext>
                <c:ext xmlns:c16="http://schemas.microsoft.com/office/drawing/2014/chart" uri="{C3380CC4-5D6E-409C-BE32-E72D297353CC}">
                  <c16:uniqueId val="{00000003-7205-4EA6-AD5C-EDB9A3C830E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{B59C51F1-91FA-4A14-BD81-84667015C37A}</c15:txfldGUID>
                      <c15:f>Diagramm!$I$50</c15:f>
                      <c15:dlblFieldTableCache>
                        <c:ptCount val="1"/>
                      </c15:dlblFieldTableCache>
                    </c15:dlblFTEntry>
                  </c15:dlblFieldTable>
                  <c15:showDataLabelsRange val="0"/>
                </c:ext>
                <c:ext xmlns:c16="http://schemas.microsoft.com/office/drawing/2014/chart" uri="{C3380CC4-5D6E-409C-BE32-E72D297353CC}">
                  <c16:uniqueId val="{00000004-7205-4EA6-AD5C-EDB9A3C830E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{25AAC491-1138-493E-ACC6-334A7D342270}</c15:txfldGUID>
                      <c15:f>Diagramm!$I$51</c15:f>
                      <c15:dlblFieldTableCache>
                        <c:ptCount val="1"/>
                      </c15:dlblFieldTableCache>
                    </c15:dlblFTEntry>
                  </c15:dlblFieldTable>
                  <c15:showDataLabelsRange val="0"/>
                </c:ext>
                <c:ext xmlns:c16="http://schemas.microsoft.com/office/drawing/2014/chart" uri="{C3380CC4-5D6E-409C-BE32-E72D297353CC}">
                  <c16:uniqueId val="{00000005-7205-4EA6-AD5C-EDB9A3C830E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{8FD0E7C0-646A-42DB-94A0-18636C0ABC2A}</c15:txfldGUID>
                      <c15:f>Diagramm!$I$52</c15:f>
                      <c15:dlblFieldTableCache>
                        <c:ptCount val="1"/>
                      </c15:dlblFieldTableCache>
                    </c15:dlblFTEntry>
                  </c15:dlblFieldTable>
                  <c15:showDataLabelsRange val="0"/>
                </c:ext>
                <c:ext xmlns:c16="http://schemas.microsoft.com/office/drawing/2014/chart" uri="{C3380CC4-5D6E-409C-BE32-E72D297353CC}">
                  <c16:uniqueId val="{00000006-7205-4EA6-AD5C-EDB9A3C830E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{743DA727-AADA-4AD2-8343-A8AC3F88AAD8}</c15:txfldGUID>
                      <c15:f>Diagramm!$I$53</c15:f>
                      <c15:dlblFieldTableCache>
                        <c:ptCount val="1"/>
                      </c15:dlblFieldTableCache>
                    </c15:dlblFTEntry>
                  </c15:dlblFieldTable>
                  <c15:showDataLabelsRange val="0"/>
                </c:ext>
                <c:ext xmlns:c16="http://schemas.microsoft.com/office/drawing/2014/chart" uri="{C3380CC4-5D6E-409C-BE32-E72D297353CC}">
                  <c16:uniqueId val="{00000007-7205-4EA6-AD5C-EDB9A3C830E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{6A0B1765-7075-4F9F-AAE4-5AA8A47814A5}</c15:txfldGUID>
                      <c15:f>Diagramm!$I$54</c15:f>
                      <c15:dlblFieldTableCache>
                        <c:ptCount val="1"/>
                      </c15:dlblFieldTableCache>
                    </c15:dlblFTEntry>
                  </c15:dlblFieldTable>
                  <c15:showDataLabelsRange val="0"/>
                </c:ext>
                <c:ext xmlns:c16="http://schemas.microsoft.com/office/drawing/2014/chart" uri="{C3380CC4-5D6E-409C-BE32-E72D297353CC}">
                  <c16:uniqueId val="{00000008-7205-4EA6-AD5C-EDB9A3C830E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{ECB29D2F-772D-49D9-A391-37F7B4F9A171}</c15:txfldGUID>
                      <c15:f>Diagramm!$I$55</c15:f>
                      <c15:dlblFieldTableCache>
                        <c:ptCount val="1"/>
                      </c15:dlblFieldTableCache>
                    </c15:dlblFTEntry>
                  </c15:dlblFieldTable>
                  <c15:showDataLabelsRange val="0"/>
                </c:ext>
                <c:ext xmlns:c16="http://schemas.microsoft.com/office/drawing/2014/chart" uri="{C3380CC4-5D6E-409C-BE32-E72D297353CC}">
                  <c16:uniqueId val="{00000009-7205-4EA6-AD5C-EDB9A3C830E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{9A907E40-A4C1-477C-B8DB-9E2F68381D57}</c15:txfldGUID>
                      <c15:f>Diagramm!$I$56</c15:f>
                      <c15:dlblFieldTableCache>
                        <c:ptCount val="1"/>
                      </c15:dlblFieldTableCache>
                    </c15:dlblFTEntry>
                  </c15:dlblFieldTable>
                  <c15:showDataLabelsRange val="0"/>
                </c:ext>
                <c:ext xmlns:c16="http://schemas.microsoft.com/office/drawing/2014/chart" uri="{C3380CC4-5D6E-409C-BE32-E72D297353CC}">
                  <c16:uniqueId val="{0000000A-7205-4EA6-AD5C-EDB9A3C830E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{7A97DB84-CA90-4671-80D7-AD6AD0725898}</c15:txfldGUID>
                      <c15:f>Diagramm!$I$57</c15:f>
                      <c15:dlblFieldTableCache>
                        <c:ptCount val="1"/>
                      </c15:dlblFieldTableCache>
                    </c15:dlblFTEntry>
                  </c15:dlblFieldTable>
                  <c15:showDataLabelsRange val="0"/>
                </c:ext>
                <c:ext xmlns:c16="http://schemas.microsoft.com/office/drawing/2014/chart" uri="{C3380CC4-5D6E-409C-BE32-E72D297353CC}">
                  <c16:uniqueId val="{0000000B-7205-4EA6-AD5C-EDB9A3C830E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{95013D49-A269-4F05-8098-D506CE26DC0C}</c15:txfldGUID>
                      <c15:f>Diagramm!$I$58</c15:f>
                      <c15:dlblFieldTableCache>
                        <c:ptCount val="1"/>
                      </c15:dlblFieldTableCache>
                    </c15:dlblFTEntry>
                  </c15:dlblFieldTable>
                  <c15:showDataLabelsRange val="0"/>
                </c:ext>
                <c:ext xmlns:c16="http://schemas.microsoft.com/office/drawing/2014/chart" uri="{C3380CC4-5D6E-409C-BE32-E72D297353CC}">
                  <c16:uniqueId val="{0000000C-7205-4EA6-AD5C-EDB9A3C830E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{64527DC0-8BD3-4891-989B-94AA49EF5575}</c15:txfldGUID>
                      <c15:f>Diagramm!$I$59</c15:f>
                      <c15:dlblFieldTableCache>
                        <c:ptCount val="1"/>
                      </c15:dlblFieldTableCache>
                    </c15:dlblFTEntry>
                  </c15:dlblFieldTable>
                  <c15:showDataLabelsRange val="0"/>
                </c:ext>
                <c:ext xmlns:c16="http://schemas.microsoft.com/office/drawing/2014/chart" uri="{C3380CC4-5D6E-409C-BE32-E72D297353CC}">
                  <c16:uniqueId val="{0000000D-7205-4EA6-AD5C-EDB9A3C830E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{E209DD6F-A1CE-4495-83E8-53FC3A749F08}</c15:txfldGUID>
                      <c15:f>Diagramm!$I$60</c15:f>
                      <c15:dlblFieldTableCache>
                        <c:ptCount val="1"/>
                      </c15:dlblFieldTableCache>
                    </c15:dlblFTEntry>
                  </c15:dlblFieldTable>
                  <c15:showDataLabelsRange val="0"/>
                </c:ext>
                <c:ext xmlns:c16="http://schemas.microsoft.com/office/drawing/2014/chart" uri="{C3380CC4-5D6E-409C-BE32-E72D297353CC}">
                  <c16:uniqueId val="{0000000E-7205-4EA6-AD5C-EDB9A3C830E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{D3268257-00D2-408E-886F-8EBBEF53695E}</c15:txfldGUID>
                      <c15:f>Diagramm!$I$61</c15:f>
                      <c15:dlblFieldTableCache>
                        <c:ptCount val="1"/>
                      </c15:dlblFieldTableCache>
                    </c15:dlblFTEntry>
                  </c15:dlblFieldTable>
                  <c15:showDataLabelsRange val="0"/>
                </c:ext>
                <c:ext xmlns:c16="http://schemas.microsoft.com/office/drawing/2014/chart" uri="{C3380CC4-5D6E-409C-BE32-E72D297353CC}">
                  <c16:uniqueId val="{0000000F-7205-4EA6-AD5C-EDB9A3C830E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{30F359E2-3B6B-4195-A0CD-F8D2744FB124}</c15:txfldGUID>
                      <c15:f>Diagramm!$I$62</c15:f>
                      <c15:dlblFieldTableCache>
                        <c:ptCount val="1"/>
                      </c15:dlblFieldTableCache>
                    </c15:dlblFTEntry>
                  </c15:dlblFieldTable>
                  <c15:showDataLabelsRange val="0"/>
                </c:ext>
                <c:ext xmlns:c16="http://schemas.microsoft.com/office/drawing/2014/chart" uri="{C3380CC4-5D6E-409C-BE32-E72D297353CC}">
                  <c16:uniqueId val="{00000010-7205-4EA6-AD5C-EDB9A3C830E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{4967CA66-58C1-421F-844C-E75CD4C653A3}</c15:txfldGUID>
                      <c15:f>Diagramm!$I$63</c15:f>
                      <c15:dlblFieldTableCache>
                        <c:ptCount val="1"/>
                      </c15:dlblFieldTableCache>
                    </c15:dlblFTEntry>
                  </c15:dlblFieldTable>
                  <c15:showDataLabelsRange val="0"/>
                </c:ext>
                <c:ext xmlns:c16="http://schemas.microsoft.com/office/drawing/2014/chart" uri="{C3380CC4-5D6E-409C-BE32-E72D297353CC}">
                  <c16:uniqueId val="{00000011-7205-4EA6-AD5C-EDB9A3C830E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{6F97856F-1DA1-4E6D-B263-FAE62B086B62}</c15:txfldGUID>
                      <c15:f>Diagramm!$I$64</c15:f>
                      <c15:dlblFieldTableCache>
                        <c:ptCount val="1"/>
                      </c15:dlblFieldTableCache>
                    </c15:dlblFTEntry>
                  </c15:dlblFieldTable>
                  <c15:showDataLabelsRange val="0"/>
                </c:ext>
                <c:ext xmlns:c16="http://schemas.microsoft.com/office/drawing/2014/chart" uri="{C3380CC4-5D6E-409C-BE32-E72D297353CC}">
                  <c16:uniqueId val="{00000012-7205-4EA6-AD5C-EDB9A3C830E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{97AE8C7C-EDE3-41CD-8422-735E60A1538B}</c15:txfldGUID>
                      <c15:f>Diagramm!$I$65</c15:f>
                      <c15:dlblFieldTableCache>
                        <c:ptCount val="1"/>
                      </c15:dlblFieldTableCache>
                    </c15:dlblFTEntry>
                  </c15:dlblFieldTable>
                  <c15:showDataLabelsRange val="0"/>
                </c:ext>
                <c:ext xmlns:c16="http://schemas.microsoft.com/office/drawing/2014/chart" uri="{C3380CC4-5D6E-409C-BE32-E72D297353CC}">
                  <c16:uniqueId val="{00000013-7205-4EA6-AD5C-EDB9A3C830E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{35CA3FD1-F2B0-4176-B702-3A8E12BFADFE}</c15:txfldGUID>
                      <c15:f>Diagramm!$I$66</c15:f>
                      <c15:dlblFieldTableCache>
                        <c:ptCount val="1"/>
                      </c15:dlblFieldTableCache>
                    </c15:dlblFTEntry>
                  </c15:dlblFieldTable>
                  <c15:showDataLabelsRange val="0"/>
                </c:ext>
                <c:ext xmlns:c16="http://schemas.microsoft.com/office/drawing/2014/chart" uri="{C3380CC4-5D6E-409C-BE32-E72D297353CC}">
                  <c16:uniqueId val="{00000014-7205-4EA6-AD5C-EDB9A3C830E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{7F9A9590-8455-4BDC-B262-3D59C7B89F7B}</c15:txfldGUID>
                      <c15:f>Diagramm!$I$67</c15:f>
                      <c15:dlblFieldTableCache>
                        <c:ptCount val="1"/>
                      </c15:dlblFieldTableCache>
                    </c15:dlblFTEntry>
                  </c15:dlblFieldTable>
                  <c15:showDataLabelsRange val="0"/>
                </c:ext>
                <c:ext xmlns:c16="http://schemas.microsoft.com/office/drawing/2014/chart" uri="{C3380CC4-5D6E-409C-BE32-E72D297353CC}">
                  <c16:uniqueId val="{00000015-7205-4EA6-AD5C-EDB9A3C830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205-4EA6-AD5C-EDB9A3C830E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{00B6A2B7-84A6-49F6-921B-5AFB1F8EC565}</c15:txfldGUID>
                      <c15:f>Diagramm!$K$46</c15:f>
                      <c15:dlblFieldTableCache>
                        <c:ptCount val="1"/>
                      </c15:dlblFieldTableCache>
                    </c15:dlblFTEntry>
                  </c15:dlblFieldTable>
                  <c15:showDataLabelsRange val="0"/>
                </c:ext>
                <c:ext xmlns:c16="http://schemas.microsoft.com/office/drawing/2014/chart" uri="{C3380CC4-5D6E-409C-BE32-E72D297353CC}">
                  <c16:uniqueId val="{00000017-7205-4EA6-AD5C-EDB9A3C830E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{D7B6D603-67AC-4FF5-B301-C7B2187A54A7}</c15:txfldGUID>
                      <c15:f>Diagramm!$K$47</c15:f>
                      <c15:dlblFieldTableCache>
                        <c:ptCount val="1"/>
                      </c15:dlblFieldTableCache>
                    </c15:dlblFTEntry>
                  </c15:dlblFieldTable>
                  <c15:showDataLabelsRange val="0"/>
                </c:ext>
                <c:ext xmlns:c16="http://schemas.microsoft.com/office/drawing/2014/chart" uri="{C3380CC4-5D6E-409C-BE32-E72D297353CC}">
                  <c16:uniqueId val="{00000018-7205-4EA6-AD5C-EDB9A3C830E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{2CC61EF5-C0A5-4BC0-8D13-6D6344B8DCF2}</c15:txfldGUID>
                      <c15:f>Diagramm!$K$48</c15:f>
                      <c15:dlblFieldTableCache>
                        <c:ptCount val="1"/>
                      </c15:dlblFieldTableCache>
                    </c15:dlblFTEntry>
                  </c15:dlblFieldTable>
                  <c15:showDataLabelsRange val="0"/>
                </c:ext>
                <c:ext xmlns:c16="http://schemas.microsoft.com/office/drawing/2014/chart" uri="{C3380CC4-5D6E-409C-BE32-E72D297353CC}">
                  <c16:uniqueId val="{00000019-7205-4EA6-AD5C-EDB9A3C830E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{B764AA45-03F9-4149-9B46-70254F2A6D0E}</c15:txfldGUID>
                      <c15:f>Diagramm!$K$49</c15:f>
                      <c15:dlblFieldTableCache>
                        <c:ptCount val="1"/>
                      </c15:dlblFieldTableCache>
                    </c15:dlblFTEntry>
                  </c15:dlblFieldTable>
                  <c15:showDataLabelsRange val="0"/>
                </c:ext>
                <c:ext xmlns:c16="http://schemas.microsoft.com/office/drawing/2014/chart" uri="{C3380CC4-5D6E-409C-BE32-E72D297353CC}">
                  <c16:uniqueId val="{0000001A-7205-4EA6-AD5C-EDB9A3C830E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{295E7C60-CD6C-43FD-9B6E-BCF64B89B563}</c15:txfldGUID>
                      <c15:f>Diagramm!$K$50</c15:f>
                      <c15:dlblFieldTableCache>
                        <c:ptCount val="1"/>
                      </c15:dlblFieldTableCache>
                    </c15:dlblFTEntry>
                  </c15:dlblFieldTable>
                  <c15:showDataLabelsRange val="0"/>
                </c:ext>
                <c:ext xmlns:c16="http://schemas.microsoft.com/office/drawing/2014/chart" uri="{C3380CC4-5D6E-409C-BE32-E72D297353CC}">
                  <c16:uniqueId val="{0000001B-7205-4EA6-AD5C-EDB9A3C830E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{FEDF3858-5145-47FE-863D-D8B2D30E31AC}</c15:txfldGUID>
                      <c15:f>Diagramm!$K$51</c15:f>
                      <c15:dlblFieldTableCache>
                        <c:ptCount val="1"/>
                      </c15:dlblFieldTableCache>
                    </c15:dlblFTEntry>
                  </c15:dlblFieldTable>
                  <c15:showDataLabelsRange val="0"/>
                </c:ext>
                <c:ext xmlns:c16="http://schemas.microsoft.com/office/drawing/2014/chart" uri="{C3380CC4-5D6E-409C-BE32-E72D297353CC}">
                  <c16:uniqueId val="{0000001C-7205-4EA6-AD5C-EDB9A3C830E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{DEDF440F-4523-459F-9506-5261622F23FC}</c15:txfldGUID>
                      <c15:f>Diagramm!$K$52</c15:f>
                      <c15:dlblFieldTableCache>
                        <c:ptCount val="1"/>
                      </c15:dlblFieldTableCache>
                    </c15:dlblFTEntry>
                  </c15:dlblFieldTable>
                  <c15:showDataLabelsRange val="0"/>
                </c:ext>
                <c:ext xmlns:c16="http://schemas.microsoft.com/office/drawing/2014/chart" uri="{C3380CC4-5D6E-409C-BE32-E72D297353CC}">
                  <c16:uniqueId val="{0000001D-7205-4EA6-AD5C-EDB9A3C830E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{DAD0FC5D-2C75-4E18-9D3B-BE8760F364FB}</c15:txfldGUID>
                      <c15:f>Diagramm!$K$53</c15:f>
                      <c15:dlblFieldTableCache>
                        <c:ptCount val="1"/>
                      </c15:dlblFieldTableCache>
                    </c15:dlblFTEntry>
                  </c15:dlblFieldTable>
                  <c15:showDataLabelsRange val="0"/>
                </c:ext>
                <c:ext xmlns:c16="http://schemas.microsoft.com/office/drawing/2014/chart" uri="{C3380CC4-5D6E-409C-BE32-E72D297353CC}">
                  <c16:uniqueId val="{0000001E-7205-4EA6-AD5C-EDB9A3C830E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{79FCC357-D23B-4292-80D1-720CCC60B1F4}</c15:txfldGUID>
                      <c15:f>Diagramm!$K$54</c15:f>
                      <c15:dlblFieldTableCache>
                        <c:ptCount val="1"/>
                      </c15:dlblFieldTableCache>
                    </c15:dlblFTEntry>
                  </c15:dlblFieldTable>
                  <c15:showDataLabelsRange val="0"/>
                </c:ext>
                <c:ext xmlns:c16="http://schemas.microsoft.com/office/drawing/2014/chart" uri="{C3380CC4-5D6E-409C-BE32-E72D297353CC}">
                  <c16:uniqueId val="{0000001F-7205-4EA6-AD5C-EDB9A3C830E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{6A07D0A1-0879-48FC-8925-D3AB7DF37956}</c15:txfldGUID>
                      <c15:f>Diagramm!$K$55</c15:f>
                      <c15:dlblFieldTableCache>
                        <c:ptCount val="1"/>
                      </c15:dlblFieldTableCache>
                    </c15:dlblFTEntry>
                  </c15:dlblFieldTable>
                  <c15:showDataLabelsRange val="0"/>
                </c:ext>
                <c:ext xmlns:c16="http://schemas.microsoft.com/office/drawing/2014/chart" uri="{C3380CC4-5D6E-409C-BE32-E72D297353CC}">
                  <c16:uniqueId val="{00000020-7205-4EA6-AD5C-EDB9A3C830E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{CEAC3AD6-3247-41A6-9F1D-8AD8A7C8C86D}</c15:txfldGUID>
                      <c15:f>Diagramm!$K$56</c15:f>
                      <c15:dlblFieldTableCache>
                        <c:ptCount val="1"/>
                      </c15:dlblFieldTableCache>
                    </c15:dlblFTEntry>
                  </c15:dlblFieldTable>
                  <c15:showDataLabelsRange val="0"/>
                </c:ext>
                <c:ext xmlns:c16="http://schemas.microsoft.com/office/drawing/2014/chart" uri="{C3380CC4-5D6E-409C-BE32-E72D297353CC}">
                  <c16:uniqueId val="{00000021-7205-4EA6-AD5C-EDB9A3C830E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{FD98AC72-DE10-4FB0-ACCC-95F65380C117}</c15:txfldGUID>
                      <c15:f>Diagramm!$K$57</c15:f>
                      <c15:dlblFieldTableCache>
                        <c:ptCount val="1"/>
                      </c15:dlblFieldTableCache>
                    </c15:dlblFTEntry>
                  </c15:dlblFieldTable>
                  <c15:showDataLabelsRange val="0"/>
                </c:ext>
                <c:ext xmlns:c16="http://schemas.microsoft.com/office/drawing/2014/chart" uri="{C3380CC4-5D6E-409C-BE32-E72D297353CC}">
                  <c16:uniqueId val="{00000022-7205-4EA6-AD5C-EDB9A3C830E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{B39844C4-D929-442C-A621-76FB6067994F}</c15:txfldGUID>
                      <c15:f>Diagramm!$K$58</c15:f>
                      <c15:dlblFieldTableCache>
                        <c:ptCount val="1"/>
                      </c15:dlblFieldTableCache>
                    </c15:dlblFTEntry>
                  </c15:dlblFieldTable>
                  <c15:showDataLabelsRange val="0"/>
                </c:ext>
                <c:ext xmlns:c16="http://schemas.microsoft.com/office/drawing/2014/chart" uri="{C3380CC4-5D6E-409C-BE32-E72D297353CC}">
                  <c16:uniqueId val="{00000023-7205-4EA6-AD5C-EDB9A3C830E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{1EE48C31-0B2E-45F8-B372-9EFCF1AEB554}</c15:txfldGUID>
                      <c15:f>Diagramm!$K$59</c15:f>
                      <c15:dlblFieldTableCache>
                        <c:ptCount val="1"/>
                      </c15:dlblFieldTableCache>
                    </c15:dlblFTEntry>
                  </c15:dlblFieldTable>
                  <c15:showDataLabelsRange val="0"/>
                </c:ext>
                <c:ext xmlns:c16="http://schemas.microsoft.com/office/drawing/2014/chart" uri="{C3380CC4-5D6E-409C-BE32-E72D297353CC}">
                  <c16:uniqueId val="{00000024-7205-4EA6-AD5C-EDB9A3C830E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{393E9116-47F6-4C20-BA59-AC5A51D3BAE1}</c15:txfldGUID>
                      <c15:f>Diagramm!$K$60</c15:f>
                      <c15:dlblFieldTableCache>
                        <c:ptCount val="1"/>
                      </c15:dlblFieldTableCache>
                    </c15:dlblFTEntry>
                  </c15:dlblFieldTable>
                  <c15:showDataLabelsRange val="0"/>
                </c:ext>
                <c:ext xmlns:c16="http://schemas.microsoft.com/office/drawing/2014/chart" uri="{C3380CC4-5D6E-409C-BE32-E72D297353CC}">
                  <c16:uniqueId val="{00000025-7205-4EA6-AD5C-EDB9A3C830E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{99BCA6AD-A271-421C-BA1A-AE162EB04355}</c15:txfldGUID>
                      <c15:f>Diagramm!$K$61</c15:f>
                      <c15:dlblFieldTableCache>
                        <c:ptCount val="1"/>
                      </c15:dlblFieldTableCache>
                    </c15:dlblFTEntry>
                  </c15:dlblFieldTable>
                  <c15:showDataLabelsRange val="0"/>
                </c:ext>
                <c:ext xmlns:c16="http://schemas.microsoft.com/office/drawing/2014/chart" uri="{C3380CC4-5D6E-409C-BE32-E72D297353CC}">
                  <c16:uniqueId val="{00000026-7205-4EA6-AD5C-EDB9A3C830E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{D690B167-6A6F-46CC-A041-3806786CC44F}</c15:txfldGUID>
                      <c15:f>Diagramm!$K$62</c15:f>
                      <c15:dlblFieldTableCache>
                        <c:ptCount val="1"/>
                      </c15:dlblFieldTableCache>
                    </c15:dlblFTEntry>
                  </c15:dlblFieldTable>
                  <c15:showDataLabelsRange val="0"/>
                </c:ext>
                <c:ext xmlns:c16="http://schemas.microsoft.com/office/drawing/2014/chart" uri="{C3380CC4-5D6E-409C-BE32-E72D297353CC}">
                  <c16:uniqueId val="{00000027-7205-4EA6-AD5C-EDB9A3C830E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{939286FB-C36F-4EB7-847D-49776BF385FA}</c15:txfldGUID>
                      <c15:f>Diagramm!$K$63</c15:f>
                      <c15:dlblFieldTableCache>
                        <c:ptCount val="1"/>
                      </c15:dlblFieldTableCache>
                    </c15:dlblFTEntry>
                  </c15:dlblFieldTable>
                  <c15:showDataLabelsRange val="0"/>
                </c:ext>
                <c:ext xmlns:c16="http://schemas.microsoft.com/office/drawing/2014/chart" uri="{C3380CC4-5D6E-409C-BE32-E72D297353CC}">
                  <c16:uniqueId val="{00000028-7205-4EA6-AD5C-EDB9A3C830E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{CF691BCB-C5C3-4DC5-B405-671D23087CDD}</c15:txfldGUID>
                      <c15:f>Diagramm!$K$64</c15:f>
                      <c15:dlblFieldTableCache>
                        <c:ptCount val="1"/>
                      </c15:dlblFieldTableCache>
                    </c15:dlblFTEntry>
                  </c15:dlblFieldTable>
                  <c15:showDataLabelsRange val="0"/>
                </c:ext>
                <c:ext xmlns:c16="http://schemas.microsoft.com/office/drawing/2014/chart" uri="{C3380CC4-5D6E-409C-BE32-E72D297353CC}">
                  <c16:uniqueId val="{00000029-7205-4EA6-AD5C-EDB9A3C830E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{F1A36346-501F-49F0-B5DE-708290AB68A8}</c15:txfldGUID>
                      <c15:f>Diagramm!$K$65</c15:f>
                      <c15:dlblFieldTableCache>
                        <c:ptCount val="1"/>
                      </c15:dlblFieldTableCache>
                    </c15:dlblFTEntry>
                  </c15:dlblFieldTable>
                  <c15:showDataLabelsRange val="0"/>
                </c:ext>
                <c:ext xmlns:c16="http://schemas.microsoft.com/office/drawing/2014/chart" uri="{C3380CC4-5D6E-409C-BE32-E72D297353CC}">
                  <c16:uniqueId val="{0000002A-7205-4EA6-AD5C-EDB9A3C830E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{D879B636-02EC-4A73-83E5-8F4E9E7A6797}</c15:txfldGUID>
                      <c15:f>Diagramm!$K$66</c15:f>
                      <c15:dlblFieldTableCache>
                        <c:ptCount val="1"/>
                      </c15:dlblFieldTableCache>
                    </c15:dlblFTEntry>
                  </c15:dlblFieldTable>
                  <c15:showDataLabelsRange val="0"/>
                </c:ext>
                <c:ext xmlns:c16="http://schemas.microsoft.com/office/drawing/2014/chart" uri="{C3380CC4-5D6E-409C-BE32-E72D297353CC}">
                  <c16:uniqueId val="{0000002B-7205-4EA6-AD5C-EDB9A3C830E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{7E95F72B-605F-4CE8-996A-F9B6C316678A}</c15:txfldGUID>
                      <c15:f>Diagramm!$K$67</c15:f>
                      <c15:dlblFieldTableCache>
                        <c:ptCount val="1"/>
                      </c15:dlblFieldTableCache>
                    </c15:dlblFTEntry>
                  </c15:dlblFieldTable>
                  <c15:showDataLabelsRange val="0"/>
                </c:ext>
                <c:ext xmlns:c16="http://schemas.microsoft.com/office/drawing/2014/chart" uri="{C3380CC4-5D6E-409C-BE32-E72D297353CC}">
                  <c16:uniqueId val="{0000002C-7205-4EA6-AD5C-EDB9A3C830E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205-4EA6-AD5C-EDB9A3C830E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{34EAE45D-4E39-4680-88D1-3D021BDA729B}</c15:txfldGUID>
                      <c15:f>Diagramm!$J$46</c15:f>
                      <c15:dlblFieldTableCache>
                        <c:ptCount val="1"/>
                      </c15:dlblFieldTableCache>
                    </c15:dlblFTEntry>
                  </c15:dlblFieldTable>
                  <c15:showDataLabelsRange val="0"/>
                </c:ext>
                <c:ext xmlns:c16="http://schemas.microsoft.com/office/drawing/2014/chart" uri="{C3380CC4-5D6E-409C-BE32-E72D297353CC}">
                  <c16:uniqueId val="{0000002E-7205-4EA6-AD5C-EDB9A3C830E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{BE4060C6-83D9-4796-9386-30DB22B04CBF}</c15:txfldGUID>
                      <c15:f>Diagramm!$J$47</c15:f>
                      <c15:dlblFieldTableCache>
                        <c:ptCount val="1"/>
                      </c15:dlblFieldTableCache>
                    </c15:dlblFTEntry>
                  </c15:dlblFieldTable>
                  <c15:showDataLabelsRange val="0"/>
                </c:ext>
                <c:ext xmlns:c16="http://schemas.microsoft.com/office/drawing/2014/chart" uri="{C3380CC4-5D6E-409C-BE32-E72D297353CC}">
                  <c16:uniqueId val="{0000002F-7205-4EA6-AD5C-EDB9A3C830E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{83419E1A-D068-4C18-B004-BD86C7AE008B}</c15:txfldGUID>
                      <c15:f>Diagramm!$J$48</c15:f>
                      <c15:dlblFieldTableCache>
                        <c:ptCount val="1"/>
                      </c15:dlblFieldTableCache>
                    </c15:dlblFTEntry>
                  </c15:dlblFieldTable>
                  <c15:showDataLabelsRange val="0"/>
                </c:ext>
                <c:ext xmlns:c16="http://schemas.microsoft.com/office/drawing/2014/chart" uri="{C3380CC4-5D6E-409C-BE32-E72D297353CC}">
                  <c16:uniqueId val="{00000030-7205-4EA6-AD5C-EDB9A3C830E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{021197B1-6032-456D-A4B6-C3A1F0F0274C}</c15:txfldGUID>
                      <c15:f>Diagramm!$J$49</c15:f>
                      <c15:dlblFieldTableCache>
                        <c:ptCount val="1"/>
                      </c15:dlblFieldTableCache>
                    </c15:dlblFTEntry>
                  </c15:dlblFieldTable>
                  <c15:showDataLabelsRange val="0"/>
                </c:ext>
                <c:ext xmlns:c16="http://schemas.microsoft.com/office/drawing/2014/chart" uri="{C3380CC4-5D6E-409C-BE32-E72D297353CC}">
                  <c16:uniqueId val="{00000031-7205-4EA6-AD5C-EDB9A3C830E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{F96E640E-DEC7-4334-BE82-3AD18B9D813D}</c15:txfldGUID>
                      <c15:f>Diagramm!$J$50</c15:f>
                      <c15:dlblFieldTableCache>
                        <c:ptCount val="1"/>
                      </c15:dlblFieldTableCache>
                    </c15:dlblFTEntry>
                  </c15:dlblFieldTable>
                  <c15:showDataLabelsRange val="0"/>
                </c:ext>
                <c:ext xmlns:c16="http://schemas.microsoft.com/office/drawing/2014/chart" uri="{C3380CC4-5D6E-409C-BE32-E72D297353CC}">
                  <c16:uniqueId val="{00000032-7205-4EA6-AD5C-EDB9A3C830E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{AA7B0421-76A5-48F1-A34C-6C7F8EB864F1}</c15:txfldGUID>
                      <c15:f>Diagramm!$J$51</c15:f>
                      <c15:dlblFieldTableCache>
                        <c:ptCount val="1"/>
                      </c15:dlblFieldTableCache>
                    </c15:dlblFTEntry>
                  </c15:dlblFieldTable>
                  <c15:showDataLabelsRange val="0"/>
                </c:ext>
                <c:ext xmlns:c16="http://schemas.microsoft.com/office/drawing/2014/chart" uri="{C3380CC4-5D6E-409C-BE32-E72D297353CC}">
                  <c16:uniqueId val="{00000033-7205-4EA6-AD5C-EDB9A3C830E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{2A6DA0A0-FC66-4184-88C7-7BA7A44633E4}</c15:txfldGUID>
                      <c15:f>Diagramm!$J$52</c15:f>
                      <c15:dlblFieldTableCache>
                        <c:ptCount val="1"/>
                      </c15:dlblFieldTableCache>
                    </c15:dlblFTEntry>
                  </c15:dlblFieldTable>
                  <c15:showDataLabelsRange val="0"/>
                </c:ext>
                <c:ext xmlns:c16="http://schemas.microsoft.com/office/drawing/2014/chart" uri="{C3380CC4-5D6E-409C-BE32-E72D297353CC}">
                  <c16:uniqueId val="{00000034-7205-4EA6-AD5C-EDB9A3C830E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{1467F318-05C3-47F6-844C-E1BAF216A2FE}</c15:txfldGUID>
                      <c15:f>Diagramm!$J$53</c15:f>
                      <c15:dlblFieldTableCache>
                        <c:ptCount val="1"/>
                      </c15:dlblFieldTableCache>
                    </c15:dlblFTEntry>
                  </c15:dlblFieldTable>
                  <c15:showDataLabelsRange val="0"/>
                </c:ext>
                <c:ext xmlns:c16="http://schemas.microsoft.com/office/drawing/2014/chart" uri="{C3380CC4-5D6E-409C-BE32-E72D297353CC}">
                  <c16:uniqueId val="{00000035-7205-4EA6-AD5C-EDB9A3C830E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{69702BCF-1379-4C22-8DA5-92C9BFC178D4}</c15:txfldGUID>
                      <c15:f>Diagramm!$J$54</c15:f>
                      <c15:dlblFieldTableCache>
                        <c:ptCount val="1"/>
                      </c15:dlblFieldTableCache>
                    </c15:dlblFTEntry>
                  </c15:dlblFieldTable>
                  <c15:showDataLabelsRange val="0"/>
                </c:ext>
                <c:ext xmlns:c16="http://schemas.microsoft.com/office/drawing/2014/chart" uri="{C3380CC4-5D6E-409C-BE32-E72D297353CC}">
                  <c16:uniqueId val="{00000036-7205-4EA6-AD5C-EDB9A3C830E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{2536A3DF-A977-4AA5-8143-129896327002}</c15:txfldGUID>
                      <c15:f>Diagramm!$J$55</c15:f>
                      <c15:dlblFieldTableCache>
                        <c:ptCount val="1"/>
                      </c15:dlblFieldTableCache>
                    </c15:dlblFTEntry>
                  </c15:dlblFieldTable>
                  <c15:showDataLabelsRange val="0"/>
                </c:ext>
                <c:ext xmlns:c16="http://schemas.microsoft.com/office/drawing/2014/chart" uri="{C3380CC4-5D6E-409C-BE32-E72D297353CC}">
                  <c16:uniqueId val="{00000037-7205-4EA6-AD5C-EDB9A3C830E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{FC9ED138-6E0D-4C97-BE2F-5813419E3609}</c15:txfldGUID>
                      <c15:f>Diagramm!$J$56</c15:f>
                      <c15:dlblFieldTableCache>
                        <c:ptCount val="1"/>
                      </c15:dlblFieldTableCache>
                    </c15:dlblFTEntry>
                  </c15:dlblFieldTable>
                  <c15:showDataLabelsRange val="0"/>
                </c:ext>
                <c:ext xmlns:c16="http://schemas.microsoft.com/office/drawing/2014/chart" uri="{C3380CC4-5D6E-409C-BE32-E72D297353CC}">
                  <c16:uniqueId val="{00000038-7205-4EA6-AD5C-EDB9A3C830E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{0CEFE5C8-DF32-4A9C-A60A-1CF8719484FC}</c15:txfldGUID>
                      <c15:f>Diagramm!$J$57</c15:f>
                      <c15:dlblFieldTableCache>
                        <c:ptCount val="1"/>
                      </c15:dlblFieldTableCache>
                    </c15:dlblFTEntry>
                  </c15:dlblFieldTable>
                  <c15:showDataLabelsRange val="0"/>
                </c:ext>
                <c:ext xmlns:c16="http://schemas.microsoft.com/office/drawing/2014/chart" uri="{C3380CC4-5D6E-409C-BE32-E72D297353CC}">
                  <c16:uniqueId val="{00000039-7205-4EA6-AD5C-EDB9A3C830E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{77799EFE-D0B7-4395-BAFA-BFAD84796B3D}</c15:txfldGUID>
                      <c15:f>Diagramm!$J$58</c15:f>
                      <c15:dlblFieldTableCache>
                        <c:ptCount val="1"/>
                      </c15:dlblFieldTableCache>
                    </c15:dlblFTEntry>
                  </c15:dlblFieldTable>
                  <c15:showDataLabelsRange val="0"/>
                </c:ext>
                <c:ext xmlns:c16="http://schemas.microsoft.com/office/drawing/2014/chart" uri="{C3380CC4-5D6E-409C-BE32-E72D297353CC}">
                  <c16:uniqueId val="{0000003A-7205-4EA6-AD5C-EDB9A3C830E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{ACC6AE91-C571-46B8-A15A-9A1CFC935FE7}</c15:txfldGUID>
                      <c15:f>Diagramm!$J$59</c15:f>
                      <c15:dlblFieldTableCache>
                        <c:ptCount val="1"/>
                      </c15:dlblFieldTableCache>
                    </c15:dlblFTEntry>
                  </c15:dlblFieldTable>
                  <c15:showDataLabelsRange val="0"/>
                </c:ext>
                <c:ext xmlns:c16="http://schemas.microsoft.com/office/drawing/2014/chart" uri="{C3380CC4-5D6E-409C-BE32-E72D297353CC}">
                  <c16:uniqueId val="{0000003B-7205-4EA6-AD5C-EDB9A3C830E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{8B5E2866-FA28-42E0-A762-CBCCF2A1EEB7}</c15:txfldGUID>
                      <c15:f>Diagramm!$J$60</c15:f>
                      <c15:dlblFieldTableCache>
                        <c:ptCount val="1"/>
                      </c15:dlblFieldTableCache>
                    </c15:dlblFTEntry>
                  </c15:dlblFieldTable>
                  <c15:showDataLabelsRange val="0"/>
                </c:ext>
                <c:ext xmlns:c16="http://schemas.microsoft.com/office/drawing/2014/chart" uri="{C3380CC4-5D6E-409C-BE32-E72D297353CC}">
                  <c16:uniqueId val="{0000003C-7205-4EA6-AD5C-EDB9A3C830E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{79C305A8-245A-4096-875A-4C9BA08EDD98}</c15:txfldGUID>
                      <c15:f>Diagramm!$J$61</c15:f>
                      <c15:dlblFieldTableCache>
                        <c:ptCount val="1"/>
                      </c15:dlblFieldTableCache>
                    </c15:dlblFTEntry>
                  </c15:dlblFieldTable>
                  <c15:showDataLabelsRange val="0"/>
                </c:ext>
                <c:ext xmlns:c16="http://schemas.microsoft.com/office/drawing/2014/chart" uri="{C3380CC4-5D6E-409C-BE32-E72D297353CC}">
                  <c16:uniqueId val="{0000003D-7205-4EA6-AD5C-EDB9A3C830E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{3118EE3E-4EE9-4045-B9C2-4E4E4B67EF27}</c15:txfldGUID>
                      <c15:f>Diagramm!$J$62</c15:f>
                      <c15:dlblFieldTableCache>
                        <c:ptCount val="1"/>
                      </c15:dlblFieldTableCache>
                    </c15:dlblFTEntry>
                  </c15:dlblFieldTable>
                  <c15:showDataLabelsRange val="0"/>
                </c:ext>
                <c:ext xmlns:c16="http://schemas.microsoft.com/office/drawing/2014/chart" uri="{C3380CC4-5D6E-409C-BE32-E72D297353CC}">
                  <c16:uniqueId val="{0000003E-7205-4EA6-AD5C-EDB9A3C830E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{6075E837-E8E1-48D0-BF29-DD40736E4900}</c15:txfldGUID>
                      <c15:f>Diagramm!$J$63</c15:f>
                      <c15:dlblFieldTableCache>
                        <c:ptCount val="1"/>
                      </c15:dlblFieldTableCache>
                    </c15:dlblFTEntry>
                  </c15:dlblFieldTable>
                  <c15:showDataLabelsRange val="0"/>
                </c:ext>
                <c:ext xmlns:c16="http://schemas.microsoft.com/office/drawing/2014/chart" uri="{C3380CC4-5D6E-409C-BE32-E72D297353CC}">
                  <c16:uniqueId val="{0000003F-7205-4EA6-AD5C-EDB9A3C830E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{C113D5A2-7597-40A8-9DCE-185AA6575188}</c15:txfldGUID>
                      <c15:f>Diagramm!$J$64</c15:f>
                      <c15:dlblFieldTableCache>
                        <c:ptCount val="1"/>
                      </c15:dlblFieldTableCache>
                    </c15:dlblFTEntry>
                  </c15:dlblFieldTable>
                  <c15:showDataLabelsRange val="0"/>
                </c:ext>
                <c:ext xmlns:c16="http://schemas.microsoft.com/office/drawing/2014/chart" uri="{C3380CC4-5D6E-409C-BE32-E72D297353CC}">
                  <c16:uniqueId val="{00000040-7205-4EA6-AD5C-EDB9A3C830E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{BFE64638-4FA3-4783-B280-DC58D9C02240}</c15:txfldGUID>
                      <c15:f>Diagramm!$J$65</c15:f>
                      <c15:dlblFieldTableCache>
                        <c:ptCount val="1"/>
                      </c15:dlblFieldTableCache>
                    </c15:dlblFTEntry>
                  </c15:dlblFieldTable>
                  <c15:showDataLabelsRange val="0"/>
                </c:ext>
                <c:ext xmlns:c16="http://schemas.microsoft.com/office/drawing/2014/chart" uri="{C3380CC4-5D6E-409C-BE32-E72D297353CC}">
                  <c16:uniqueId val="{00000041-7205-4EA6-AD5C-EDB9A3C830E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{6333F2FC-D40B-4BEE-93ED-340102A50FAF}</c15:txfldGUID>
                      <c15:f>Diagramm!$J$66</c15:f>
                      <c15:dlblFieldTableCache>
                        <c:ptCount val="1"/>
                      </c15:dlblFieldTableCache>
                    </c15:dlblFTEntry>
                  </c15:dlblFieldTable>
                  <c15:showDataLabelsRange val="0"/>
                </c:ext>
                <c:ext xmlns:c16="http://schemas.microsoft.com/office/drawing/2014/chart" uri="{C3380CC4-5D6E-409C-BE32-E72D297353CC}">
                  <c16:uniqueId val="{00000042-7205-4EA6-AD5C-EDB9A3C830E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{0C72373F-E44D-4AB2-8BC4-B05AA4F8B1CB}</c15:txfldGUID>
                      <c15:f>Diagramm!$J$67</c15:f>
                      <c15:dlblFieldTableCache>
                        <c:ptCount val="1"/>
                      </c15:dlblFieldTableCache>
                    </c15:dlblFTEntry>
                  </c15:dlblFieldTable>
                  <c15:showDataLabelsRange val="0"/>
                </c:ext>
                <c:ext xmlns:c16="http://schemas.microsoft.com/office/drawing/2014/chart" uri="{C3380CC4-5D6E-409C-BE32-E72D297353CC}">
                  <c16:uniqueId val="{00000043-7205-4EA6-AD5C-EDB9A3C830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205-4EA6-AD5C-EDB9A3C830E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BA-44C9-961C-7DF363BFC7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BA-44C9-961C-7DF363BFC7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BA-44C9-961C-7DF363BFC7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BA-44C9-961C-7DF363BFC7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BA-44C9-961C-7DF363BFC7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BA-44C9-961C-7DF363BFC7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BA-44C9-961C-7DF363BFC7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BA-44C9-961C-7DF363BFC7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BA-44C9-961C-7DF363BFC7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BA-44C9-961C-7DF363BFC7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BA-44C9-961C-7DF363BFC7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BA-44C9-961C-7DF363BFC7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BA-44C9-961C-7DF363BFC7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BA-44C9-961C-7DF363BFC7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4BA-44C9-961C-7DF363BFC7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BA-44C9-961C-7DF363BFC7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4BA-44C9-961C-7DF363BFC7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BA-44C9-961C-7DF363BFC7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4BA-44C9-961C-7DF363BFC7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4BA-44C9-961C-7DF363BFC7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4BA-44C9-961C-7DF363BFC7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4BA-44C9-961C-7DF363BFC7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4BA-44C9-961C-7DF363BFC7A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BA-44C9-961C-7DF363BFC7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4BA-44C9-961C-7DF363BFC7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4BA-44C9-961C-7DF363BFC7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4BA-44C9-961C-7DF363BFC7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4BA-44C9-961C-7DF363BFC7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4BA-44C9-961C-7DF363BFC7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4BA-44C9-961C-7DF363BFC7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4BA-44C9-961C-7DF363BFC7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4BA-44C9-961C-7DF363BFC7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4BA-44C9-961C-7DF363BFC7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BA-44C9-961C-7DF363BFC7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4BA-44C9-961C-7DF363BFC7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4BA-44C9-961C-7DF363BFC7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4BA-44C9-961C-7DF363BFC7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4BA-44C9-961C-7DF363BFC7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4BA-44C9-961C-7DF363BFC7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4BA-44C9-961C-7DF363BFC7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4BA-44C9-961C-7DF363BFC7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4BA-44C9-961C-7DF363BFC7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4BA-44C9-961C-7DF363BFC7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4BA-44C9-961C-7DF363BFC7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4BA-44C9-961C-7DF363BFC7A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4BA-44C9-961C-7DF363BFC7A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4BA-44C9-961C-7DF363BFC7A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4BA-44C9-961C-7DF363BFC7A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4BA-44C9-961C-7DF363BFC7A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4BA-44C9-961C-7DF363BFC7A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4BA-44C9-961C-7DF363BFC7A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4BA-44C9-961C-7DF363BFC7A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4BA-44C9-961C-7DF363BFC7A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4BA-44C9-961C-7DF363BFC7A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4BA-44C9-961C-7DF363BFC7A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4BA-44C9-961C-7DF363BFC7A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4BA-44C9-961C-7DF363BFC7A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4BA-44C9-961C-7DF363BFC7A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4BA-44C9-961C-7DF363BFC7A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4BA-44C9-961C-7DF363BFC7A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4BA-44C9-961C-7DF363BFC7A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4BA-44C9-961C-7DF363BFC7A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4BA-44C9-961C-7DF363BFC7A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4BA-44C9-961C-7DF363BFC7A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4BA-44C9-961C-7DF363BFC7A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4BA-44C9-961C-7DF363BFC7A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4BA-44C9-961C-7DF363BFC7A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4BA-44C9-961C-7DF363BFC7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4BA-44C9-961C-7DF363BFC7A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100.54385359116023</c:v>
                </c:pt>
                <c:pt idx="2">
                  <c:v>103.2389502762431</c:v>
                </c:pt>
                <c:pt idx="3">
                  <c:v>100.7907458563536</c:v>
                </c:pt>
                <c:pt idx="4">
                  <c:v>101.56767955801105</c:v>
                </c:pt>
                <c:pt idx="5">
                  <c:v>101.54868784530386</c:v>
                </c:pt>
                <c:pt idx="6">
                  <c:v>104.55455801104972</c:v>
                </c:pt>
                <c:pt idx="7">
                  <c:v>102.34461325966851</c:v>
                </c:pt>
                <c:pt idx="8">
                  <c:v>102.56388121546962</c:v>
                </c:pt>
                <c:pt idx="9">
                  <c:v>103.11291436464087</c:v>
                </c:pt>
                <c:pt idx="10">
                  <c:v>106.66609116022099</c:v>
                </c:pt>
                <c:pt idx="11">
                  <c:v>104.5407458563536</c:v>
                </c:pt>
                <c:pt idx="12">
                  <c:v>105.0725138121547</c:v>
                </c:pt>
                <c:pt idx="13">
                  <c:v>105.00690607734806</c:v>
                </c:pt>
                <c:pt idx="14">
                  <c:v>108.24758287292818</c:v>
                </c:pt>
                <c:pt idx="15">
                  <c:v>106.39502762430939</c:v>
                </c:pt>
                <c:pt idx="16">
                  <c:v>106.3863950276243</c:v>
                </c:pt>
                <c:pt idx="17">
                  <c:v>107.19095303867402</c:v>
                </c:pt>
                <c:pt idx="18">
                  <c:v>111.01346685082873</c:v>
                </c:pt>
                <c:pt idx="19">
                  <c:v>108.10082872928177</c:v>
                </c:pt>
                <c:pt idx="20">
                  <c:v>108.84668508287292</c:v>
                </c:pt>
                <c:pt idx="21">
                  <c:v>109.21270718232043</c:v>
                </c:pt>
                <c:pt idx="22">
                  <c:v>113.18197513812154</c:v>
                </c:pt>
                <c:pt idx="23">
                  <c:v>110.20890883977901</c:v>
                </c:pt>
                <c:pt idx="24">
                  <c:v>110.05697513812154</c:v>
                </c:pt>
              </c:numCache>
            </c:numRef>
          </c:val>
          <c:smooth val="0"/>
          <c:extLst>
            <c:ext xmlns:c16="http://schemas.microsoft.com/office/drawing/2014/chart" uri="{C3380CC4-5D6E-409C-BE32-E72D297353CC}">
              <c16:uniqueId val="{00000000-6CF5-4E1B-B258-0E8AEC51BE7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101.85360317760545</c:v>
                </c:pt>
                <c:pt idx="2">
                  <c:v>105.97692453187062</c:v>
                </c:pt>
                <c:pt idx="3">
                  <c:v>104.57726498959713</c:v>
                </c:pt>
                <c:pt idx="4">
                  <c:v>103.29109135615661</c:v>
                </c:pt>
                <c:pt idx="5">
                  <c:v>105.50406657839986</c:v>
                </c:pt>
                <c:pt idx="6">
                  <c:v>111.23510497446567</c:v>
                </c:pt>
                <c:pt idx="7">
                  <c:v>109.24910156988841</c:v>
                </c:pt>
                <c:pt idx="8">
                  <c:v>110.68658974843957</c:v>
                </c:pt>
                <c:pt idx="9">
                  <c:v>112.72933610743333</c:v>
                </c:pt>
                <c:pt idx="10">
                  <c:v>116.70134291658785</c:v>
                </c:pt>
                <c:pt idx="11">
                  <c:v>115.09362587478722</c:v>
                </c:pt>
                <c:pt idx="12">
                  <c:v>113.12653678834879</c:v>
                </c:pt>
                <c:pt idx="13">
                  <c:v>116.83374314355967</c:v>
                </c:pt>
                <c:pt idx="14">
                  <c:v>122.2621524494042</c:v>
                </c:pt>
                <c:pt idx="15">
                  <c:v>121.56232267826745</c:v>
                </c:pt>
                <c:pt idx="16">
                  <c:v>119.80329109135614</c:v>
                </c:pt>
                <c:pt idx="17">
                  <c:v>121.08946472479667</c:v>
                </c:pt>
                <c:pt idx="18">
                  <c:v>128.01210516360885</c:v>
                </c:pt>
                <c:pt idx="19">
                  <c:v>125.23170039720068</c:v>
                </c:pt>
                <c:pt idx="20">
                  <c:v>126.53678834878002</c:v>
                </c:pt>
                <c:pt idx="21">
                  <c:v>129.90353697749194</c:v>
                </c:pt>
                <c:pt idx="22">
                  <c:v>128.63627766219028</c:v>
                </c:pt>
                <c:pt idx="23">
                  <c:v>127.74730470966522</c:v>
                </c:pt>
                <c:pt idx="24">
                  <c:v>122.99981085681861</c:v>
                </c:pt>
              </c:numCache>
            </c:numRef>
          </c:val>
          <c:smooth val="0"/>
          <c:extLst>
            <c:ext xmlns:c16="http://schemas.microsoft.com/office/drawing/2014/chart" uri="{C3380CC4-5D6E-409C-BE32-E72D297353CC}">
              <c16:uniqueId val="{00000001-6CF5-4E1B-B258-0E8AEC51BE7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101.90497368616114</c:v>
                </c:pt>
                <c:pt idx="2">
                  <c:v>100.11859758357424</c:v>
                </c:pt>
                <c:pt idx="3">
                  <c:v>99.829515973612033</c:v>
                </c:pt>
                <c:pt idx="4">
                  <c:v>97.116596249351417</c:v>
                </c:pt>
                <c:pt idx="5">
                  <c:v>97.776295307983091</c:v>
                </c:pt>
                <c:pt idx="6">
                  <c:v>96.323474909198723</c:v>
                </c:pt>
                <c:pt idx="7">
                  <c:v>95.737899340300942</c:v>
                </c:pt>
                <c:pt idx="8">
                  <c:v>95.545178266992821</c:v>
                </c:pt>
                <c:pt idx="9">
                  <c:v>97.502038395967688</c:v>
                </c:pt>
                <c:pt idx="10">
                  <c:v>95.76013638722111</c:v>
                </c:pt>
                <c:pt idx="11">
                  <c:v>94.855829812467576</c:v>
                </c:pt>
                <c:pt idx="12">
                  <c:v>94.196130753835888</c:v>
                </c:pt>
                <c:pt idx="13">
                  <c:v>96.064042695130098</c:v>
                </c:pt>
                <c:pt idx="14">
                  <c:v>94.099770217181828</c:v>
                </c:pt>
                <c:pt idx="15">
                  <c:v>93.373360017789636</c:v>
                </c:pt>
                <c:pt idx="16">
                  <c:v>92.898969683492695</c:v>
                </c:pt>
                <c:pt idx="17">
                  <c:v>95.396931287525021</c:v>
                </c:pt>
                <c:pt idx="18">
                  <c:v>93.076866058854051</c:v>
                </c:pt>
                <c:pt idx="19">
                  <c:v>92.35045585946186</c:v>
                </c:pt>
                <c:pt idx="20">
                  <c:v>92.15032243718035</c:v>
                </c:pt>
                <c:pt idx="21">
                  <c:v>94.848417463494187</c:v>
                </c:pt>
                <c:pt idx="22">
                  <c:v>82.847824475576317</c:v>
                </c:pt>
                <c:pt idx="23">
                  <c:v>81.647023941887184</c:v>
                </c:pt>
                <c:pt idx="24">
                  <c:v>79.364020458083161</c:v>
                </c:pt>
              </c:numCache>
            </c:numRef>
          </c:val>
          <c:smooth val="0"/>
          <c:extLst>
            <c:ext xmlns:c16="http://schemas.microsoft.com/office/drawing/2014/chart" uri="{C3380CC4-5D6E-409C-BE32-E72D297353CC}">
              <c16:uniqueId val="{00000002-6CF5-4E1B-B258-0E8AEC51BE7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CF5-4E1B-B258-0E8AEC51BE72}"/>
                </c:ext>
              </c:extLst>
            </c:dLbl>
            <c:dLbl>
              <c:idx val="1"/>
              <c:delete val="1"/>
              <c:extLst>
                <c:ext xmlns:c15="http://schemas.microsoft.com/office/drawing/2012/chart" uri="{CE6537A1-D6FC-4f65-9D91-7224C49458BB}"/>
                <c:ext xmlns:c16="http://schemas.microsoft.com/office/drawing/2014/chart" uri="{C3380CC4-5D6E-409C-BE32-E72D297353CC}">
                  <c16:uniqueId val="{00000004-6CF5-4E1B-B258-0E8AEC51BE72}"/>
                </c:ext>
              </c:extLst>
            </c:dLbl>
            <c:dLbl>
              <c:idx val="2"/>
              <c:delete val="1"/>
              <c:extLst>
                <c:ext xmlns:c15="http://schemas.microsoft.com/office/drawing/2012/chart" uri="{CE6537A1-D6FC-4f65-9D91-7224C49458BB}"/>
                <c:ext xmlns:c16="http://schemas.microsoft.com/office/drawing/2014/chart" uri="{C3380CC4-5D6E-409C-BE32-E72D297353CC}">
                  <c16:uniqueId val="{00000005-6CF5-4E1B-B258-0E8AEC51BE72}"/>
                </c:ext>
              </c:extLst>
            </c:dLbl>
            <c:dLbl>
              <c:idx val="3"/>
              <c:delete val="1"/>
              <c:extLst>
                <c:ext xmlns:c15="http://schemas.microsoft.com/office/drawing/2012/chart" uri="{CE6537A1-D6FC-4f65-9D91-7224C49458BB}"/>
                <c:ext xmlns:c16="http://schemas.microsoft.com/office/drawing/2014/chart" uri="{C3380CC4-5D6E-409C-BE32-E72D297353CC}">
                  <c16:uniqueId val="{00000006-6CF5-4E1B-B258-0E8AEC51BE72}"/>
                </c:ext>
              </c:extLst>
            </c:dLbl>
            <c:dLbl>
              <c:idx val="4"/>
              <c:delete val="1"/>
              <c:extLst>
                <c:ext xmlns:c15="http://schemas.microsoft.com/office/drawing/2012/chart" uri="{CE6537A1-D6FC-4f65-9D91-7224C49458BB}"/>
                <c:ext xmlns:c16="http://schemas.microsoft.com/office/drawing/2014/chart" uri="{C3380CC4-5D6E-409C-BE32-E72D297353CC}">
                  <c16:uniqueId val="{00000007-6CF5-4E1B-B258-0E8AEC51BE72}"/>
                </c:ext>
              </c:extLst>
            </c:dLbl>
            <c:dLbl>
              <c:idx val="5"/>
              <c:delete val="1"/>
              <c:extLst>
                <c:ext xmlns:c15="http://schemas.microsoft.com/office/drawing/2012/chart" uri="{CE6537A1-D6FC-4f65-9D91-7224C49458BB}"/>
                <c:ext xmlns:c16="http://schemas.microsoft.com/office/drawing/2014/chart" uri="{C3380CC4-5D6E-409C-BE32-E72D297353CC}">
                  <c16:uniqueId val="{00000008-6CF5-4E1B-B258-0E8AEC51BE72}"/>
                </c:ext>
              </c:extLst>
            </c:dLbl>
            <c:dLbl>
              <c:idx val="6"/>
              <c:delete val="1"/>
              <c:extLst>
                <c:ext xmlns:c15="http://schemas.microsoft.com/office/drawing/2012/chart" uri="{CE6537A1-D6FC-4f65-9D91-7224C49458BB}"/>
                <c:ext xmlns:c16="http://schemas.microsoft.com/office/drawing/2014/chart" uri="{C3380CC4-5D6E-409C-BE32-E72D297353CC}">
                  <c16:uniqueId val="{00000009-6CF5-4E1B-B258-0E8AEC51BE72}"/>
                </c:ext>
              </c:extLst>
            </c:dLbl>
            <c:dLbl>
              <c:idx val="7"/>
              <c:delete val="1"/>
              <c:extLst>
                <c:ext xmlns:c15="http://schemas.microsoft.com/office/drawing/2012/chart" uri="{CE6537A1-D6FC-4f65-9D91-7224C49458BB}"/>
                <c:ext xmlns:c16="http://schemas.microsoft.com/office/drawing/2014/chart" uri="{C3380CC4-5D6E-409C-BE32-E72D297353CC}">
                  <c16:uniqueId val="{0000000A-6CF5-4E1B-B258-0E8AEC51BE72}"/>
                </c:ext>
              </c:extLst>
            </c:dLbl>
            <c:dLbl>
              <c:idx val="8"/>
              <c:delete val="1"/>
              <c:extLst>
                <c:ext xmlns:c15="http://schemas.microsoft.com/office/drawing/2012/chart" uri="{CE6537A1-D6FC-4f65-9D91-7224C49458BB}"/>
                <c:ext xmlns:c16="http://schemas.microsoft.com/office/drawing/2014/chart" uri="{C3380CC4-5D6E-409C-BE32-E72D297353CC}">
                  <c16:uniqueId val="{0000000B-6CF5-4E1B-B258-0E8AEC51BE72}"/>
                </c:ext>
              </c:extLst>
            </c:dLbl>
            <c:dLbl>
              <c:idx val="9"/>
              <c:delete val="1"/>
              <c:extLst>
                <c:ext xmlns:c15="http://schemas.microsoft.com/office/drawing/2012/chart" uri="{CE6537A1-D6FC-4f65-9D91-7224C49458BB}"/>
                <c:ext xmlns:c16="http://schemas.microsoft.com/office/drawing/2014/chart" uri="{C3380CC4-5D6E-409C-BE32-E72D297353CC}">
                  <c16:uniqueId val="{0000000C-6CF5-4E1B-B258-0E8AEC51BE72}"/>
                </c:ext>
              </c:extLst>
            </c:dLbl>
            <c:dLbl>
              <c:idx val="10"/>
              <c:delete val="1"/>
              <c:extLst>
                <c:ext xmlns:c15="http://schemas.microsoft.com/office/drawing/2012/chart" uri="{CE6537A1-D6FC-4f65-9D91-7224C49458BB}"/>
                <c:ext xmlns:c16="http://schemas.microsoft.com/office/drawing/2014/chart" uri="{C3380CC4-5D6E-409C-BE32-E72D297353CC}">
                  <c16:uniqueId val="{0000000D-6CF5-4E1B-B258-0E8AEC51BE72}"/>
                </c:ext>
              </c:extLst>
            </c:dLbl>
            <c:dLbl>
              <c:idx val="11"/>
              <c:delete val="1"/>
              <c:extLst>
                <c:ext xmlns:c15="http://schemas.microsoft.com/office/drawing/2012/chart" uri="{CE6537A1-D6FC-4f65-9D91-7224C49458BB}"/>
                <c:ext xmlns:c16="http://schemas.microsoft.com/office/drawing/2014/chart" uri="{C3380CC4-5D6E-409C-BE32-E72D297353CC}">
                  <c16:uniqueId val="{0000000E-6CF5-4E1B-B258-0E8AEC51BE72}"/>
                </c:ext>
              </c:extLst>
            </c:dLbl>
            <c:dLbl>
              <c:idx val="12"/>
              <c:delete val="1"/>
              <c:extLst>
                <c:ext xmlns:c15="http://schemas.microsoft.com/office/drawing/2012/chart" uri="{CE6537A1-D6FC-4f65-9D91-7224C49458BB}"/>
                <c:ext xmlns:c16="http://schemas.microsoft.com/office/drawing/2014/chart" uri="{C3380CC4-5D6E-409C-BE32-E72D297353CC}">
                  <c16:uniqueId val="{0000000F-6CF5-4E1B-B258-0E8AEC51BE7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F5-4E1B-B258-0E8AEC51BE72}"/>
                </c:ext>
              </c:extLst>
            </c:dLbl>
            <c:dLbl>
              <c:idx val="14"/>
              <c:delete val="1"/>
              <c:extLst>
                <c:ext xmlns:c15="http://schemas.microsoft.com/office/drawing/2012/chart" uri="{CE6537A1-D6FC-4f65-9D91-7224C49458BB}"/>
                <c:ext xmlns:c16="http://schemas.microsoft.com/office/drawing/2014/chart" uri="{C3380CC4-5D6E-409C-BE32-E72D297353CC}">
                  <c16:uniqueId val="{00000011-6CF5-4E1B-B258-0E8AEC51BE72}"/>
                </c:ext>
              </c:extLst>
            </c:dLbl>
            <c:dLbl>
              <c:idx val="15"/>
              <c:delete val="1"/>
              <c:extLst>
                <c:ext xmlns:c15="http://schemas.microsoft.com/office/drawing/2012/chart" uri="{CE6537A1-D6FC-4f65-9D91-7224C49458BB}"/>
                <c:ext xmlns:c16="http://schemas.microsoft.com/office/drawing/2014/chart" uri="{C3380CC4-5D6E-409C-BE32-E72D297353CC}">
                  <c16:uniqueId val="{00000012-6CF5-4E1B-B258-0E8AEC51BE72}"/>
                </c:ext>
              </c:extLst>
            </c:dLbl>
            <c:dLbl>
              <c:idx val="16"/>
              <c:delete val="1"/>
              <c:extLst>
                <c:ext xmlns:c15="http://schemas.microsoft.com/office/drawing/2012/chart" uri="{CE6537A1-D6FC-4f65-9D91-7224C49458BB}"/>
                <c:ext xmlns:c16="http://schemas.microsoft.com/office/drawing/2014/chart" uri="{C3380CC4-5D6E-409C-BE32-E72D297353CC}">
                  <c16:uniqueId val="{00000013-6CF5-4E1B-B258-0E8AEC51BE72}"/>
                </c:ext>
              </c:extLst>
            </c:dLbl>
            <c:dLbl>
              <c:idx val="17"/>
              <c:delete val="1"/>
              <c:extLst>
                <c:ext xmlns:c15="http://schemas.microsoft.com/office/drawing/2012/chart" uri="{CE6537A1-D6FC-4f65-9D91-7224C49458BB}"/>
                <c:ext xmlns:c16="http://schemas.microsoft.com/office/drawing/2014/chart" uri="{C3380CC4-5D6E-409C-BE32-E72D297353CC}">
                  <c16:uniqueId val="{00000014-6CF5-4E1B-B258-0E8AEC51BE72}"/>
                </c:ext>
              </c:extLst>
            </c:dLbl>
            <c:dLbl>
              <c:idx val="18"/>
              <c:delete val="1"/>
              <c:extLst>
                <c:ext xmlns:c15="http://schemas.microsoft.com/office/drawing/2012/chart" uri="{CE6537A1-D6FC-4f65-9D91-7224C49458BB}"/>
                <c:ext xmlns:c16="http://schemas.microsoft.com/office/drawing/2014/chart" uri="{C3380CC4-5D6E-409C-BE32-E72D297353CC}">
                  <c16:uniqueId val="{00000015-6CF5-4E1B-B258-0E8AEC51BE72}"/>
                </c:ext>
              </c:extLst>
            </c:dLbl>
            <c:dLbl>
              <c:idx val="19"/>
              <c:delete val="1"/>
              <c:extLst>
                <c:ext xmlns:c15="http://schemas.microsoft.com/office/drawing/2012/chart" uri="{CE6537A1-D6FC-4f65-9D91-7224C49458BB}"/>
                <c:ext xmlns:c16="http://schemas.microsoft.com/office/drawing/2014/chart" uri="{C3380CC4-5D6E-409C-BE32-E72D297353CC}">
                  <c16:uniqueId val="{00000016-6CF5-4E1B-B258-0E8AEC51BE72}"/>
                </c:ext>
              </c:extLst>
            </c:dLbl>
            <c:dLbl>
              <c:idx val="20"/>
              <c:delete val="1"/>
              <c:extLst>
                <c:ext xmlns:c15="http://schemas.microsoft.com/office/drawing/2012/chart" uri="{CE6537A1-D6FC-4f65-9D91-7224C49458BB}"/>
                <c:ext xmlns:c16="http://schemas.microsoft.com/office/drawing/2014/chart" uri="{C3380CC4-5D6E-409C-BE32-E72D297353CC}">
                  <c16:uniqueId val="{00000017-6CF5-4E1B-B258-0E8AEC51BE72}"/>
                </c:ext>
              </c:extLst>
            </c:dLbl>
            <c:dLbl>
              <c:idx val="21"/>
              <c:delete val="1"/>
              <c:extLst>
                <c:ext xmlns:c15="http://schemas.microsoft.com/office/drawing/2012/chart" uri="{CE6537A1-D6FC-4f65-9D91-7224C49458BB}"/>
                <c:ext xmlns:c16="http://schemas.microsoft.com/office/drawing/2014/chart" uri="{C3380CC4-5D6E-409C-BE32-E72D297353CC}">
                  <c16:uniqueId val="{00000018-6CF5-4E1B-B258-0E8AEC51BE72}"/>
                </c:ext>
              </c:extLst>
            </c:dLbl>
            <c:dLbl>
              <c:idx val="22"/>
              <c:delete val="1"/>
              <c:extLst>
                <c:ext xmlns:c15="http://schemas.microsoft.com/office/drawing/2012/chart" uri="{CE6537A1-D6FC-4f65-9D91-7224C49458BB}"/>
                <c:ext xmlns:c16="http://schemas.microsoft.com/office/drawing/2014/chart" uri="{C3380CC4-5D6E-409C-BE32-E72D297353CC}">
                  <c16:uniqueId val="{00000019-6CF5-4E1B-B258-0E8AEC51BE72}"/>
                </c:ext>
              </c:extLst>
            </c:dLbl>
            <c:dLbl>
              <c:idx val="23"/>
              <c:delete val="1"/>
              <c:extLst>
                <c:ext xmlns:c15="http://schemas.microsoft.com/office/drawing/2012/chart" uri="{CE6537A1-D6FC-4f65-9D91-7224C49458BB}"/>
                <c:ext xmlns:c16="http://schemas.microsoft.com/office/drawing/2014/chart" uri="{C3380CC4-5D6E-409C-BE32-E72D297353CC}">
                  <c16:uniqueId val="{0000001A-6CF5-4E1B-B258-0E8AEC51BE72}"/>
                </c:ext>
              </c:extLst>
            </c:dLbl>
            <c:dLbl>
              <c:idx val="24"/>
              <c:delete val="1"/>
              <c:extLst>
                <c:ext xmlns:c15="http://schemas.microsoft.com/office/drawing/2012/chart" uri="{CE6537A1-D6FC-4f65-9D91-7224C49458BB}"/>
                <c:ext xmlns:c16="http://schemas.microsoft.com/office/drawing/2014/chart" uri="{C3380CC4-5D6E-409C-BE32-E72D297353CC}">
                  <c16:uniqueId val="{0000001B-6CF5-4E1B-B258-0E8AEC51BE7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CF5-4E1B-B258-0E8AEC51BE7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Stade (03359)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63745</v>
      </c>
      <c r="F11" s="238">
        <v>63833</v>
      </c>
      <c r="G11" s="238">
        <v>65555</v>
      </c>
      <c r="H11" s="238">
        <v>63256</v>
      </c>
      <c r="I11" s="265">
        <v>63044</v>
      </c>
      <c r="J11" s="263">
        <v>701</v>
      </c>
      <c r="K11" s="266">
        <v>1.1119218323710425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15.678092399403875</v>
      </c>
      <c r="E13" s="115">
        <v>9994</v>
      </c>
      <c r="F13" s="114">
        <v>9803</v>
      </c>
      <c r="G13" s="114">
        <v>10916</v>
      </c>
      <c r="H13" s="114">
        <v>10032</v>
      </c>
      <c r="I13" s="140">
        <v>9779</v>
      </c>
      <c r="J13" s="115">
        <v>215</v>
      </c>
      <c r="K13" s="116">
        <v>2.1985888127620412</v>
      </c>
    </row>
    <row r="14" spans="1:255" ht="14.1" customHeight="1" x14ac:dyDescent="0.2">
      <c r="A14" s="306" t="s">
        <v>230</v>
      </c>
      <c r="B14" s="307"/>
      <c r="C14" s="308"/>
      <c r="D14" s="113">
        <v>62.120950662797085</v>
      </c>
      <c r="E14" s="115">
        <v>39599</v>
      </c>
      <c r="F14" s="114">
        <v>39908</v>
      </c>
      <c r="G14" s="114">
        <v>40510</v>
      </c>
      <c r="H14" s="114">
        <v>39352</v>
      </c>
      <c r="I14" s="140">
        <v>39451</v>
      </c>
      <c r="J14" s="115">
        <v>148</v>
      </c>
      <c r="K14" s="116">
        <v>0.37514891891206814</v>
      </c>
    </row>
    <row r="15" spans="1:255" ht="14.1" customHeight="1" x14ac:dyDescent="0.2">
      <c r="A15" s="306" t="s">
        <v>231</v>
      </c>
      <c r="B15" s="307"/>
      <c r="C15" s="308"/>
      <c r="D15" s="113">
        <v>10.692603341438545</v>
      </c>
      <c r="E15" s="115">
        <v>6816</v>
      </c>
      <c r="F15" s="114">
        <v>6840</v>
      </c>
      <c r="G15" s="114">
        <v>6840</v>
      </c>
      <c r="H15" s="114">
        <v>6729</v>
      </c>
      <c r="I15" s="140">
        <v>6679</v>
      </c>
      <c r="J15" s="115">
        <v>137</v>
      </c>
      <c r="K15" s="116">
        <v>2.0512052702500374</v>
      </c>
    </row>
    <row r="16" spans="1:255" ht="14.1" customHeight="1" x14ac:dyDescent="0.2">
      <c r="A16" s="306" t="s">
        <v>232</v>
      </c>
      <c r="B16" s="307"/>
      <c r="C16" s="308"/>
      <c r="D16" s="113">
        <v>10.440034512510785</v>
      </c>
      <c r="E16" s="115">
        <v>6655</v>
      </c>
      <c r="F16" s="114">
        <v>6597</v>
      </c>
      <c r="G16" s="114">
        <v>6603</v>
      </c>
      <c r="H16" s="114">
        <v>6483</v>
      </c>
      <c r="I16" s="140">
        <v>6470</v>
      </c>
      <c r="J16" s="115">
        <v>185</v>
      </c>
      <c r="K16" s="116">
        <v>2.8593508500772797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2.4237195074123461</v>
      </c>
      <c r="E18" s="115">
        <v>1545</v>
      </c>
      <c r="F18" s="114">
        <v>1353</v>
      </c>
      <c r="G18" s="114">
        <v>2451</v>
      </c>
      <c r="H18" s="114">
        <v>1558</v>
      </c>
      <c r="I18" s="140">
        <v>1457</v>
      </c>
      <c r="J18" s="115">
        <v>88</v>
      </c>
      <c r="K18" s="116">
        <v>6.0398078242965001</v>
      </c>
    </row>
    <row r="19" spans="1:255" ht="14.1" customHeight="1" x14ac:dyDescent="0.2">
      <c r="A19" s="306" t="s">
        <v>235</v>
      </c>
      <c r="B19" s="307" t="s">
        <v>236</v>
      </c>
      <c r="C19" s="308"/>
      <c r="D19" s="113">
        <v>2.1193819123068476</v>
      </c>
      <c r="E19" s="115">
        <v>1351</v>
      </c>
      <c r="F19" s="114">
        <v>1168</v>
      </c>
      <c r="G19" s="114">
        <v>2259</v>
      </c>
      <c r="H19" s="114">
        <v>1374</v>
      </c>
      <c r="I19" s="140">
        <v>1275</v>
      </c>
      <c r="J19" s="115">
        <v>76</v>
      </c>
      <c r="K19" s="116">
        <v>5.9607843137254903</v>
      </c>
    </row>
    <row r="20" spans="1:255" ht="14.1" customHeight="1" x14ac:dyDescent="0.2">
      <c r="A20" s="306">
        <v>12</v>
      </c>
      <c r="B20" s="307" t="s">
        <v>237</v>
      </c>
      <c r="C20" s="308"/>
      <c r="D20" s="113">
        <v>1.3773629304259158</v>
      </c>
      <c r="E20" s="115">
        <v>878</v>
      </c>
      <c r="F20" s="114">
        <v>861</v>
      </c>
      <c r="G20" s="114">
        <v>902</v>
      </c>
      <c r="H20" s="114">
        <v>881</v>
      </c>
      <c r="I20" s="140">
        <v>849</v>
      </c>
      <c r="J20" s="115">
        <v>29</v>
      </c>
      <c r="K20" s="116">
        <v>3.4157832744405181</v>
      </c>
    </row>
    <row r="21" spans="1:255" ht="14.1" customHeight="1" x14ac:dyDescent="0.2">
      <c r="A21" s="306">
        <v>21</v>
      </c>
      <c r="B21" s="307" t="s">
        <v>238</v>
      </c>
      <c r="C21" s="308"/>
      <c r="D21" s="113">
        <v>0.26198133186916622</v>
      </c>
      <c r="E21" s="115">
        <v>167</v>
      </c>
      <c r="F21" s="114">
        <v>161</v>
      </c>
      <c r="G21" s="114">
        <v>165</v>
      </c>
      <c r="H21" s="114">
        <v>155</v>
      </c>
      <c r="I21" s="140">
        <v>152</v>
      </c>
      <c r="J21" s="115">
        <v>15</v>
      </c>
      <c r="K21" s="116">
        <v>9.8684210526315788</v>
      </c>
    </row>
    <row r="22" spans="1:255" ht="14.1" customHeight="1" x14ac:dyDescent="0.2">
      <c r="A22" s="306">
        <v>22</v>
      </c>
      <c r="B22" s="307" t="s">
        <v>239</v>
      </c>
      <c r="C22" s="308"/>
      <c r="D22" s="113">
        <v>2.7029570946740922</v>
      </c>
      <c r="E22" s="115">
        <v>1723</v>
      </c>
      <c r="F22" s="114">
        <v>1766</v>
      </c>
      <c r="G22" s="114">
        <v>1765</v>
      </c>
      <c r="H22" s="114">
        <v>1730</v>
      </c>
      <c r="I22" s="140">
        <v>1719</v>
      </c>
      <c r="J22" s="115">
        <v>4</v>
      </c>
      <c r="K22" s="116">
        <v>0.2326934264107039</v>
      </c>
    </row>
    <row r="23" spans="1:255" ht="14.1" customHeight="1" x14ac:dyDescent="0.2">
      <c r="A23" s="306">
        <v>23</v>
      </c>
      <c r="B23" s="307" t="s">
        <v>240</v>
      </c>
      <c r="C23" s="308"/>
      <c r="D23" s="113">
        <v>0.25570632990822811</v>
      </c>
      <c r="E23" s="115">
        <v>163</v>
      </c>
      <c r="F23" s="114">
        <v>163</v>
      </c>
      <c r="G23" s="114">
        <v>168</v>
      </c>
      <c r="H23" s="114">
        <v>160</v>
      </c>
      <c r="I23" s="140">
        <v>158</v>
      </c>
      <c r="J23" s="115">
        <v>5</v>
      </c>
      <c r="K23" s="116">
        <v>3.1645569620253164</v>
      </c>
    </row>
    <row r="24" spans="1:255" ht="14.1" customHeight="1" x14ac:dyDescent="0.2">
      <c r="A24" s="306">
        <v>24</v>
      </c>
      <c r="B24" s="307" t="s">
        <v>241</v>
      </c>
      <c r="C24" s="308"/>
      <c r="D24" s="113">
        <v>2.2778257118205349</v>
      </c>
      <c r="E24" s="115">
        <v>1452</v>
      </c>
      <c r="F24" s="114">
        <v>1444</v>
      </c>
      <c r="G24" s="114">
        <v>1510</v>
      </c>
      <c r="H24" s="114">
        <v>1486</v>
      </c>
      <c r="I24" s="140">
        <v>1491</v>
      </c>
      <c r="J24" s="115">
        <v>-39</v>
      </c>
      <c r="K24" s="116">
        <v>-2.6156941649899395</v>
      </c>
    </row>
    <row r="25" spans="1:255" ht="14.1" customHeight="1" x14ac:dyDescent="0.2">
      <c r="A25" s="306">
        <v>25</v>
      </c>
      <c r="B25" s="307" t="s">
        <v>242</v>
      </c>
      <c r="C25" s="308"/>
      <c r="D25" s="113">
        <v>5.247470389834497</v>
      </c>
      <c r="E25" s="115">
        <v>3345</v>
      </c>
      <c r="F25" s="114">
        <v>3359</v>
      </c>
      <c r="G25" s="114">
        <v>3443</v>
      </c>
      <c r="H25" s="114">
        <v>3353</v>
      </c>
      <c r="I25" s="140">
        <v>3355</v>
      </c>
      <c r="J25" s="115">
        <v>-10</v>
      </c>
      <c r="K25" s="116">
        <v>-0.29806259314456035</v>
      </c>
    </row>
    <row r="26" spans="1:255" ht="14.1" customHeight="1" x14ac:dyDescent="0.2">
      <c r="A26" s="306">
        <v>26</v>
      </c>
      <c r="B26" s="307" t="s">
        <v>243</v>
      </c>
      <c r="C26" s="308"/>
      <c r="D26" s="113">
        <v>2.4707820221193817</v>
      </c>
      <c r="E26" s="115">
        <v>1575</v>
      </c>
      <c r="F26" s="114">
        <v>1612</v>
      </c>
      <c r="G26" s="114">
        <v>1639</v>
      </c>
      <c r="H26" s="114">
        <v>1599</v>
      </c>
      <c r="I26" s="140">
        <v>1618</v>
      </c>
      <c r="J26" s="115">
        <v>-43</v>
      </c>
      <c r="K26" s="116">
        <v>-2.6576019777503088</v>
      </c>
    </row>
    <row r="27" spans="1:255" ht="14.1" customHeight="1" x14ac:dyDescent="0.2">
      <c r="A27" s="306">
        <v>27</v>
      </c>
      <c r="B27" s="307" t="s">
        <v>244</v>
      </c>
      <c r="C27" s="308"/>
      <c r="D27" s="113">
        <v>2.1554631735822416</v>
      </c>
      <c r="E27" s="115">
        <v>1374</v>
      </c>
      <c r="F27" s="114">
        <v>1367</v>
      </c>
      <c r="G27" s="114">
        <v>1384</v>
      </c>
      <c r="H27" s="114">
        <v>1361</v>
      </c>
      <c r="I27" s="140">
        <v>1349</v>
      </c>
      <c r="J27" s="115">
        <v>25</v>
      </c>
      <c r="K27" s="116">
        <v>1.8532246108228316</v>
      </c>
    </row>
    <row r="28" spans="1:255" ht="14.1" customHeight="1" x14ac:dyDescent="0.2">
      <c r="A28" s="306">
        <v>28</v>
      </c>
      <c r="B28" s="307" t="s">
        <v>245</v>
      </c>
      <c r="C28" s="308"/>
      <c r="D28" s="113">
        <v>0.18040630637697075</v>
      </c>
      <c r="E28" s="115">
        <v>115</v>
      </c>
      <c r="F28" s="114">
        <v>109</v>
      </c>
      <c r="G28" s="114">
        <v>108</v>
      </c>
      <c r="H28" s="114">
        <v>105</v>
      </c>
      <c r="I28" s="140">
        <v>101</v>
      </c>
      <c r="J28" s="115">
        <v>14</v>
      </c>
      <c r="K28" s="116">
        <v>13.861386138613861</v>
      </c>
    </row>
    <row r="29" spans="1:255" ht="14.1" customHeight="1" x14ac:dyDescent="0.2">
      <c r="A29" s="306">
        <v>29</v>
      </c>
      <c r="B29" s="307" t="s">
        <v>246</v>
      </c>
      <c r="C29" s="308"/>
      <c r="D29" s="113">
        <v>2.1225194132873169</v>
      </c>
      <c r="E29" s="115">
        <v>1353</v>
      </c>
      <c r="F29" s="114">
        <v>1379</v>
      </c>
      <c r="G29" s="114">
        <v>1439</v>
      </c>
      <c r="H29" s="114">
        <v>1379</v>
      </c>
      <c r="I29" s="140">
        <v>1372</v>
      </c>
      <c r="J29" s="115">
        <v>-19</v>
      </c>
      <c r="K29" s="116">
        <v>-1.3848396501457727</v>
      </c>
    </row>
    <row r="30" spans="1:255" ht="14.1" customHeight="1" x14ac:dyDescent="0.2">
      <c r="A30" s="306" t="s">
        <v>247</v>
      </c>
      <c r="B30" s="307" t="s">
        <v>248</v>
      </c>
      <c r="C30" s="308"/>
      <c r="D30" s="113">
        <v>0.85653776766805234</v>
      </c>
      <c r="E30" s="115">
        <v>546</v>
      </c>
      <c r="F30" s="114">
        <v>555</v>
      </c>
      <c r="G30" s="114">
        <v>587</v>
      </c>
      <c r="H30" s="114">
        <v>549</v>
      </c>
      <c r="I30" s="140">
        <v>557</v>
      </c>
      <c r="J30" s="115">
        <v>-11</v>
      </c>
      <c r="K30" s="116">
        <v>-1.9748653500897666</v>
      </c>
    </row>
    <row r="31" spans="1:255" ht="14.1" customHeight="1" x14ac:dyDescent="0.2">
      <c r="A31" s="306" t="s">
        <v>249</v>
      </c>
      <c r="B31" s="307" t="s">
        <v>250</v>
      </c>
      <c r="C31" s="308"/>
      <c r="D31" s="113">
        <v>1.2534316416973881</v>
      </c>
      <c r="E31" s="115">
        <v>799</v>
      </c>
      <c r="F31" s="114">
        <v>817</v>
      </c>
      <c r="G31" s="114">
        <v>844</v>
      </c>
      <c r="H31" s="114">
        <v>825</v>
      </c>
      <c r="I31" s="140">
        <v>809</v>
      </c>
      <c r="J31" s="115">
        <v>-10</v>
      </c>
      <c r="K31" s="116">
        <v>-1.2360939431396787</v>
      </c>
    </row>
    <row r="32" spans="1:255" ht="14.1" customHeight="1" x14ac:dyDescent="0.2">
      <c r="A32" s="306">
        <v>31</v>
      </c>
      <c r="B32" s="307" t="s">
        <v>251</v>
      </c>
      <c r="C32" s="308"/>
      <c r="D32" s="113">
        <v>1.1200878500274531</v>
      </c>
      <c r="E32" s="115">
        <v>714</v>
      </c>
      <c r="F32" s="114">
        <v>689</v>
      </c>
      <c r="G32" s="114">
        <v>692</v>
      </c>
      <c r="H32" s="114">
        <v>663</v>
      </c>
      <c r="I32" s="140">
        <v>649</v>
      </c>
      <c r="J32" s="115">
        <v>65</v>
      </c>
      <c r="K32" s="116">
        <v>10.015408320493066</v>
      </c>
    </row>
    <row r="33" spans="1:11" ht="14.1" customHeight="1" x14ac:dyDescent="0.2">
      <c r="A33" s="306">
        <v>32</v>
      </c>
      <c r="B33" s="307" t="s">
        <v>252</v>
      </c>
      <c r="C33" s="308"/>
      <c r="D33" s="113">
        <v>3.0967134677229589</v>
      </c>
      <c r="E33" s="115">
        <v>1974</v>
      </c>
      <c r="F33" s="114">
        <v>1968</v>
      </c>
      <c r="G33" s="114">
        <v>2024</v>
      </c>
      <c r="H33" s="114">
        <v>1989</v>
      </c>
      <c r="I33" s="140">
        <v>1985</v>
      </c>
      <c r="J33" s="115">
        <v>-11</v>
      </c>
      <c r="K33" s="116">
        <v>-0.55415617128463479</v>
      </c>
    </row>
    <row r="34" spans="1:11" ht="14.1" customHeight="1" x14ac:dyDescent="0.2">
      <c r="A34" s="306">
        <v>33</v>
      </c>
      <c r="B34" s="307" t="s">
        <v>253</v>
      </c>
      <c r="C34" s="308"/>
      <c r="D34" s="113">
        <v>1.808769315240411</v>
      </c>
      <c r="E34" s="115">
        <v>1153</v>
      </c>
      <c r="F34" s="114">
        <v>1169</v>
      </c>
      <c r="G34" s="114">
        <v>1194</v>
      </c>
      <c r="H34" s="114">
        <v>1145</v>
      </c>
      <c r="I34" s="140">
        <v>1152</v>
      </c>
      <c r="J34" s="115">
        <v>1</v>
      </c>
      <c r="K34" s="116">
        <v>8.6805555555555552E-2</v>
      </c>
    </row>
    <row r="35" spans="1:11" ht="14.1" customHeight="1" x14ac:dyDescent="0.2">
      <c r="A35" s="306">
        <v>34</v>
      </c>
      <c r="B35" s="307" t="s">
        <v>254</v>
      </c>
      <c r="C35" s="308"/>
      <c r="D35" s="113">
        <v>2.633932073103773</v>
      </c>
      <c r="E35" s="115">
        <v>1679</v>
      </c>
      <c r="F35" s="114">
        <v>1694</v>
      </c>
      <c r="G35" s="114">
        <v>1729</v>
      </c>
      <c r="H35" s="114">
        <v>1678</v>
      </c>
      <c r="I35" s="140">
        <v>1672</v>
      </c>
      <c r="J35" s="115">
        <v>7</v>
      </c>
      <c r="K35" s="116">
        <v>0.41866028708133973</v>
      </c>
    </row>
    <row r="36" spans="1:11" ht="14.1" customHeight="1" x14ac:dyDescent="0.2">
      <c r="A36" s="306">
        <v>41</v>
      </c>
      <c r="B36" s="307" t="s">
        <v>255</v>
      </c>
      <c r="C36" s="308"/>
      <c r="D36" s="113">
        <v>4.1273825398070434</v>
      </c>
      <c r="E36" s="115">
        <v>2631</v>
      </c>
      <c r="F36" s="114">
        <v>2636</v>
      </c>
      <c r="G36" s="114">
        <v>2667</v>
      </c>
      <c r="H36" s="114">
        <v>2639</v>
      </c>
      <c r="I36" s="140">
        <v>2635</v>
      </c>
      <c r="J36" s="115">
        <v>-4</v>
      </c>
      <c r="K36" s="116">
        <v>-0.15180265654648956</v>
      </c>
    </row>
    <row r="37" spans="1:11" ht="14.1" customHeight="1" x14ac:dyDescent="0.2">
      <c r="A37" s="306">
        <v>42</v>
      </c>
      <c r="B37" s="307" t="s">
        <v>256</v>
      </c>
      <c r="C37" s="308"/>
      <c r="D37" s="113">
        <v>0.26511883284963528</v>
      </c>
      <c r="E37" s="115">
        <v>169</v>
      </c>
      <c r="F37" s="114">
        <v>164</v>
      </c>
      <c r="G37" s="114">
        <v>164</v>
      </c>
      <c r="H37" s="114">
        <v>164</v>
      </c>
      <c r="I37" s="140">
        <v>167</v>
      </c>
      <c r="J37" s="115">
        <v>2</v>
      </c>
      <c r="K37" s="116">
        <v>1.1976047904191616</v>
      </c>
    </row>
    <row r="38" spans="1:11" ht="14.1" customHeight="1" x14ac:dyDescent="0.2">
      <c r="A38" s="306">
        <v>43</v>
      </c>
      <c r="B38" s="307" t="s">
        <v>257</v>
      </c>
      <c r="C38" s="308"/>
      <c r="D38" s="113">
        <v>0.84398776374617612</v>
      </c>
      <c r="E38" s="115">
        <v>538</v>
      </c>
      <c r="F38" s="114">
        <v>526</v>
      </c>
      <c r="G38" s="114">
        <v>525</v>
      </c>
      <c r="H38" s="114">
        <v>504</v>
      </c>
      <c r="I38" s="140">
        <v>501</v>
      </c>
      <c r="J38" s="115">
        <v>37</v>
      </c>
      <c r="K38" s="116">
        <v>7.3852295409181634</v>
      </c>
    </row>
    <row r="39" spans="1:11" ht="14.1" customHeight="1" x14ac:dyDescent="0.2">
      <c r="A39" s="306">
        <v>51</v>
      </c>
      <c r="B39" s="307" t="s">
        <v>258</v>
      </c>
      <c r="C39" s="308"/>
      <c r="D39" s="113">
        <v>6.2216644442701385</v>
      </c>
      <c r="E39" s="115">
        <v>3966</v>
      </c>
      <c r="F39" s="114">
        <v>4029</v>
      </c>
      <c r="G39" s="114">
        <v>4040</v>
      </c>
      <c r="H39" s="114">
        <v>3994</v>
      </c>
      <c r="I39" s="140">
        <v>3967</v>
      </c>
      <c r="J39" s="115">
        <v>-1</v>
      </c>
      <c r="K39" s="116">
        <v>-2.5207965717166624E-2</v>
      </c>
    </row>
    <row r="40" spans="1:11" ht="14.1" customHeight="1" x14ac:dyDescent="0.2">
      <c r="A40" s="306" t="s">
        <v>259</v>
      </c>
      <c r="B40" s="307" t="s">
        <v>260</v>
      </c>
      <c r="C40" s="308"/>
      <c r="D40" s="113">
        <v>4.8537140167856299</v>
      </c>
      <c r="E40" s="115">
        <v>3094</v>
      </c>
      <c r="F40" s="114">
        <v>3135</v>
      </c>
      <c r="G40" s="114">
        <v>3108</v>
      </c>
      <c r="H40" s="114">
        <v>3098</v>
      </c>
      <c r="I40" s="140">
        <v>3081</v>
      </c>
      <c r="J40" s="115">
        <v>13</v>
      </c>
      <c r="K40" s="116">
        <v>0.4219409282700422</v>
      </c>
    </row>
    <row r="41" spans="1:11" ht="14.1" customHeight="1" x14ac:dyDescent="0.2">
      <c r="A41" s="306"/>
      <c r="B41" s="307" t="s">
        <v>261</v>
      </c>
      <c r="C41" s="308"/>
      <c r="D41" s="113">
        <v>4.1462075456898582</v>
      </c>
      <c r="E41" s="115">
        <v>2643</v>
      </c>
      <c r="F41" s="114">
        <v>2665</v>
      </c>
      <c r="G41" s="114">
        <v>2646</v>
      </c>
      <c r="H41" s="114">
        <v>2629</v>
      </c>
      <c r="I41" s="140">
        <v>2624</v>
      </c>
      <c r="J41" s="115">
        <v>19</v>
      </c>
      <c r="K41" s="116">
        <v>0.72408536585365857</v>
      </c>
    </row>
    <row r="42" spans="1:11" ht="14.1" customHeight="1" x14ac:dyDescent="0.2">
      <c r="A42" s="306">
        <v>52</v>
      </c>
      <c r="B42" s="307" t="s">
        <v>262</v>
      </c>
      <c r="C42" s="308"/>
      <c r="D42" s="113">
        <v>3.8230449447015453</v>
      </c>
      <c r="E42" s="115">
        <v>2437</v>
      </c>
      <c r="F42" s="114">
        <v>2446</v>
      </c>
      <c r="G42" s="114">
        <v>2449</v>
      </c>
      <c r="H42" s="114">
        <v>2427</v>
      </c>
      <c r="I42" s="140">
        <v>2406</v>
      </c>
      <c r="J42" s="115">
        <v>31</v>
      </c>
      <c r="K42" s="116">
        <v>1.288445552784705</v>
      </c>
    </row>
    <row r="43" spans="1:11" ht="14.1" customHeight="1" x14ac:dyDescent="0.2">
      <c r="A43" s="306" t="s">
        <v>263</v>
      </c>
      <c r="B43" s="307" t="s">
        <v>264</v>
      </c>
      <c r="C43" s="308"/>
      <c r="D43" s="113">
        <v>2.8990509059534082</v>
      </c>
      <c r="E43" s="115">
        <v>1848</v>
      </c>
      <c r="F43" s="114">
        <v>1849</v>
      </c>
      <c r="G43" s="114">
        <v>1844</v>
      </c>
      <c r="H43" s="114">
        <v>1839</v>
      </c>
      <c r="I43" s="140">
        <v>1817</v>
      </c>
      <c r="J43" s="115">
        <v>31</v>
      </c>
      <c r="K43" s="116">
        <v>1.7061089708310402</v>
      </c>
    </row>
    <row r="44" spans="1:11" ht="14.1" customHeight="1" x14ac:dyDescent="0.2">
      <c r="A44" s="306">
        <v>53</v>
      </c>
      <c r="B44" s="307" t="s">
        <v>265</v>
      </c>
      <c r="C44" s="308"/>
      <c r="D44" s="113">
        <v>0.66985645933014359</v>
      </c>
      <c r="E44" s="115">
        <v>427</v>
      </c>
      <c r="F44" s="114">
        <v>427</v>
      </c>
      <c r="G44" s="114">
        <v>431</v>
      </c>
      <c r="H44" s="114">
        <v>419</v>
      </c>
      <c r="I44" s="140">
        <v>419</v>
      </c>
      <c r="J44" s="115">
        <v>8</v>
      </c>
      <c r="K44" s="116">
        <v>1.909307875894988</v>
      </c>
    </row>
    <row r="45" spans="1:11" ht="14.1" customHeight="1" x14ac:dyDescent="0.2">
      <c r="A45" s="306" t="s">
        <v>266</v>
      </c>
      <c r="B45" s="307" t="s">
        <v>267</v>
      </c>
      <c r="C45" s="308"/>
      <c r="D45" s="113">
        <v>0.63534394854498388</v>
      </c>
      <c r="E45" s="115">
        <v>405</v>
      </c>
      <c r="F45" s="114">
        <v>407</v>
      </c>
      <c r="G45" s="114">
        <v>411</v>
      </c>
      <c r="H45" s="114">
        <v>403</v>
      </c>
      <c r="I45" s="140">
        <v>403</v>
      </c>
      <c r="J45" s="115">
        <v>2</v>
      </c>
      <c r="K45" s="116">
        <v>0.49627791563275436</v>
      </c>
    </row>
    <row r="46" spans="1:11" ht="14.1" customHeight="1" x14ac:dyDescent="0.2">
      <c r="A46" s="306">
        <v>54</v>
      </c>
      <c r="B46" s="307" t="s">
        <v>268</v>
      </c>
      <c r="C46" s="308"/>
      <c r="D46" s="113">
        <v>2.9257196642873953</v>
      </c>
      <c r="E46" s="115">
        <v>1865</v>
      </c>
      <c r="F46" s="114">
        <v>1846</v>
      </c>
      <c r="G46" s="114">
        <v>1850</v>
      </c>
      <c r="H46" s="114">
        <v>1828</v>
      </c>
      <c r="I46" s="140">
        <v>1836</v>
      </c>
      <c r="J46" s="115">
        <v>29</v>
      </c>
      <c r="K46" s="116">
        <v>1.579520697167756</v>
      </c>
    </row>
    <row r="47" spans="1:11" ht="14.1" customHeight="1" x14ac:dyDescent="0.2">
      <c r="A47" s="306">
        <v>61</v>
      </c>
      <c r="B47" s="307" t="s">
        <v>269</v>
      </c>
      <c r="C47" s="308"/>
      <c r="D47" s="113">
        <v>2.1664444270138836</v>
      </c>
      <c r="E47" s="115">
        <v>1381</v>
      </c>
      <c r="F47" s="114">
        <v>1380</v>
      </c>
      <c r="G47" s="114">
        <v>1379</v>
      </c>
      <c r="H47" s="114">
        <v>1348</v>
      </c>
      <c r="I47" s="140">
        <v>1356</v>
      </c>
      <c r="J47" s="115">
        <v>25</v>
      </c>
      <c r="K47" s="116">
        <v>1.8436578171091444</v>
      </c>
    </row>
    <row r="48" spans="1:11" ht="14.1" customHeight="1" x14ac:dyDescent="0.2">
      <c r="A48" s="306">
        <v>62</v>
      </c>
      <c r="B48" s="307" t="s">
        <v>270</v>
      </c>
      <c r="C48" s="308"/>
      <c r="D48" s="113">
        <v>8.3896776217742577</v>
      </c>
      <c r="E48" s="115">
        <v>5348</v>
      </c>
      <c r="F48" s="114">
        <v>5379</v>
      </c>
      <c r="G48" s="114">
        <v>5512</v>
      </c>
      <c r="H48" s="114">
        <v>5360</v>
      </c>
      <c r="I48" s="140">
        <v>5388</v>
      </c>
      <c r="J48" s="115">
        <v>-40</v>
      </c>
      <c r="K48" s="116">
        <v>-0.74239049740163321</v>
      </c>
    </row>
    <row r="49" spans="1:11" ht="14.1" customHeight="1" x14ac:dyDescent="0.2">
      <c r="A49" s="306">
        <v>63</v>
      </c>
      <c r="B49" s="307" t="s">
        <v>271</v>
      </c>
      <c r="C49" s="308"/>
      <c r="D49" s="113">
        <v>1.5687504902345282</v>
      </c>
      <c r="E49" s="115">
        <v>1000</v>
      </c>
      <c r="F49" s="114">
        <v>1058</v>
      </c>
      <c r="G49" s="114">
        <v>1108</v>
      </c>
      <c r="H49" s="114">
        <v>1097</v>
      </c>
      <c r="I49" s="140">
        <v>1039</v>
      </c>
      <c r="J49" s="115">
        <v>-39</v>
      </c>
      <c r="K49" s="116">
        <v>-3.753609239653513</v>
      </c>
    </row>
    <row r="50" spans="1:11" ht="14.1" customHeight="1" x14ac:dyDescent="0.2">
      <c r="A50" s="306" t="s">
        <v>272</v>
      </c>
      <c r="B50" s="307" t="s">
        <v>273</v>
      </c>
      <c r="C50" s="308"/>
      <c r="D50" s="113">
        <v>0.2776688367715115</v>
      </c>
      <c r="E50" s="115">
        <v>177</v>
      </c>
      <c r="F50" s="114">
        <v>185</v>
      </c>
      <c r="G50" s="114">
        <v>193</v>
      </c>
      <c r="H50" s="114">
        <v>189</v>
      </c>
      <c r="I50" s="140">
        <v>182</v>
      </c>
      <c r="J50" s="115">
        <v>-5</v>
      </c>
      <c r="K50" s="116">
        <v>-2.7472527472527473</v>
      </c>
    </row>
    <row r="51" spans="1:11" ht="14.1" customHeight="1" x14ac:dyDescent="0.2">
      <c r="A51" s="306" t="s">
        <v>274</v>
      </c>
      <c r="B51" s="307" t="s">
        <v>275</v>
      </c>
      <c r="C51" s="308"/>
      <c r="D51" s="113">
        <v>1.0369440740450231</v>
      </c>
      <c r="E51" s="115">
        <v>661</v>
      </c>
      <c r="F51" s="114">
        <v>709</v>
      </c>
      <c r="G51" s="114">
        <v>744</v>
      </c>
      <c r="H51" s="114">
        <v>737</v>
      </c>
      <c r="I51" s="140">
        <v>690</v>
      </c>
      <c r="J51" s="115">
        <v>-29</v>
      </c>
      <c r="K51" s="116">
        <v>-4.2028985507246377</v>
      </c>
    </row>
    <row r="52" spans="1:11" ht="14.1" customHeight="1" x14ac:dyDescent="0.2">
      <c r="A52" s="306">
        <v>71</v>
      </c>
      <c r="B52" s="307" t="s">
        <v>276</v>
      </c>
      <c r="C52" s="308"/>
      <c r="D52" s="113">
        <v>10.526315789473685</v>
      </c>
      <c r="E52" s="115">
        <v>6710</v>
      </c>
      <c r="F52" s="114">
        <v>6727</v>
      </c>
      <c r="G52" s="114">
        <v>6757</v>
      </c>
      <c r="H52" s="114">
        <v>6667</v>
      </c>
      <c r="I52" s="140">
        <v>6655</v>
      </c>
      <c r="J52" s="115">
        <v>55</v>
      </c>
      <c r="K52" s="116">
        <v>0.82644628099173556</v>
      </c>
    </row>
    <row r="53" spans="1:11" ht="14.1" customHeight="1" x14ac:dyDescent="0.2">
      <c r="A53" s="306" t="s">
        <v>277</v>
      </c>
      <c r="B53" s="307" t="s">
        <v>278</v>
      </c>
      <c r="C53" s="308"/>
      <c r="D53" s="113">
        <v>3.2253510079221899</v>
      </c>
      <c r="E53" s="115">
        <v>2056</v>
      </c>
      <c r="F53" s="114">
        <v>2070</v>
      </c>
      <c r="G53" s="114">
        <v>2068</v>
      </c>
      <c r="H53" s="114">
        <v>2036</v>
      </c>
      <c r="I53" s="140">
        <v>2034</v>
      </c>
      <c r="J53" s="115">
        <v>22</v>
      </c>
      <c r="K53" s="116">
        <v>1.0816125860373649</v>
      </c>
    </row>
    <row r="54" spans="1:11" ht="14.1" customHeight="1" x14ac:dyDescent="0.2">
      <c r="A54" s="306" t="s">
        <v>279</v>
      </c>
      <c r="B54" s="307" t="s">
        <v>280</v>
      </c>
      <c r="C54" s="308"/>
      <c r="D54" s="113">
        <v>6.0240018825005883</v>
      </c>
      <c r="E54" s="115">
        <v>3840</v>
      </c>
      <c r="F54" s="114">
        <v>3842</v>
      </c>
      <c r="G54" s="114">
        <v>3867</v>
      </c>
      <c r="H54" s="114">
        <v>3809</v>
      </c>
      <c r="I54" s="140">
        <v>3805</v>
      </c>
      <c r="J54" s="115">
        <v>35</v>
      </c>
      <c r="K54" s="116">
        <v>0.91984231274638628</v>
      </c>
    </row>
    <row r="55" spans="1:11" ht="14.1" customHeight="1" x14ac:dyDescent="0.2">
      <c r="A55" s="306">
        <v>72</v>
      </c>
      <c r="B55" s="307" t="s">
        <v>281</v>
      </c>
      <c r="C55" s="308"/>
      <c r="D55" s="113">
        <v>4.1587575496117344</v>
      </c>
      <c r="E55" s="115">
        <v>2651</v>
      </c>
      <c r="F55" s="114">
        <v>2667</v>
      </c>
      <c r="G55" s="114">
        <v>2684</v>
      </c>
      <c r="H55" s="114">
        <v>2634</v>
      </c>
      <c r="I55" s="140">
        <v>2657</v>
      </c>
      <c r="J55" s="115">
        <v>-6</v>
      </c>
      <c r="K55" s="116">
        <v>-0.22581859239744073</v>
      </c>
    </row>
    <row r="56" spans="1:11" ht="14.1" customHeight="1" x14ac:dyDescent="0.2">
      <c r="A56" s="306" t="s">
        <v>282</v>
      </c>
      <c r="B56" s="307" t="s">
        <v>283</v>
      </c>
      <c r="C56" s="308"/>
      <c r="D56" s="113">
        <v>2.2464507020158444</v>
      </c>
      <c r="E56" s="115">
        <v>1432</v>
      </c>
      <c r="F56" s="114">
        <v>1441</v>
      </c>
      <c r="G56" s="114">
        <v>1451</v>
      </c>
      <c r="H56" s="114">
        <v>1426</v>
      </c>
      <c r="I56" s="140">
        <v>1435</v>
      </c>
      <c r="J56" s="115">
        <v>-3</v>
      </c>
      <c r="K56" s="116">
        <v>-0.20905923344947736</v>
      </c>
    </row>
    <row r="57" spans="1:11" ht="14.1" customHeight="1" x14ac:dyDescent="0.2">
      <c r="A57" s="306" t="s">
        <v>284</v>
      </c>
      <c r="B57" s="307" t="s">
        <v>285</v>
      </c>
      <c r="C57" s="308"/>
      <c r="D57" s="113">
        <v>1.0008628127696291</v>
      </c>
      <c r="E57" s="115">
        <v>638</v>
      </c>
      <c r="F57" s="114">
        <v>642</v>
      </c>
      <c r="G57" s="114">
        <v>644</v>
      </c>
      <c r="H57" s="114">
        <v>636</v>
      </c>
      <c r="I57" s="140">
        <v>639</v>
      </c>
      <c r="J57" s="115">
        <v>-1</v>
      </c>
      <c r="K57" s="116">
        <v>-0.1564945226917058</v>
      </c>
    </row>
    <row r="58" spans="1:11" ht="14.1" customHeight="1" x14ac:dyDescent="0.2">
      <c r="A58" s="306">
        <v>73</v>
      </c>
      <c r="B58" s="307" t="s">
        <v>286</v>
      </c>
      <c r="C58" s="308"/>
      <c r="D58" s="113">
        <v>2.4801945250607891</v>
      </c>
      <c r="E58" s="115">
        <v>1581</v>
      </c>
      <c r="F58" s="114">
        <v>1581</v>
      </c>
      <c r="G58" s="114">
        <v>1574</v>
      </c>
      <c r="H58" s="114">
        <v>1527</v>
      </c>
      <c r="I58" s="140">
        <v>1529</v>
      </c>
      <c r="J58" s="115">
        <v>52</v>
      </c>
      <c r="K58" s="116">
        <v>3.4009156311314586</v>
      </c>
    </row>
    <row r="59" spans="1:11" ht="14.1" customHeight="1" x14ac:dyDescent="0.2">
      <c r="A59" s="306" t="s">
        <v>287</v>
      </c>
      <c r="B59" s="307" t="s">
        <v>288</v>
      </c>
      <c r="C59" s="308"/>
      <c r="D59" s="113">
        <v>1.9044630951447172</v>
      </c>
      <c r="E59" s="115">
        <v>1214</v>
      </c>
      <c r="F59" s="114">
        <v>1212</v>
      </c>
      <c r="G59" s="114">
        <v>1203</v>
      </c>
      <c r="H59" s="114">
        <v>1172</v>
      </c>
      <c r="I59" s="140">
        <v>1170</v>
      </c>
      <c r="J59" s="115">
        <v>44</v>
      </c>
      <c r="K59" s="116">
        <v>3.7606837606837606</v>
      </c>
    </row>
    <row r="60" spans="1:11" ht="14.1" customHeight="1" x14ac:dyDescent="0.2">
      <c r="A60" s="306">
        <v>81</v>
      </c>
      <c r="B60" s="307" t="s">
        <v>289</v>
      </c>
      <c r="C60" s="308"/>
      <c r="D60" s="113">
        <v>8.9199152874735272</v>
      </c>
      <c r="E60" s="115">
        <v>5686</v>
      </c>
      <c r="F60" s="114">
        <v>5674</v>
      </c>
      <c r="G60" s="114">
        <v>5634</v>
      </c>
      <c r="H60" s="114">
        <v>5537</v>
      </c>
      <c r="I60" s="140">
        <v>5500</v>
      </c>
      <c r="J60" s="115">
        <v>186</v>
      </c>
      <c r="K60" s="116">
        <v>3.3818181818181818</v>
      </c>
    </row>
    <row r="61" spans="1:11" ht="14.1" customHeight="1" x14ac:dyDescent="0.2">
      <c r="A61" s="306" t="s">
        <v>290</v>
      </c>
      <c r="B61" s="307" t="s">
        <v>291</v>
      </c>
      <c r="C61" s="308"/>
      <c r="D61" s="113">
        <v>2.6778570868303397</v>
      </c>
      <c r="E61" s="115">
        <v>1707</v>
      </c>
      <c r="F61" s="114">
        <v>1713</v>
      </c>
      <c r="G61" s="114">
        <v>1734</v>
      </c>
      <c r="H61" s="114">
        <v>1656</v>
      </c>
      <c r="I61" s="140">
        <v>1698</v>
      </c>
      <c r="J61" s="115">
        <v>9</v>
      </c>
      <c r="K61" s="116">
        <v>0.53003533568904593</v>
      </c>
    </row>
    <row r="62" spans="1:11" ht="14.1" customHeight="1" x14ac:dyDescent="0.2">
      <c r="A62" s="306" t="s">
        <v>292</v>
      </c>
      <c r="B62" s="307" t="s">
        <v>293</v>
      </c>
      <c r="C62" s="308"/>
      <c r="D62" s="113">
        <v>3.4026198133186916</v>
      </c>
      <c r="E62" s="115">
        <v>2169</v>
      </c>
      <c r="F62" s="114">
        <v>2194</v>
      </c>
      <c r="G62" s="114">
        <v>2156</v>
      </c>
      <c r="H62" s="114">
        <v>2146</v>
      </c>
      <c r="I62" s="140">
        <v>2157</v>
      </c>
      <c r="J62" s="115">
        <v>12</v>
      </c>
      <c r="K62" s="116">
        <v>0.55632823365785811</v>
      </c>
    </row>
    <row r="63" spans="1:11" ht="14.1" customHeight="1" x14ac:dyDescent="0.2">
      <c r="A63" s="306"/>
      <c r="B63" s="307" t="s">
        <v>294</v>
      </c>
      <c r="C63" s="308"/>
      <c r="D63" s="113">
        <v>2.9257196642873953</v>
      </c>
      <c r="E63" s="115">
        <v>1865</v>
      </c>
      <c r="F63" s="114">
        <v>1886</v>
      </c>
      <c r="G63" s="114">
        <v>1840</v>
      </c>
      <c r="H63" s="114">
        <v>1833</v>
      </c>
      <c r="I63" s="140">
        <v>1841</v>
      </c>
      <c r="J63" s="115">
        <v>24</v>
      </c>
      <c r="K63" s="116">
        <v>1.3036393264530146</v>
      </c>
    </row>
    <row r="64" spans="1:11" ht="14.1" customHeight="1" x14ac:dyDescent="0.2">
      <c r="A64" s="306" t="s">
        <v>295</v>
      </c>
      <c r="B64" s="307" t="s">
        <v>296</v>
      </c>
      <c r="C64" s="308"/>
      <c r="D64" s="113">
        <v>0.82202525688289274</v>
      </c>
      <c r="E64" s="115">
        <v>524</v>
      </c>
      <c r="F64" s="114">
        <v>508</v>
      </c>
      <c r="G64" s="114">
        <v>505</v>
      </c>
      <c r="H64" s="114">
        <v>508</v>
      </c>
      <c r="I64" s="140">
        <v>520</v>
      </c>
      <c r="J64" s="115">
        <v>4</v>
      </c>
      <c r="K64" s="116">
        <v>0.76923076923076927</v>
      </c>
    </row>
    <row r="65" spans="1:11" ht="14.1" customHeight="1" x14ac:dyDescent="0.2">
      <c r="A65" s="306" t="s">
        <v>297</v>
      </c>
      <c r="B65" s="307" t="s">
        <v>298</v>
      </c>
      <c r="C65" s="308"/>
      <c r="D65" s="113">
        <v>0.86751902109969414</v>
      </c>
      <c r="E65" s="115">
        <v>553</v>
      </c>
      <c r="F65" s="114">
        <v>542</v>
      </c>
      <c r="G65" s="114">
        <v>526</v>
      </c>
      <c r="H65" s="114">
        <v>527</v>
      </c>
      <c r="I65" s="140">
        <v>481</v>
      </c>
      <c r="J65" s="115">
        <v>72</v>
      </c>
      <c r="K65" s="116">
        <v>14.96881496881497</v>
      </c>
    </row>
    <row r="66" spans="1:11" ht="14.1" customHeight="1" x14ac:dyDescent="0.2">
      <c r="A66" s="306">
        <v>82</v>
      </c>
      <c r="B66" s="307" t="s">
        <v>299</v>
      </c>
      <c r="C66" s="308"/>
      <c r="D66" s="113">
        <v>3.5767511177347244</v>
      </c>
      <c r="E66" s="115">
        <v>2280</v>
      </c>
      <c r="F66" s="114">
        <v>2272</v>
      </c>
      <c r="G66" s="114">
        <v>2285</v>
      </c>
      <c r="H66" s="114">
        <v>2219</v>
      </c>
      <c r="I66" s="140">
        <v>2242</v>
      </c>
      <c r="J66" s="115">
        <v>38</v>
      </c>
      <c r="K66" s="116">
        <v>1.6949152542372881</v>
      </c>
    </row>
    <row r="67" spans="1:11" ht="14.1" customHeight="1" x14ac:dyDescent="0.2">
      <c r="A67" s="306" t="s">
        <v>300</v>
      </c>
      <c r="B67" s="307" t="s">
        <v>301</v>
      </c>
      <c r="C67" s="308"/>
      <c r="D67" s="113">
        <v>2.2856694642717077</v>
      </c>
      <c r="E67" s="115">
        <v>1457</v>
      </c>
      <c r="F67" s="114">
        <v>1469</v>
      </c>
      <c r="G67" s="114">
        <v>1476</v>
      </c>
      <c r="H67" s="114">
        <v>1437</v>
      </c>
      <c r="I67" s="140">
        <v>1460</v>
      </c>
      <c r="J67" s="115">
        <v>-3</v>
      </c>
      <c r="K67" s="116">
        <v>-0.20547945205479451</v>
      </c>
    </row>
    <row r="68" spans="1:11" ht="14.1" customHeight="1" x14ac:dyDescent="0.2">
      <c r="A68" s="306" t="s">
        <v>302</v>
      </c>
      <c r="B68" s="307" t="s">
        <v>303</v>
      </c>
      <c r="C68" s="308"/>
      <c r="D68" s="113">
        <v>0.65887520589850179</v>
      </c>
      <c r="E68" s="115">
        <v>420</v>
      </c>
      <c r="F68" s="114">
        <v>406</v>
      </c>
      <c r="G68" s="114">
        <v>415</v>
      </c>
      <c r="H68" s="114">
        <v>398</v>
      </c>
      <c r="I68" s="140">
        <v>394</v>
      </c>
      <c r="J68" s="115">
        <v>26</v>
      </c>
      <c r="K68" s="116">
        <v>6.5989847715736039</v>
      </c>
    </row>
    <row r="69" spans="1:11" ht="14.1" customHeight="1" x14ac:dyDescent="0.2">
      <c r="A69" s="306">
        <v>83</v>
      </c>
      <c r="B69" s="307" t="s">
        <v>304</v>
      </c>
      <c r="C69" s="308"/>
      <c r="D69" s="113">
        <v>5.4859204643501451</v>
      </c>
      <c r="E69" s="115">
        <v>3497</v>
      </c>
      <c r="F69" s="114">
        <v>3543</v>
      </c>
      <c r="G69" s="114">
        <v>3517</v>
      </c>
      <c r="H69" s="114">
        <v>3362</v>
      </c>
      <c r="I69" s="140">
        <v>3378</v>
      </c>
      <c r="J69" s="115">
        <v>119</v>
      </c>
      <c r="K69" s="116">
        <v>3.5227945529899349</v>
      </c>
    </row>
    <row r="70" spans="1:11" ht="14.1" customHeight="1" x14ac:dyDescent="0.2">
      <c r="A70" s="306" t="s">
        <v>305</v>
      </c>
      <c r="B70" s="307" t="s">
        <v>306</v>
      </c>
      <c r="C70" s="308"/>
      <c r="D70" s="113">
        <v>4.6842889638403014</v>
      </c>
      <c r="E70" s="115">
        <v>2986</v>
      </c>
      <c r="F70" s="114">
        <v>3031</v>
      </c>
      <c r="G70" s="114">
        <v>2999</v>
      </c>
      <c r="H70" s="114">
        <v>2859</v>
      </c>
      <c r="I70" s="140">
        <v>2889</v>
      </c>
      <c r="J70" s="115">
        <v>97</v>
      </c>
      <c r="K70" s="116">
        <v>3.3575631706472828</v>
      </c>
    </row>
    <row r="71" spans="1:11" ht="14.1" customHeight="1" x14ac:dyDescent="0.2">
      <c r="A71" s="306"/>
      <c r="B71" s="307" t="s">
        <v>307</v>
      </c>
      <c r="C71" s="308"/>
      <c r="D71" s="113">
        <v>2.8472821397756687</v>
      </c>
      <c r="E71" s="115">
        <v>1815</v>
      </c>
      <c r="F71" s="114">
        <v>1827</v>
      </c>
      <c r="G71" s="114">
        <v>1814</v>
      </c>
      <c r="H71" s="114">
        <v>1742</v>
      </c>
      <c r="I71" s="140">
        <v>1762</v>
      </c>
      <c r="J71" s="115">
        <v>53</v>
      </c>
      <c r="K71" s="116">
        <v>3.00794551645857</v>
      </c>
    </row>
    <row r="72" spans="1:11" ht="14.1" customHeight="1" x14ac:dyDescent="0.2">
      <c r="A72" s="306">
        <v>84</v>
      </c>
      <c r="B72" s="307" t="s">
        <v>308</v>
      </c>
      <c r="C72" s="308"/>
      <c r="D72" s="113">
        <v>1.3946191858184955</v>
      </c>
      <c r="E72" s="115">
        <v>889</v>
      </c>
      <c r="F72" s="114">
        <v>902</v>
      </c>
      <c r="G72" s="114">
        <v>891</v>
      </c>
      <c r="H72" s="114">
        <v>885</v>
      </c>
      <c r="I72" s="140">
        <v>880</v>
      </c>
      <c r="J72" s="115">
        <v>9</v>
      </c>
      <c r="K72" s="116">
        <v>1.0227272727272727</v>
      </c>
    </row>
    <row r="73" spans="1:11" ht="14.1" customHeight="1" x14ac:dyDescent="0.2">
      <c r="A73" s="306" t="s">
        <v>309</v>
      </c>
      <c r="B73" s="307" t="s">
        <v>310</v>
      </c>
      <c r="C73" s="308"/>
      <c r="D73" s="113">
        <v>0.38748137108792846</v>
      </c>
      <c r="E73" s="115">
        <v>247</v>
      </c>
      <c r="F73" s="114">
        <v>242</v>
      </c>
      <c r="G73" s="114">
        <v>242</v>
      </c>
      <c r="H73" s="114">
        <v>250</v>
      </c>
      <c r="I73" s="140">
        <v>250</v>
      </c>
      <c r="J73" s="115">
        <v>-3</v>
      </c>
      <c r="K73" s="116">
        <v>-1.2</v>
      </c>
    </row>
    <row r="74" spans="1:11" ht="14.1" customHeight="1" x14ac:dyDescent="0.2">
      <c r="A74" s="306" t="s">
        <v>311</v>
      </c>
      <c r="B74" s="307" t="s">
        <v>312</v>
      </c>
      <c r="C74" s="308"/>
      <c r="D74" s="113">
        <v>0.3121813475566711</v>
      </c>
      <c r="E74" s="115">
        <v>199</v>
      </c>
      <c r="F74" s="114">
        <v>210</v>
      </c>
      <c r="G74" s="114">
        <v>206</v>
      </c>
      <c r="H74" s="114">
        <v>203</v>
      </c>
      <c r="I74" s="140">
        <v>203</v>
      </c>
      <c r="J74" s="115">
        <v>-4</v>
      </c>
      <c r="K74" s="116">
        <v>-1.9704433497536946</v>
      </c>
    </row>
    <row r="75" spans="1:11" ht="14.1" customHeight="1" x14ac:dyDescent="0.2">
      <c r="A75" s="306" t="s">
        <v>313</v>
      </c>
      <c r="B75" s="307" t="s">
        <v>314</v>
      </c>
      <c r="C75" s="308"/>
      <c r="D75" s="113">
        <v>9.2556278923837165E-2</v>
      </c>
      <c r="E75" s="115">
        <v>59</v>
      </c>
      <c r="F75" s="114">
        <v>58</v>
      </c>
      <c r="G75" s="114">
        <v>56</v>
      </c>
      <c r="H75" s="114">
        <v>54</v>
      </c>
      <c r="I75" s="140">
        <v>52</v>
      </c>
      <c r="J75" s="115">
        <v>7</v>
      </c>
      <c r="K75" s="116">
        <v>13.461538461538462</v>
      </c>
    </row>
    <row r="76" spans="1:11" ht="14.1" customHeight="1" x14ac:dyDescent="0.2">
      <c r="A76" s="306">
        <v>91</v>
      </c>
      <c r="B76" s="307" t="s">
        <v>315</v>
      </c>
      <c r="C76" s="308"/>
      <c r="D76" s="113">
        <v>0.36708761471487961</v>
      </c>
      <c r="E76" s="115">
        <v>234</v>
      </c>
      <c r="F76" s="114">
        <v>214</v>
      </c>
      <c r="G76" s="114">
        <v>205</v>
      </c>
      <c r="H76" s="114">
        <v>185</v>
      </c>
      <c r="I76" s="140">
        <v>180</v>
      </c>
      <c r="J76" s="115">
        <v>54</v>
      </c>
      <c r="K76" s="116">
        <v>30</v>
      </c>
    </row>
    <row r="77" spans="1:11" ht="14.1" customHeight="1" x14ac:dyDescent="0.2">
      <c r="A77" s="306">
        <v>92</v>
      </c>
      <c r="B77" s="307" t="s">
        <v>316</v>
      </c>
      <c r="C77" s="308"/>
      <c r="D77" s="113">
        <v>0.56945642795513374</v>
      </c>
      <c r="E77" s="115">
        <v>363</v>
      </c>
      <c r="F77" s="114">
        <v>376</v>
      </c>
      <c r="G77" s="114">
        <v>379</v>
      </c>
      <c r="H77" s="114">
        <v>365</v>
      </c>
      <c r="I77" s="140">
        <v>366</v>
      </c>
      <c r="J77" s="115">
        <v>-3</v>
      </c>
      <c r="K77" s="116">
        <v>-0.81967213114754101</v>
      </c>
    </row>
    <row r="78" spans="1:11" ht="14.1" customHeight="1" x14ac:dyDescent="0.2">
      <c r="A78" s="306">
        <v>93</v>
      </c>
      <c r="B78" s="307" t="s">
        <v>317</v>
      </c>
      <c r="C78" s="308"/>
      <c r="D78" s="113">
        <v>0.20236881324025413</v>
      </c>
      <c r="E78" s="115">
        <v>129</v>
      </c>
      <c r="F78" s="114">
        <v>131</v>
      </c>
      <c r="G78" s="114">
        <v>129</v>
      </c>
      <c r="H78" s="114">
        <v>125</v>
      </c>
      <c r="I78" s="140">
        <v>128</v>
      </c>
      <c r="J78" s="115">
        <v>1</v>
      </c>
      <c r="K78" s="116">
        <v>0.78125</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1.0683190838497136</v>
      </c>
      <c r="E81" s="143">
        <v>681</v>
      </c>
      <c r="F81" s="144">
        <v>685</v>
      </c>
      <c r="G81" s="144">
        <v>686</v>
      </c>
      <c r="H81" s="144">
        <v>660</v>
      </c>
      <c r="I81" s="145">
        <v>665</v>
      </c>
      <c r="J81" s="143">
        <v>16</v>
      </c>
      <c r="K81" s="146">
        <v>2.4060150375939848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17210</v>
      </c>
      <c r="E12" s="114">
        <v>17769</v>
      </c>
      <c r="F12" s="114">
        <v>17978</v>
      </c>
      <c r="G12" s="114">
        <v>19664</v>
      </c>
      <c r="H12" s="140">
        <v>19122</v>
      </c>
      <c r="I12" s="115">
        <v>-1912</v>
      </c>
      <c r="J12" s="116">
        <v>-9.9989540843008058</v>
      </c>
      <c r="K12"/>
      <c r="L12"/>
      <c r="M12"/>
      <c r="N12"/>
      <c r="O12"/>
      <c r="P12"/>
    </row>
    <row r="13" spans="1:16" s="110" customFormat="1" ht="14.45" customHeight="1" x14ac:dyDescent="0.2">
      <c r="A13" s="120" t="s">
        <v>105</v>
      </c>
      <c r="B13" s="119" t="s">
        <v>106</v>
      </c>
      <c r="C13" s="113">
        <v>38.762347472399767</v>
      </c>
      <c r="D13" s="115">
        <v>6671</v>
      </c>
      <c r="E13" s="114">
        <v>6814</v>
      </c>
      <c r="F13" s="114">
        <v>6861</v>
      </c>
      <c r="G13" s="114">
        <v>7828</v>
      </c>
      <c r="H13" s="140">
        <v>7550</v>
      </c>
      <c r="I13" s="115">
        <v>-879</v>
      </c>
      <c r="J13" s="116">
        <v>-11.642384105960264</v>
      </c>
      <c r="K13"/>
      <c r="L13"/>
      <c r="M13"/>
      <c r="N13"/>
      <c r="O13"/>
      <c r="P13"/>
    </row>
    <row r="14" spans="1:16" s="110" customFormat="1" ht="14.45" customHeight="1" x14ac:dyDescent="0.2">
      <c r="A14" s="120"/>
      <c r="B14" s="119" t="s">
        <v>107</v>
      </c>
      <c r="C14" s="113">
        <v>61.237652527600233</v>
      </c>
      <c r="D14" s="115">
        <v>10539</v>
      </c>
      <c r="E14" s="114">
        <v>10955</v>
      </c>
      <c r="F14" s="114">
        <v>11117</v>
      </c>
      <c r="G14" s="114">
        <v>11836</v>
      </c>
      <c r="H14" s="140">
        <v>11572</v>
      </c>
      <c r="I14" s="115">
        <v>-1033</v>
      </c>
      <c r="J14" s="116">
        <v>-8.9267196681645355</v>
      </c>
      <c r="K14"/>
      <c r="L14"/>
      <c r="M14"/>
      <c r="N14"/>
      <c r="O14"/>
      <c r="P14"/>
    </row>
    <row r="15" spans="1:16" s="110" customFormat="1" ht="14.45" customHeight="1" x14ac:dyDescent="0.2">
      <c r="A15" s="118" t="s">
        <v>105</v>
      </c>
      <c r="B15" s="121" t="s">
        <v>108</v>
      </c>
      <c r="C15" s="113">
        <v>17.547937245787335</v>
      </c>
      <c r="D15" s="115">
        <v>3020</v>
      </c>
      <c r="E15" s="114">
        <v>3101</v>
      </c>
      <c r="F15" s="114">
        <v>3262</v>
      </c>
      <c r="G15" s="114">
        <v>4380</v>
      </c>
      <c r="H15" s="140">
        <v>4130</v>
      </c>
      <c r="I15" s="115">
        <v>-1110</v>
      </c>
      <c r="J15" s="116">
        <v>-26.876513317191282</v>
      </c>
      <c r="K15"/>
      <c r="L15"/>
      <c r="M15"/>
      <c r="N15"/>
      <c r="O15"/>
      <c r="P15"/>
    </row>
    <row r="16" spans="1:16" s="110" customFormat="1" ht="14.45" customHeight="1" x14ac:dyDescent="0.2">
      <c r="A16" s="118"/>
      <c r="B16" s="121" t="s">
        <v>109</v>
      </c>
      <c r="C16" s="113">
        <v>46.333527019174902</v>
      </c>
      <c r="D16" s="115">
        <v>7974</v>
      </c>
      <c r="E16" s="114">
        <v>8367</v>
      </c>
      <c r="F16" s="114">
        <v>8399</v>
      </c>
      <c r="G16" s="114">
        <v>8764</v>
      </c>
      <c r="H16" s="140">
        <v>8679</v>
      </c>
      <c r="I16" s="115">
        <v>-705</v>
      </c>
      <c r="J16" s="116">
        <v>-8.123055651572761</v>
      </c>
      <c r="K16"/>
      <c r="L16"/>
      <c r="M16"/>
      <c r="N16"/>
      <c r="O16"/>
      <c r="P16"/>
    </row>
    <row r="17" spans="1:16" s="110" customFormat="1" ht="14.45" customHeight="1" x14ac:dyDescent="0.2">
      <c r="A17" s="118"/>
      <c r="B17" s="121" t="s">
        <v>110</v>
      </c>
      <c r="C17" s="113">
        <v>19.215572341661826</v>
      </c>
      <c r="D17" s="115">
        <v>3307</v>
      </c>
      <c r="E17" s="114">
        <v>3308</v>
      </c>
      <c r="F17" s="114">
        <v>3312</v>
      </c>
      <c r="G17" s="114">
        <v>3455</v>
      </c>
      <c r="H17" s="140">
        <v>3368</v>
      </c>
      <c r="I17" s="115">
        <v>-61</v>
      </c>
      <c r="J17" s="116">
        <v>-1.8111638954869358</v>
      </c>
      <c r="K17"/>
      <c r="L17"/>
      <c r="M17"/>
      <c r="N17"/>
      <c r="O17"/>
      <c r="P17"/>
    </row>
    <row r="18" spans="1:16" s="110" customFormat="1" ht="14.45" customHeight="1" x14ac:dyDescent="0.2">
      <c r="A18" s="120"/>
      <c r="B18" s="121" t="s">
        <v>111</v>
      </c>
      <c r="C18" s="113">
        <v>16.902963393375945</v>
      </c>
      <c r="D18" s="115">
        <v>2909</v>
      </c>
      <c r="E18" s="114">
        <v>2993</v>
      </c>
      <c r="F18" s="114">
        <v>3005</v>
      </c>
      <c r="G18" s="114">
        <v>3065</v>
      </c>
      <c r="H18" s="140">
        <v>2945</v>
      </c>
      <c r="I18" s="115">
        <v>-36</v>
      </c>
      <c r="J18" s="116">
        <v>-1.2224108658743633</v>
      </c>
      <c r="K18"/>
      <c r="L18"/>
      <c r="M18"/>
      <c r="N18"/>
      <c r="O18"/>
      <c r="P18"/>
    </row>
    <row r="19" spans="1:16" s="110" customFormat="1" ht="14.45" customHeight="1" x14ac:dyDescent="0.2">
      <c r="A19" s="120"/>
      <c r="B19" s="121" t="s">
        <v>112</v>
      </c>
      <c r="C19" s="113">
        <v>1.4584543869843114</v>
      </c>
      <c r="D19" s="115">
        <v>251</v>
      </c>
      <c r="E19" s="114">
        <v>272</v>
      </c>
      <c r="F19" s="114">
        <v>284</v>
      </c>
      <c r="G19" s="114">
        <v>259</v>
      </c>
      <c r="H19" s="140">
        <v>254</v>
      </c>
      <c r="I19" s="115">
        <v>-3</v>
      </c>
      <c r="J19" s="116">
        <v>-1.1811023622047243</v>
      </c>
      <c r="K19"/>
      <c r="L19"/>
      <c r="M19"/>
      <c r="N19"/>
      <c r="O19"/>
      <c r="P19"/>
    </row>
    <row r="20" spans="1:16" s="110" customFormat="1" ht="14.45" customHeight="1" x14ac:dyDescent="0.2">
      <c r="A20" s="120" t="s">
        <v>113</v>
      </c>
      <c r="B20" s="119" t="s">
        <v>116</v>
      </c>
      <c r="C20" s="113">
        <v>93.021499128413708</v>
      </c>
      <c r="D20" s="115">
        <v>16009</v>
      </c>
      <c r="E20" s="114">
        <v>16490</v>
      </c>
      <c r="F20" s="114">
        <v>16703</v>
      </c>
      <c r="G20" s="114">
        <v>18372</v>
      </c>
      <c r="H20" s="140">
        <v>17905</v>
      </c>
      <c r="I20" s="115">
        <v>-1896</v>
      </c>
      <c r="J20" s="116">
        <v>-10.589220888020106</v>
      </c>
      <c r="K20"/>
      <c r="L20"/>
      <c r="M20"/>
      <c r="N20"/>
      <c r="O20"/>
      <c r="P20"/>
    </row>
    <row r="21" spans="1:16" s="110" customFormat="1" ht="14.45" customHeight="1" x14ac:dyDescent="0.2">
      <c r="A21" s="123"/>
      <c r="B21" s="124" t="s">
        <v>117</v>
      </c>
      <c r="C21" s="125">
        <v>6.7402672864613598</v>
      </c>
      <c r="D21" s="143">
        <v>1160</v>
      </c>
      <c r="E21" s="144">
        <v>1244</v>
      </c>
      <c r="F21" s="144">
        <v>1240</v>
      </c>
      <c r="G21" s="144">
        <v>1248</v>
      </c>
      <c r="H21" s="145">
        <v>1172</v>
      </c>
      <c r="I21" s="143">
        <v>-12</v>
      </c>
      <c r="J21" s="146">
        <v>-1.0238907849829351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18760</v>
      </c>
      <c r="E56" s="114">
        <v>19403</v>
      </c>
      <c r="F56" s="114">
        <v>19632</v>
      </c>
      <c r="G56" s="114">
        <v>19625</v>
      </c>
      <c r="H56" s="140">
        <v>19160</v>
      </c>
      <c r="I56" s="115">
        <v>-400</v>
      </c>
      <c r="J56" s="116">
        <v>-2.0876826722338206</v>
      </c>
      <c r="K56"/>
      <c r="L56"/>
      <c r="M56"/>
      <c r="N56"/>
      <c r="O56"/>
      <c r="P56"/>
    </row>
    <row r="57" spans="1:16" s="110" customFormat="1" ht="14.45" customHeight="1" x14ac:dyDescent="0.2">
      <c r="A57" s="120" t="s">
        <v>105</v>
      </c>
      <c r="B57" s="119" t="s">
        <v>106</v>
      </c>
      <c r="C57" s="113">
        <v>39.349680170575695</v>
      </c>
      <c r="D57" s="115">
        <v>7382</v>
      </c>
      <c r="E57" s="114">
        <v>7593</v>
      </c>
      <c r="F57" s="114">
        <v>7666</v>
      </c>
      <c r="G57" s="114">
        <v>7661</v>
      </c>
      <c r="H57" s="140">
        <v>7401</v>
      </c>
      <c r="I57" s="115">
        <v>-19</v>
      </c>
      <c r="J57" s="116">
        <v>-0.25672206458586677</v>
      </c>
    </row>
    <row r="58" spans="1:16" s="110" customFormat="1" ht="14.45" customHeight="1" x14ac:dyDescent="0.2">
      <c r="A58" s="120"/>
      <c r="B58" s="119" t="s">
        <v>107</v>
      </c>
      <c r="C58" s="113">
        <v>60.650319829424305</v>
      </c>
      <c r="D58" s="115">
        <v>11378</v>
      </c>
      <c r="E58" s="114">
        <v>11810</v>
      </c>
      <c r="F58" s="114">
        <v>11966</v>
      </c>
      <c r="G58" s="114">
        <v>11964</v>
      </c>
      <c r="H58" s="140">
        <v>11759</v>
      </c>
      <c r="I58" s="115">
        <v>-381</v>
      </c>
      <c r="J58" s="116">
        <v>-3.2400714346458033</v>
      </c>
    </row>
    <row r="59" spans="1:16" s="110" customFormat="1" ht="14.45" customHeight="1" x14ac:dyDescent="0.2">
      <c r="A59" s="118" t="s">
        <v>105</v>
      </c>
      <c r="B59" s="121" t="s">
        <v>108</v>
      </c>
      <c r="C59" s="113">
        <v>18.45948827292111</v>
      </c>
      <c r="D59" s="115">
        <v>3463</v>
      </c>
      <c r="E59" s="114">
        <v>3578</v>
      </c>
      <c r="F59" s="114">
        <v>3693</v>
      </c>
      <c r="G59" s="114">
        <v>3772</v>
      </c>
      <c r="H59" s="140">
        <v>3517</v>
      </c>
      <c r="I59" s="115">
        <v>-54</v>
      </c>
      <c r="J59" s="116">
        <v>-1.5353994882001707</v>
      </c>
    </row>
    <row r="60" spans="1:16" s="110" customFormat="1" ht="14.45" customHeight="1" x14ac:dyDescent="0.2">
      <c r="A60" s="118"/>
      <c r="B60" s="121" t="s">
        <v>109</v>
      </c>
      <c r="C60" s="113">
        <v>45.906183368869939</v>
      </c>
      <c r="D60" s="115">
        <v>8612</v>
      </c>
      <c r="E60" s="114">
        <v>9008</v>
      </c>
      <c r="F60" s="114">
        <v>9091</v>
      </c>
      <c r="G60" s="114">
        <v>9082</v>
      </c>
      <c r="H60" s="140">
        <v>9055</v>
      </c>
      <c r="I60" s="115">
        <v>-443</v>
      </c>
      <c r="J60" s="116">
        <v>-4.8923246824958584</v>
      </c>
    </row>
    <row r="61" spans="1:16" s="110" customFormat="1" ht="14.45" customHeight="1" x14ac:dyDescent="0.2">
      <c r="A61" s="118"/>
      <c r="B61" s="121" t="s">
        <v>110</v>
      </c>
      <c r="C61" s="113">
        <v>19.077825159914713</v>
      </c>
      <c r="D61" s="115">
        <v>3579</v>
      </c>
      <c r="E61" s="114">
        <v>3609</v>
      </c>
      <c r="F61" s="114">
        <v>3626</v>
      </c>
      <c r="G61" s="114">
        <v>3624</v>
      </c>
      <c r="H61" s="140">
        <v>3538</v>
      </c>
      <c r="I61" s="115">
        <v>41</v>
      </c>
      <c r="J61" s="116">
        <v>1.1588468061051442</v>
      </c>
    </row>
    <row r="62" spans="1:16" s="110" customFormat="1" ht="14.45" customHeight="1" x14ac:dyDescent="0.2">
      <c r="A62" s="120"/>
      <c r="B62" s="121" t="s">
        <v>111</v>
      </c>
      <c r="C62" s="113">
        <v>16.556503198294244</v>
      </c>
      <c r="D62" s="115">
        <v>3106</v>
      </c>
      <c r="E62" s="114">
        <v>3208</v>
      </c>
      <c r="F62" s="114">
        <v>3222</v>
      </c>
      <c r="G62" s="114">
        <v>3147</v>
      </c>
      <c r="H62" s="140">
        <v>3050</v>
      </c>
      <c r="I62" s="115">
        <v>56</v>
      </c>
      <c r="J62" s="116">
        <v>1.8360655737704918</v>
      </c>
    </row>
    <row r="63" spans="1:16" s="110" customFormat="1" ht="14.45" customHeight="1" x14ac:dyDescent="0.2">
      <c r="A63" s="120"/>
      <c r="B63" s="121" t="s">
        <v>112</v>
      </c>
      <c r="C63" s="113">
        <v>1.5138592750533049</v>
      </c>
      <c r="D63" s="115">
        <v>284</v>
      </c>
      <c r="E63" s="114">
        <v>297</v>
      </c>
      <c r="F63" s="114">
        <v>311</v>
      </c>
      <c r="G63" s="114">
        <v>266</v>
      </c>
      <c r="H63" s="140">
        <v>254</v>
      </c>
      <c r="I63" s="115">
        <v>30</v>
      </c>
      <c r="J63" s="116">
        <v>11.811023622047244</v>
      </c>
    </row>
    <row r="64" spans="1:16" s="110" customFormat="1" ht="14.45" customHeight="1" x14ac:dyDescent="0.2">
      <c r="A64" s="120" t="s">
        <v>113</v>
      </c>
      <c r="B64" s="119" t="s">
        <v>116</v>
      </c>
      <c r="C64" s="113">
        <v>92.377398720682308</v>
      </c>
      <c r="D64" s="115">
        <v>17330</v>
      </c>
      <c r="E64" s="114">
        <v>17943</v>
      </c>
      <c r="F64" s="114">
        <v>18154</v>
      </c>
      <c r="G64" s="114">
        <v>18202</v>
      </c>
      <c r="H64" s="140">
        <v>17813</v>
      </c>
      <c r="I64" s="115">
        <v>-483</v>
      </c>
      <c r="J64" s="116">
        <v>-2.7115028350081403</v>
      </c>
    </row>
    <row r="65" spans="1:10" s="110" customFormat="1" ht="14.45" customHeight="1" x14ac:dyDescent="0.2">
      <c r="A65" s="123"/>
      <c r="B65" s="124" t="s">
        <v>117</v>
      </c>
      <c r="C65" s="125">
        <v>7.3773987206823026</v>
      </c>
      <c r="D65" s="143">
        <v>1384</v>
      </c>
      <c r="E65" s="144">
        <v>1418</v>
      </c>
      <c r="F65" s="144">
        <v>1436</v>
      </c>
      <c r="G65" s="144">
        <v>1380</v>
      </c>
      <c r="H65" s="145">
        <v>1305</v>
      </c>
      <c r="I65" s="143">
        <v>79</v>
      </c>
      <c r="J65" s="146">
        <v>6.0536398467432946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17210</v>
      </c>
      <c r="G11" s="114">
        <v>17769</v>
      </c>
      <c r="H11" s="114">
        <v>17978</v>
      </c>
      <c r="I11" s="114">
        <v>19664</v>
      </c>
      <c r="J11" s="140">
        <v>19122</v>
      </c>
      <c r="K11" s="114">
        <v>-1912</v>
      </c>
      <c r="L11" s="116">
        <v>-9.9989540843008058</v>
      </c>
    </row>
    <row r="12" spans="1:17" s="110" customFormat="1" ht="24" customHeight="1" x14ac:dyDescent="0.2">
      <c r="A12" s="604" t="s">
        <v>185</v>
      </c>
      <c r="B12" s="605"/>
      <c r="C12" s="605"/>
      <c r="D12" s="606"/>
      <c r="E12" s="113">
        <v>38.762347472399767</v>
      </c>
      <c r="F12" s="115">
        <v>6671</v>
      </c>
      <c r="G12" s="114">
        <v>6814</v>
      </c>
      <c r="H12" s="114">
        <v>6861</v>
      </c>
      <c r="I12" s="114">
        <v>7828</v>
      </c>
      <c r="J12" s="140">
        <v>7550</v>
      </c>
      <c r="K12" s="114">
        <v>-879</v>
      </c>
      <c r="L12" s="116">
        <v>-11.642384105960264</v>
      </c>
    </row>
    <row r="13" spans="1:17" s="110" customFormat="1" ht="15" customHeight="1" x14ac:dyDescent="0.2">
      <c r="A13" s="120"/>
      <c r="B13" s="612" t="s">
        <v>107</v>
      </c>
      <c r="C13" s="612"/>
      <c r="E13" s="113">
        <v>61.237652527600233</v>
      </c>
      <c r="F13" s="115">
        <v>10539</v>
      </c>
      <c r="G13" s="114">
        <v>10955</v>
      </c>
      <c r="H13" s="114">
        <v>11117</v>
      </c>
      <c r="I13" s="114">
        <v>11836</v>
      </c>
      <c r="J13" s="140">
        <v>11572</v>
      </c>
      <c r="K13" s="114">
        <v>-1033</v>
      </c>
      <c r="L13" s="116">
        <v>-8.9267196681645355</v>
      </c>
    </row>
    <row r="14" spans="1:17" s="110" customFormat="1" ht="22.5" customHeight="1" x14ac:dyDescent="0.2">
      <c r="A14" s="604" t="s">
        <v>186</v>
      </c>
      <c r="B14" s="605"/>
      <c r="C14" s="605"/>
      <c r="D14" s="606"/>
      <c r="E14" s="113">
        <v>17.547937245787335</v>
      </c>
      <c r="F14" s="115">
        <v>3020</v>
      </c>
      <c r="G14" s="114">
        <v>3101</v>
      </c>
      <c r="H14" s="114">
        <v>3262</v>
      </c>
      <c r="I14" s="114">
        <v>4380</v>
      </c>
      <c r="J14" s="140">
        <v>4130</v>
      </c>
      <c r="K14" s="114">
        <v>-1110</v>
      </c>
      <c r="L14" s="116">
        <v>-26.876513317191282</v>
      </c>
    </row>
    <row r="15" spans="1:17" s="110" customFormat="1" ht="15" customHeight="1" x14ac:dyDescent="0.2">
      <c r="A15" s="120"/>
      <c r="B15" s="119"/>
      <c r="C15" s="258" t="s">
        <v>106</v>
      </c>
      <c r="E15" s="113">
        <v>48.245033112582782</v>
      </c>
      <c r="F15" s="115">
        <v>1457</v>
      </c>
      <c r="G15" s="114">
        <v>1483</v>
      </c>
      <c r="H15" s="114">
        <v>1493</v>
      </c>
      <c r="I15" s="114">
        <v>2230</v>
      </c>
      <c r="J15" s="140">
        <v>2124</v>
      </c>
      <c r="K15" s="114">
        <v>-667</v>
      </c>
      <c r="L15" s="116">
        <v>-31.403013182674201</v>
      </c>
    </row>
    <row r="16" spans="1:17" s="110" customFormat="1" ht="15" customHeight="1" x14ac:dyDescent="0.2">
      <c r="A16" s="120"/>
      <c r="B16" s="119"/>
      <c r="C16" s="258" t="s">
        <v>107</v>
      </c>
      <c r="E16" s="113">
        <v>51.754966887417218</v>
      </c>
      <c r="F16" s="115">
        <v>1563</v>
      </c>
      <c r="G16" s="114">
        <v>1618</v>
      </c>
      <c r="H16" s="114">
        <v>1769</v>
      </c>
      <c r="I16" s="114">
        <v>2150</v>
      </c>
      <c r="J16" s="140">
        <v>2006</v>
      </c>
      <c r="K16" s="114">
        <v>-443</v>
      </c>
      <c r="L16" s="116">
        <v>-22.083748753738785</v>
      </c>
    </row>
    <row r="17" spans="1:12" s="110" customFormat="1" ht="15" customHeight="1" x14ac:dyDescent="0.2">
      <c r="A17" s="120"/>
      <c r="B17" s="121" t="s">
        <v>109</v>
      </c>
      <c r="C17" s="258"/>
      <c r="E17" s="113">
        <v>46.333527019174902</v>
      </c>
      <c r="F17" s="115">
        <v>7974</v>
      </c>
      <c r="G17" s="114">
        <v>8367</v>
      </c>
      <c r="H17" s="114">
        <v>8399</v>
      </c>
      <c r="I17" s="114">
        <v>8764</v>
      </c>
      <c r="J17" s="140">
        <v>8679</v>
      </c>
      <c r="K17" s="114">
        <v>-705</v>
      </c>
      <c r="L17" s="116">
        <v>-8.123055651572761</v>
      </c>
    </row>
    <row r="18" spans="1:12" s="110" customFormat="1" ht="15" customHeight="1" x14ac:dyDescent="0.2">
      <c r="A18" s="120"/>
      <c r="B18" s="119"/>
      <c r="C18" s="258" t="s">
        <v>106</v>
      </c>
      <c r="E18" s="113">
        <v>32.668673187860549</v>
      </c>
      <c r="F18" s="115">
        <v>2605</v>
      </c>
      <c r="G18" s="114">
        <v>2692</v>
      </c>
      <c r="H18" s="114">
        <v>2688</v>
      </c>
      <c r="I18" s="114">
        <v>2824</v>
      </c>
      <c r="J18" s="140">
        <v>2750</v>
      </c>
      <c r="K18" s="114">
        <v>-145</v>
      </c>
      <c r="L18" s="116">
        <v>-5.2727272727272725</v>
      </c>
    </row>
    <row r="19" spans="1:12" s="110" customFormat="1" ht="15" customHeight="1" x14ac:dyDescent="0.2">
      <c r="A19" s="120"/>
      <c r="B19" s="119"/>
      <c r="C19" s="258" t="s">
        <v>107</v>
      </c>
      <c r="E19" s="113">
        <v>67.331326812139451</v>
      </c>
      <c r="F19" s="115">
        <v>5369</v>
      </c>
      <c r="G19" s="114">
        <v>5675</v>
      </c>
      <c r="H19" s="114">
        <v>5711</v>
      </c>
      <c r="I19" s="114">
        <v>5940</v>
      </c>
      <c r="J19" s="140">
        <v>5929</v>
      </c>
      <c r="K19" s="114">
        <v>-560</v>
      </c>
      <c r="L19" s="116">
        <v>-9.445100354191263</v>
      </c>
    </row>
    <row r="20" spans="1:12" s="110" customFormat="1" ht="15" customHeight="1" x14ac:dyDescent="0.2">
      <c r="A20" s="120"/>
      <c r="B20" s="121" t="s">
        <v>110</v>
      </c>
      <c r="C20" s="258"/>
      <c r="E20" s="113">
        <v>19.215572341661826</v>
      </c>
      <c r="F20" s="115">
        <v>3307</v>
      </c>
      <c r="G20" s="114">
        <v>3308</v>
      </c>
      <c r="H20" s="114">
        <v>3312</v>
      </c>
      <c r="I20" s="114">
        <v>3455</v>
      </c>
      <c r="J20" s="140">
        <v>3368</v>
      </c>
      <c r="K20" s="114">
        <v>-61</v>
      </c>
      <c r="L20" s="116">
        <v>-1.8111638954869358</v>
      </c>
    </row>
    <row r="21" spans="1:12" s="110" customFormat="1" ht="15" customHeight="1" x14ac:dyDescent="0.2">
      <c r="A21" s="120"/>
      <c r="B21" s="119"/>
      <c r="C21" s="258" t="s">
        <v>106</v>
      </c>
      <c r="E21" s="113">
        <v>31.236770486846083</v>
      </c>
      <c r="F21" s="115">
        <v>1033</v>
      </c>
      <c r="G21" s="114">
        <v>1032</v>
      </c>
      <c r="H21" s="114">
        <v>1046</v>
      </c>
      <c r="I21" s="114">
        <v>1087</v>
      </c>
      <c r="J21" s="140">
        <v>1045</v>
      </c>
      <c r="K21" s="114">
        <v>-12</v>
      </c>
      <c r="L21" s="116">
        <v>-1.1483253588516746</v>
      </c>
    </row>
    <row r="22" spans="1:12" s="110" customFormat="1" ht="15" customHeight="1" x14ac:dyDescent="0.2">
      <c r="A22" s="120"/>
      <c r="B22" s="119"/>
      <c r="C22" s="258" t="s">
        <v>107</v>
      </c>
      <c r="E22" s="113">
        <v>68.763229513153917</v>
      </c>
      <c r="F22" s="115">
        <v>2274</v>
      </c>
      <c r="G22" s="114">
        <v>2276</v>
      </c>
      <c r="H22" s="114">
        <v>2266</v>
      </c>
      <c r="I22" s="114">
        <v>2368</v>
      </c>
      <c r="J22" s="140">
        <v>2323</v>
      </c>
      <c r="K22" s="114">
        <v>-49</v>
      </c>
      <c r="L22" s="116">
        <v>-2.1093413689195009</v>
      </c>
    </row>
    <row r="23" spans="1:12" s="110" customFormat="1" ht="15" customHeight="1" x14ac:dyDescent="0.2">
      <c r="A23" s="120"/>
      <c r="B23" s="121" t="s">
        <v>111</v>
      </c>
      <c r="C23" s="258"/>
      <c r="E23" s="113">
        <v>16.902963393375945</v>
      </c>
      <c r="F23" s="115">
        <v>2909</v>
      </c>
      <c r="G23" s="114">
        <v>2993</v>
      </c>
      <c r="H23" s="114">
        <v>3005</v>
      </c>
      <c r="I23" s="114">
        <v>3065</v>
      </c>
      <c r="J23" s="140">
        <v>2945</v>
      </c>
      <c r="K23" s="114">
        <v>-36</v>
      </c>
      <c r="L23" s="116">
        <v>-1.2224108658743633</v>
      </c>
    </row>
    <row r="24" spans="1:12" s="110" customFormat="1" ht="15" customHeight="1" x14ac:dyDescent="0.2">
      <c r="A24" s="120"/>
      <c r="B24" s="119"/>
      <c r="C24" s="258" t="s">
        <v>106</v>
      </c>
      <c r="E24" s="113">
        <v>54.176693021656924</v>
      </c>
      <c r="F24" s="115">
        <v>1576</v>
      </c>
      <c r="G24" s="114">
        <v>1607</v>
      </c>
      <c r="H24" s="114">
        <v>1634</v>
      </c>
      <c r="I24" s="114">
        <v>1687</v>
      </c>
      <c r="J24" s="140">
        <v>1631</v>
      </c>
      <c r="K24" s="114">
        <v>-55</v>
      </c>
      <c r="L24" s="116">
        <v>-3.3721643163703248</v>
      </c>
    </row>
    <row r="25" spans="1:12" s="110" customFormat="1" ht="15" customHeight="1" x14ac:dyDescent="0.2">
      <c r="A25" s="120"/>
      <c r="B25" s="119"/>
      <c r="C25" s="258" t="s">
        <v>107</v>
      </c>
      <c r="E25" s="113">
        <v>45.823306978343076</v>
      </c>
      <c r="F25" s="115">
        <v>1333</v>
      </c>
      <c r="G25" s="114">
        <v>1386</v>
      </c>
      <c r="H25" s="114">
        <v>1371</v>
      </c>
      <c r="I25" s="114">
        <v>1378</v>
      </c>
      <c r="J25" s="140">
        <v>1314</v>
      </c>
      <c r="K25" s="114">
        <v>19</v>
      </c>
      <c r="L25" s="116">
        <v>1.4459665144596652</v>
      </c>
    </row>
    <row r="26" spans="1:12" s="110" customFormat="1" ht="15" customHeight="1" x14ac:dyDescent="0.2">
      <c r="A26" s="120"/>
      <c r="C26" s="121" t="s">
        <v>187</v>
      </c>
      <c r="D26" s="110" t="s">
        <v>188</v>
      </c>
      <c r="E26" s="113">
        <v>1.4584543869843114</v>
      </c>
      <c r="F26" s="115">
        <v>251</v>
      </c>
      <c r="G26" s="114">
        <v>272</v>
      </c>
      <c r="H26" s="114">
        <v>284</v>
      </c>
      <c r="I26" s="114">
        <v>259</v>
      </c>
      <c r="J26" s="140">
        <v>254</v>
      </c>
      <c r="K26" s="114">
        <v>-3</v>
      </c>
      <c r="L26" s="116">
        <v>-1.1811023622047243</v>
      </c>
    </row>
    <row r="27" spans="1:12" s="110" customFormat="1" ht="15" customHeight="1" x14ac:dyDescent="0.2">
      <c r="A27" s="120"/>
      <c r="B27" s="119"/>
      <c r="D27" s="259" t="s">
        <v>106</v>
      </c>
      <c r="E27" s="113">
        <v>40.239043824701199</v>
      </c>
      <c r="F27" s="115">
        <v>101</v>
      </c>
      <c r="G27" s="114">
        <v>116</v>
      </c>
      <c r="H27" s="114">
        <v>125</v>
      </c>
      <c r="I27" s="114">
        <v>112</v>
      </c>
      <c r="J27" s="140">
        <v>109</v>
      </c>
      <c r="K27" s="114">
        <v>-8</v>
      </c>
      <c r="L27" s="116">
        <v>-7.3394495412844041</v>
      </c>
    </row>
    <row r="28" spans="1:12" s="110" customFormat="1" ht="15" customHeight="1" x14ac:dyDescent="0.2">
      <c r="A28" s="120"/>
      <c r="B28" s="119"/>
      <c r="D28" s="259" t="s">
        <v>107</v>
      </c>
      <c r="E28" s="113">
        <v>59.760956175298801</v>
      </c>
      <c r="F28" s="115">
        <v>150</v>
      </c>
      <c r="G28" s="114">
        <v>156</v>
      </c>
      <c r="H28" s="114">
        <v>159</v>
      </c>
      <c r="I28" s="114">
        <v>147</v>
      </c>
      <c r="J28" s="140">
        <v>145</v>
      </c>
      <c r="K28" s="114">
        <v>5</v>
      </c>
      <c r="L28" s="116">
        <v>3.4482758620689653</v>
      </c>
    </row>
    <row r="29" spans="1:12" s="110" customFormat="1" ht="24" customHeight="1" x14ac:dyDescent="0.2">
      <c r="A29" s="604" t="s">
        <v>189</v>
      </c>
      <c r="B29" s="605"/>
      <c r="C29" s="605"/>
      <c r="D29" s="606"/>
      <c r="E29" s="113">
        <v>93.021499128413708</v>
      </c>
      <c r="F29" s="115">
        <v>16009</v>
      </c>
      <c r="G29" s="114">
        <v>16490</v>
      </c>
      <c r="H29" s="114">
        <v>16703</v>
      </c>
      <c r="I29" s="114">
        <v>18372</v>
      </c>
      <c r="J29" s="140">
        <v>17905</v>
      </c>
      <c r="K29" s="114">
        <v>-1896</v>
      </c>
      <c r="L29" s="116">
        <v>-10.589220888020106</v>
      </c>
    </row>
    <row r="30" spans="1:12" s="110" customFormat="1" ht="15" customHeight="1" x14ac:dyDescent="0.2">
      <c r="A30" s="120"/>
      <c r="B30" s="119"/>
      <c r="C30" s="258" t="s">
        <v>106</v>
      </c>
      <c r="E30" s="113">
        <v>38.290961334249488</v>
      </c>
      <c r="F30" s="115">
        <v>6130</v>
      </c>
      <c r="G30" s="114">
        <v>6246</v>
      </c>
      <c r="H30" s="114">
        <v>6301</v>
      </c>
      <c r="I30" s="114">
        <v>7264</v>
      </c>
      <c r="J30" s="140">
        <v>7010</v>
      </c>
      <c r="K30" s="114">
        <v>-880</v>
      </c>
      <c r="L30" s="116">
        <v>-12.553495007132668</v>
      </c>
    </row>
    <row r="31" spans="1:12" s="110" customFormat="1" ht="15" customHeight="1" x14ac:dyDescent="0.2">
      <c r="A31" s="120"/>
      <c r="B31" s="119"/>
      <c r="C31" s="258" t="s">
        <v>107</v>
      </c>
      <c r="E31" s="113">
        <v>61.709038665750512</v>
      </c>
      <c r="F31" s="115">
        <v>9879</v>
      </c>
      <c r="G31" s="114">
        <v>10244</v>
      </c>
      <c r="H31" s="114">
        <v>10402</v>
      </c>
      <c r="I31" s="114">
        <v>11108</v>
      </c>
      <c r="J31" s="140">
        <v>10895</v>
      </c>
      <c r="K31" s="114">
        <v>-1016</v>
      </c>
      <c r="L31" s="116">
        <v>-9.3253786140431387</v>
      </c>
    </row>
    <row r="32" spans="1:12" s="110" customFormat="1" ht="15" customHeight="1" x14ac:dyDescent="0.2">
      <c r="A32" s="120"/>
      <c r="B32" s="119" t="s">
        <v>117</v>
      </c>
      <c r="C32" s="258"/>
      <c r="E32" s="113">
        <v>6.7402672864613598</v>
      </c>
      <c r="F32" s="114">
        <v>1160</v>
      </c>
      <c r="G32" s="114">
        <v>1244</v>
      </c>
      <c r="H32" s="114">
        <v>1240</v>
      </c>
      <c r="I32" s="114">
        <v>1248</v>
      </c>
      <c r="J32" s="140">
        <v>1172</v>
      </c>
      <c r="K32" s="114">
        <v>-12</v>
      </c>
      <c r="L32" s="116">
        <v>-1.0238907849829351</v>
      </c>
    </row>
    <row r="33" spans="1:12" s="110" customFormat="1" ht="15" customHeight="1" x14ac:dyDescent="0.2">
      <c r="A33" s="120"/>
      <c r="B33" s="119"/>
      <c r="C33" s="258" t="s">
        <v>106</v>
      </c>
      <c r="E33" s="113">
        <v>45.258620689655174</v>
      </c>
      <c r="F33" s="114">
        <v>525</v>
      </c>
      <c r="G33" s="114">
        <v>554</v>
      </c>
      <c r="H33" s="114">
        <v>546</v>
      </c>
      <c r="I33" s="114">
        <v>545</v>
      </c>
      <c r="J33" s="140">
        <v>521</v>
      </c>
      <c r="K33" s="114">
        <v>4</v>
      </c>
      <c r="L33" s="116">
        <v>0.76775431861804222</v>
      </c>
    </row>
    <row r="34" spans="1:12" s="110" customFormat="1" ht="15" customHeight="1" x14ac:dyDescent="0.2">
      <c r="A34" s="120"/>
      <c r="B34" s="119"/>
      <c r="C34" s="258" t="s">
        <v>107</v>
      </c>
      <c r="E34" s="113">
        <v>54.741379310344826</v>
      </c>
      <c r="F34" s="114">
        <v>635</v>
      </c>
      <c r="G34" s="114">
        <v>690</v>
      </c>
      <c r="H34" s="114">
        <v>694</v>
      </c>
      <c r="I34" s="114">
        <v>703</v>
      </c>
      <c r="J34" s="140">
        <v>651</v>
      </c>
      <c r="K34" s="114">
        <v>-16</v>
      </c>
      <c r="L34" s="116">
        <v>-2.4577572964669741</v>
      </c>
    </row>
    <row r="35" spans="1:12" s="110" customFormat="1" ht="24" customHeight="1" x14ac:dyDescent="0.2">
      <c r="A35" s="604" t="s">
        <v>192</v>
      </c>
      <c r="B35" s="605"/>
      <c r="C35" s="605"/>
      <c r="D35" s="606"/>
      <c r="E35" s="113">
        <v>16.914584543869843</v>
      </c>
      <c r="F35" s="114">
        <v>2911</v>
      </c>
      <c r="G35" s="114">
        <v>2982</v>
      </c>
      <c r="H35" s="114">
        <v>3084</v>
      </c>
      <c r="I35" s="114">
        <v>3551</v>
      </c>
      <c r="J35" s="114">
        <v>3370</v>
      </c>
      <c r="K35" s="318">
        <v>-459</v>
      </c>
      <c r="L35" s="319">
        <v>-13.620178041543026</v>
      </c>
    </row>
    <row r="36" spans="1:12" s="110" customFormat="1" ht="15" customHeight="1" x14ac:dyDescent="0.2">
      <c r="A36" s="120"/>
      <c r="B36" s="119"/>
      <c r="C36" s="258" t="s">
        <v>106</v>
      </c>
      <c r="E36" s="113">
        <v>42.665750601167986</v>
      </c>
      <c r="F36" s="114">
        <v>1242</v>
      </c>
      <c r="G36" s="114">
        <v>1243</v>
      </c>
      <c r="H36" s="114">
        <v>1255</v>
      </c>
      <c r="I36" s="114">
        <v>1533</v>
      </c>
      <c r="J36" s="114">
        <v>1452</v>
      </c>
      <c r="K36" s="318">
        <v>-210</v>
      </c>
      <c r="L36" s="116">
        <v>-14.462809917355372</v>
      </c>
    </row>
    <row r="37" spans="1:12" s="110" customFormat="1" ht="15" customHeight="1" x14ac:dyDescent="0.2">
      <c r="A37" s="120"/>
      <c r="B37" s="119"/>
      <c r="C37" s="258" t="s">
        <v>107</v>
      </c>
      <c r="E37" s="113">
        <v>57.334249398832014</v>
      </c>
      <c r="F37" s="114">
        <v>1669</v>
      </c>
      <c r="G37" s="114">
        <v>1739</v>
      </c>
      <c r="H37" s="114">
        <v>1829</v>
      </c>
      <c r="I37" s="114">
        <v>2018</v>
      </c>
      <c r="J37" s="140">
        <v>1918</v>
      </c>
      <c r="K37" s="114">
        <v>-249</v>
      </c>
      <c r="L37" s="116">
        <v>-12.982273201251303</v>
      </c>
    </row>
    <row r="38" spans="1:12" s="110" customFormat="1" ht="15" customHeight="1" x14ac:dyDescent="0.2">
      <c r="A38" s="120"/>
      <c r="B38" s="119" t="s">
        <v>328</v>
      </c>
      <c r="C38" s="258"/>
      <c r="E38" s="113">
        <v>55.717606042998256</v>
      </c>
      <c r="F38" s="114">
        <v>9589</v>
      </c>
      <c r="G38" s="114">
        <v>9821</v>
      </c>
      <c r="H38" s="114">
        <v>9837</v>
      </c>
      <c r="I38" s="114">
        <v>10071</v>
      </c>
      <c r="J38" s="140">
        <v>9809</v>
      </c>
      <c r="K38" s="114">
        <v>-220</v>
      </c>
      <c r="L38" s="116">
        <v>-2.2428382098073198</v>
      </c>
    </row>
    <row r="39" spans="1:12" s="110" customFormat="1" ht="15" customHeight="1" x14ac:dyDescent="0.2">
      <c r="A39" s="120"/>
      <c r="B39" s="119"/>
      <c r="C39" s="258" t="s">
        <v>106</v>
      </c>
      <c r="E39" s="113">
        <v>37.678590051100223</v>
      </c>
      <c r="F39" s="115">
        <v>3613</v>
      </c>
      <c r="G39" s="114">
        <v>3650</v>
      </c>
      <c r="H39" s="114">
        <v>3648</v>
      </c>
      <c r="I39" s="114">
        <v>3747</v>
      </c>
      <c r="J39" s="140">
        <v>3609</v>
      </c>
      <c r="K39" s="114">
        <v>4</v>
      </c>
      <c r="L39" s="116">
        <v>0.11083402604599613</v>
      </c>
    </row>
    <row r="40" spans="1:12" s="110" customFormat="1" ht="15" customHeight="1" x14ac:dyDescent="0.2">
      <c r="A40" s="120"/>
      <c r="B40" s="119"/>
      <c r="C40" s="258" t="s">
        <v>107</v>
      </c>
      <c r="E40" s="113">
        <v>62.321409948899777</v>
      </c>
      <c r="F40" s="115">
        <v>5976</v>
      </c>
      <c r="G40" s="114">
        <v>6171</v>
      </c>
      <c r="H40" s="114">
        <v>6189</v>
      </c>
      <c r="I40" s="114">
        <v>6324</v>
      </c>
      <c r="J40" s="140">
        <v>6200</v>
      </c>
      <c r="K40" s="114">
        <v>-224</v>
      </c>
      <c r="L40" s="116">
        <v>-3.6129032258064515</v>
      </c>
    </row>
    <row r="41" spans="1:12" s="110" customFormat="1" ht="15" customHeight="1" x14ac:dyDescent="0.2">
      <c r="A41" s="120"/>
      <c r="B41" s="320" t="s">
        <v>516</v>
      </c>
      <c r="C41" s="258"/>
      <c r="E41" s="113">
        <v>5.5549099360836722</v>
      </c>
      <c r="F41" s="115">
        <v>956</v>
      </c>
      <c r="G41" s="114">
        <v>980</v>
      </c>
      <c r="H41" s="114">
        <v>958</v>
      </c>
      <c r="I41" s="114">
        <v>986</v>
      </c>
      <c r="J41" s="140">
        <v>956</v>
      </c>
      <c r="K41" s="114">
        <v>0</v>
      </c>
      <c r="L41" s="116">
        <v>0</v>
      </c>
    </row>
    <row r="42" spans="1:12" s="110" customFormat="1" ht="15" customHeight="1" x14ac:dyDescent="0.2">
      <c r="A42" s="120"/>
      <c r="B42" s="119"/>
      <c r="C42" s="268" t="s">
        <v>106</v>
      </c>
      <c r="D42" s="182"/>
      <c r="E42" s="113">
        <v>42.154811715481173</v>
      </c>
      <c r="F42" s="115">
        <v>403</v>
      </c>
      <c r="G42" s="114">
        <v>411</v>
      </c>
      <c r="H42" s="114">
        <v>407</v>
      </c>
      <c r="I42" s="114">
        <v>415</v>
      </c>
      <c r="J42" s="140">
        <v>407</v>
      </c>
      <c r="K42" s="114">
        <v>-4</v>
      </c>
      <c r="L42" s="116">
        <v>-0.98280098280098283</v>
      </c>
    </row>
    <row r="43" spans="1:12" s="110" customFormat="1" ht="15" customHeight="1" x14ac:dyDescent="0.2">
      <c r="A43" s="120"/>
      <c r="B43" s="119"/>
      <c r="C43" s="268" t="s">
        <v>107</v>
      </c>
      <c r="D43" s="182"/>
      <c r="E43" s="113">
        <v>57.845188284518827</v>
      </c>
      <c r="F43" s="115">
        <v>553</v>
      </c>
      <c r="G43" s="114">
        <v>569</v>
      </c>
      <c r="H43" s="114">
        <v>551</v>
      </c>
      <c r="I43" s="114">
        <v>571</v>
      </c>
      <c r="J43" s="140">
        <v>549</v>
      </c>
      <c r="K43" s="114">
        <v>4</v>
      </c>
      <c r="L43" s="116">
        <v>0.72859744990892528</v>
      </c>
    </row>
    <row r="44" spans="1:12" s="110" customFormat="1" ht="15" customHeight="1" x14ac:dyDescent="0.2">
      <c r="A44" s="120"/>
      <c r="B44" s="119" t="s">
        <v>205</v>
      </c>
      <c r="C44" s="268"/>
      <c r="D44" s="182"/>
      <c r="E44" s="113">
        <v>21.812899477048227</v>
      </c>
      <c r="F44" s="115">
        <v>3754</v>
      </c>
      <c r="G44" s="114">
        <v>3986</v>
      </c>
      <c r="H44" s="114">
        <v>4099</v>
      </c>
      <c r="I44" s="114">
        <v>5056</v>
      </c>
      <c r="J44" s="140">
        <v>4987</v>
      </c>
      <c r="K44" s="114">
        <v>-1233</v>
      </c>
      <c r="L44" s="116">
        <v>-24.724283136154</v>
      </c>
    </row>
    <row r="45" spans="1:12" s="110" customFormat="1" ht="15" customHeight="1" x14ac:dyDescent="0.2">
      <c r="A45" s="120"/>
      <c r="B45" s="119"/>
      <c r="C45" s="268" t="s">
        <v>106</v>
      </c>
      <c r="D45" s="182"/>
      <c r="E45" s="113">
        <v>37.639850825785828</v>
      </c>
      <c r="F45" s="115">
        <v>1413</v>
      </c>
      <c r="G45" s="114">
        <v>1510</v>
      </c>
      <c r="H45" s="114">
        <v>1551</v>
      </c>
      <c r="I45" s="114">
        <v>2133</v>
      </c>
      <c r="J45" s="140">
        <v>2082</v>
      </c>
      <c r="K45" s="114">
        <v>-669</v>
      </c>
      <c r="L45" s="116">
        <v>-32.132564841498557</v>
      </c>
    </row>
    <row r="46" spans="1:12" s="110" customFormat="1" ht="15" customHeight="1" x14ac:dyDescent="0.2">
      <c r="A46" s="123"/>
      <c r="B46" s="124"/>
      <c r="C46" s="260" t="s">
        <v>107</v>
      </c>
      <c r="D46" s="261"/>
      <c r="E46" s="125">
        <v>62.360149174214172</v>
      </c>
      <c r="F46" s="143">
        <v>2341</v>
      </c>
      <c r="G46" s="144">
        <v>2476</v>
      </c>
      <c r="H46" s="144">
        <v>2548</v>
      </c>
      <c r="I46" s="144">
        <v>2923</v>
      </c>
      <c r="J46" s="145">
        <v>2905</v>
      </c>
      <c r="K46" s="144">
        <v>-564</v>
      </c>
      <c r="L46" s="146">
        <v>-19.414802065404476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17210</v>
      </c>
      <c r="E11" s="114">
        <v>17769</v>
      </c>
      <c r="F11" s="114">
        <v>17978</v>
      </c>
      <c r="G11" s="114">
        <v>19664</v>
      </c>
      <c r="H11" s="140">
        <v>19122</v>
      </c>
      <c r="I11" s="115">
        <v>-1912</v>
      </c>
      <c r="J11" s="116">
        <v>-9.9989540843008058</v>
      </c>
    </row>
    <row r="12" spans="1:15" s="110" customFormat="1" ht="24.95" customHeight="1" x14ac:dyDescent="0.2">
      <c r="A12" s="193" t="s">
        <v>132</v>
      </c>
      <c r="B12" s="194" t="s">
        <v>133</v>
      </c>
      <c r="C12" s="113">
        <v>6.5950029052876236</v>
      </c>
      <c r="D12" s="115">
        <v>1135</v>
      </c>
      <c r="E12" s="114">
        <v>1134</v>
      </c>
      <c r="F12" s="114">
        <v>1166</v>
      </c>
      <c r="G12" s="114">
        <v>1149</v>
      </c>
      <c r="H12" s="140">
        <v>1098</v>
      </c>
      <c r="I12" s="115">
        <v>37</v>
      </c>
      <c r="J12" s="116">
        <v>3.3697632058287796</v>
      </c>
    </row>
    <row r="13" spans="1:15" s="110" customFormat="1" ht="24.95" customHeight="1" x14ac:dyDescent="0.2">
      <c r="A13" s="193" t="s">
        <v>134</v>
      </c>
      <c r="B13" s="199" t="s">
        <v>214</v>
      </c>
      <c r="C13" s="113">
        <v>0.71470075537478206</v>
      </c>
      <c r="D13" s="115">
        <v>123</v>
      </c>
      <c r="E13" s="114">
        <v>134</v>
      </c>
      <c r="F13" s="114">
        <v>130</v>
      </c>
      <c r="G13" s="114">
        <v>131</v>
      </c>
      <c r="H13" s="140">
        <v>127</v>
      </c>
      <c r="I13" s="115">
        <v>-4</v>
      </c>
      <c r="J13" s="116">
        <v>-3.1496062992125986</v>
      </c>
    </row>
    <row r="14" spans="1:15" s="287" customFormat="1" ht="24.95" customHeight="1" x14ac:dyDescent="0.2">
      <c r="A14" s="193" t="s">
        <v>215</v>
      </c>
      <c r="B14" s="199" t="s">
        <v>137</v>
      </c>
      <c r="C14" s="113">
        <v>5.8686809994189426</v>
      </c>
      <c r="D14" s="115">
        <v>1010</v>
      </c>
      <c r="E14" s="114">
        <v>1013</v>
      </c>
      <c r="F14" s="114">
        <v>993</v>
      </c>
      <c r="G14" s="114">
        <v>1007</v>
      </c>
      <c r="H14" s="140">
        <v>978</v>
      </c>
      <c r="I14" s="115">
        <v>32</v>
      </c>
      <c r="J14" s="116">
        <v>3.2719836400817996</v>
      </c>
      <c r="K14" s="110"/>
      <c r="L14" s="110"/>
      <c r="M14" s="110"/>
      <c r="N14" s="110"/>
      <c r="O14" s="110"/>
    </row>
    <row r="15" spans="1:15" s="110" customFormat="1" ht="24.95" customHeight="1" x14ac:dyDescent="0.2">
      <c r="A15" s="193" t="s">
        <v>216</v>
      </c>
      <c r="B15" s="199" t="s">
        <v>217</v>
      </c>
      <c r="C15" s="113">
        <v>3.5502614758861126</v>
      </c>
      <c r="D15" s="115">
        <v>611</v>
      </c>
      <c r="E15" s="114">
        <v>621</v>
      </c>
      <c r="F15" s="114">
        <v>600</v>
      </c>
      <c r="G15" s="114">
        <v>604</v>
      </c>
      <c r="H15" s="140">
        <v>589</v>
      </c>
      <c r="I15" s="115">
        <v>22</v>
      </c>
      <c r="J15" s="116">
        <v>3.7351443123938881</v>
      </c>
    </row>
    <row r="16" spans="1:15" s="287" customFormat="1" ht="24.95" customHeight="1" x14ac:dyDescent="0.2">
      <c r="A16" s="193" t="s">
        <v>218</v>
      </c>
      <c r="B16" s="199" t="s">
        <v>141</v>
      </c>
      <c r="C16" s="113">
        <v>1.6560139453805927</v>
      </c>
      <c r="D16" s="115">
        <v>285</v>
      </c>
      <c r="E16" s="114">
        <v>281</v>
      </c>
      <c r="F16" s="114">
        <v>278</v>
      </c>
      <c r="G16" s="114">
        <v>288</v>
      </c>
      <c r="H16" s="140">
        <v>275</v>
      </c>
      <c r="I16" s="115">
        <v>10</v>
      </c>
      <c r="J16" s="116">
        <v>3.6363636363636362</v>
      </c>
      <c r="K16" s="110"/>
      <c r="L16" s="110"/>
      <c r="M16" s="110"/>
      <c r="N16" s="110"/>
      <c r="O16" s="110"/>
    </row>
    <row r="17" spans="1:15" s="110" customFormat="1" ht="24.95" customHeight="1" x14ac:dyDescent="0.2">
      <c r="A17" s="193" t="s">
        <v>142</v>
      </c>
      <c r="B17" s="199" t="s">
        <v>220</v>
      </c>
      <c r="C17" s="113">
        <v>0.66240557815223711</v>
      </c>
      <c r="D17" s="115">
        <v>114</v>
      </c>
      <c r="E17" s="114">
        <v>111</v>
      </c>
      <c r="F17" s="114">
        <v>115</v>
      </c>
      <c r="G17" s="114">
        <v>115</v>
      </c>
      <c r="H17" s="140">
        <v>114</v>
      </c>
      <c r="I17" s="115">
        <v>0</v>
      </c>
      <c r="J17" s="116">
        <v>0</v>
      </c>
    </row>
    <row r="18" spans="1:15" s="287" customFormat="1" ht="24.95" customHeight="1" x14ac:dyDescent="0.2">
      <c r="A18" s="201" t="s">
        <v>144</v>
      </c>
      <c r="B18" s="202" t="s">
        <v>145</v>
      </c>
      <c r="C18" s="113">
        <v>5.0087158628704245</v>
      </c>
      <c r="D18" s="115">
        <v>862</v>
      </c>
      <c r="E18" s="114">
        <v>862</v>
      </c>
      <c r="F18" s="114">
        <v>850</v>
      </c>
      <c r="G18" s="114">
        <v>860</v>
      </c>
      <c r="H18" s="140">
        <v>847</v>
      </c>
      <c r="I18" s="115">
        <v>15</v>
      </c>
      <c r="J18" s="116">
        <v>1.7709563164108619</v>
      </c>
      <c r="K18" s="110"/>
      <c r="L18" s="110"/>
      <c r="M18" s="110"/>
      <c r="N18" s="110"/>
      <c r="O18" s="110"/>
    </row>
    <row r="19" spans="1:15" s="110" customFormat="1" ht="24.95" customHeight="1" x14ac:dyDescent="0.2">
      <c r="A19" s="193" t="s">
        <v>146</v>
      </c>
      <c r="B19" s="199" t="s">
        <v>147</v>
      </c>
      <c r="C19" s="113">
        <v>18.925043579314352</v>
      </c>
      <c r="D19" s="115">
        <v>3257</v>
      </c>
      <c r="E19" s="114">
        <v>3244</v>
      </c>
      <c r="F19" s="114">
        <v>3307</v>
      </c>
      <c r="G19" s="114">
        <v>3346</v>
      </c>
      <c r="H19" s="140">
        <v>3206</v>
      </c>
      <c r="I19" s="115">
        <v>51</v>
      </c>
      <c r="J19" s="116">
        <v>1.5907673112913288</v>
      </c>
    </row>
    <row r="20" spans="1:15" s="287" customFormat="1" ht="24.95" customHeight="1" x14ac:dyDescent="0.2">
      <c r="A20" s="193" t="s">
        <v>148</v>
      </c>
      <c r="B20" s="199" t="s">
        <v>149</v>
      </c>
      <c r="C20" s="113">
        <v>7.5537478210342828</v>
      </c>
      <c r="D20" s="115">
        <v>1300</v>
      </c>
      <c r="E20" s="114">
        <v>1354</v>
      </c>
      <c r="F20" s="114">
        <v>1350</v>
      </c>
      <c r="G20" s="114">
        <v>1341</v>
      </c>
      <c r="H20" s="140">
        <v>1360</v>
      </c>
      <c r="I20" s="115">
        <v>-60</v>
      </c>
      <c r="J20" s="116">
        <v>-4.4117647058823533</v>
      </c>
      <c r="K20" s="110"/>
      <c r="L20" s="110"/>
      <c r="M20" s="110"/>
      <c r="N20" s="110"/>
      <c r="O20" s="110"/>
    </row>
    <row r="21" spans="1:15" s="110" customFormat="1" ht="24.95" customHeight="1" x14ac:dyDescent="0.2">
      <c r="A21" s="201" t="s">
        <v>150</v>
      </c>
      <c r="B21" s="202" t="s">
        <v>151</v>
      </c>
      <c r="C21" s="113">
        <v>11.644392794886693</v>
      </c>
      <c r="D21" s="115">
        <v>2004</v>
      </c>
      <c r="E21" s="114">
        <v>2285</v>
      </c>
      <c r="F21" s="114">
        <v>2429</v>
      </c>
      <c r="G21" s="114">
        <v>2493</v>
      </c>
      <c r="H21" s="140">
        <v>2311</v>
      </c>
      <c r="I21" s="115">
        <v>-307</v>
      </c>
      <c r="J21" s="116">
        <v>-13.284292514063177</v>
      </c>
    </row>
    <row r="22" spans="1:15" s="110" customFormat="1" ht="24.95" customHeight="1" x14ac:dyDescent="0.2">
      <c r="A22" s="201" t="s">
        <v>152</v>
      </c>
      <c r="B22" s="199" t="s">
        <v>153</v>
      </c>
      <c r="C22" s="113">
        <v>1.1969785008715863</v>
      </c>
      <c r="D22" s="115">
        <v>206</v>
      </c>
      <c r="E22" s="114">
        <v>203</v>
      </c>
      <c r="F22" s="114">
        <v>202</v>
      </c>
      <c r="G22" s="114">
        <v>1842</v>
      </c>
      <c r="H22" s="140">
        <v>1849</v>
      </c>
      <c r="I22" s="115">
        <v>-1643</v>
      </c>
      <c r="J22" s="116">
        <v>-88.858842617631154</v>
      </c>
    </row>
    <row r="23" spans="1:15" s="110" customFormat="1" ht="24.95" customHeight="1" x14ac:dyDescent="0.2">
      <c r="A23" s="193" t="s">
        <v>154</v>
      </c>
      <c r="B23" s="199" t="s">
        <v>155</v>
      </c>
      <c r="C23" s="113">
        <v>1.3771063335270193</v>
      </c>
      <c r="D23" s="115">
        <v>237</v>
      </c>
      <c r="E23" s="114">
        <v>264</v>
      </c>
      <c r="F23" s="114">
        <v>223</v>
      </c>
      <c r="G23" s="114">
        <v>220</v>
      </c>
      <c r="H23" s="140">
        <v>230</v>
      </c>
      <c r="I23" s="115">
        <v>7</v>
      </c>
      <c r="J23" s="116">
        <v>3.0434782608695654</v>
      </c>
    </row>
    <row r="24" spans="1:15" s="110" customFormat="1" ht="24.95" customHeight="1" x14ac:dyDescent="0.2">
      <c r="A24" s="193" t="s">
        <v>156</v>
      </c>
      <c r="B24" s="199" t="s">
        <v>221</v>
      </c>
      <c r="C24" s="113">
        <v>8.0476467170249855</v>
      </c>
      <c r="D24" s="115">
        <v>1385</v>
      </c>
      <c r="E24" s="114">
        <v>1380</v>
      </c>
      <c r="F24" s="114">
        <v>1385</v>
      </c>
      <c r="G24" s="114">
        <v>1354</v>
      </c>
      <c r="H24" s="140">
        <v>1344</v>
      </c>
      <c r="I24" s="115">
        <v>41</v>
      </c>
      <c r="J24" s="116">
        <v>3.0505952380952381</v>
      </c>
    </row>
    <row r="25" spans="1:15" s="110" customFormat="1" ht="24.95" customHeight="1" x14ac:dyDescent="0.2">
      <c r="A25" s="193" t="s">
        <v>222</v>
      </c>
      <c r="B25" s="204" t="s">
        <v>159</v>
      </c>
      <c r="C25" s="113">
        <v>6.6937826844857637</v>
      </c>
      <c r="D25" s="115">
        <v>1152</v>
      </c>
      <c r="E25" s="114">
        <v>1170</v>
      </c>
      <c r="F25" s="114">
        <v>1189</v>
      </c>
      <c r="G25" s="114">
        <v>1166</v>
      </c>
      <c r="H25" s="140">
        <v>1157</v>
      </c>
      <c r="I25" s="115">
        <v>-5</v>
      </c>
      <c r="J25" s="116">
        <v>-0.43215211754537597</v>
      </c>
    </row>
    <row r="26" spans="1:15" s="110" customFormat="1" ht="24.95" customHeight="1" x14ac:dyDescent="0.2">
      <c r="A26" s="201">
        <v>782.78300000000002</v>
      </c>
      <c r="B26" s="203" t="s">
        <v>160</v>
      </c>
      <c r="C26" s="113">
        <v>0.5345729227193492</v>
      </c>
      <c r="D26" s="115">
        <v>92</v>
      </c>
      <c r="E26" s="114">
        <v>120</v>
      </c>
      <c r="F26" s="114">
        <v>121</v>
      </c>
      <c r="G26" s="114">
        <v>111</v>
      </c>
      <c r="H26" s="140">
        <v>109</v>
      </c>
      <c r="I26" s="115">
        <v>-17</v>
      </c>
      <c r="J26" s="116">
        <v>-15.596330275229358</v>
      </c>
    </row>
    <row r="27" spans="1:15" s="110" customFormat="1" ht="24.95" customHeight="1" x14ac:dyDescent="0.2">
      <c r="A27" s="193" t="s">
        <v>161</v>
      </c>
      <c r="B27" s="199" t="s">
        <v>162</v>
      </c>
      <c r="C27" s="113">
        <v>1.7141196978500872</v>
      </c>
      <c r="D27" s="115">
        <v>295</v>
      </c>
      <c r="E27" s="114">
        <v>308</v>
      </c>
      <c r="F27" s="114">
        <v>350</v>
      </c>
      <c r="G27" s="114">
        <v>346</v>
      </c>
      <c r="H27" s="140">
        <v>324</v>
      </c>
      <c r="I27" s="115">
        <v>-29</v>
      </c>
      <c r="J27" s="116">
        <v>-8.9506172839506171</v>
      </c>
    </row>
    <row r="28" spans="1:15" s="110" customFormat="1" ht="24.95" customHeight="1" x14ac:dyDescent="0.2">
      <c r="A28" s="193" t="s">
        <v>163</v>
      </c>
      <c r="B28" s="199" t="s">
        <v>164</v>
      </c>
      <c r="C28" s="113">
        <v>2.9517722254503194</v>
      </c>
      <c r="D28" s="115">
        <v>508</v>
      </c>
      <c r="E28" s="114">
        <v>523</v>
      </c>
      <c r="F28" s="114">
        <v>525</v>
      </c>
      <c r="G28" s="114">
        <v>525</v>
      </c>
      <c r="H28" s="140">
        <v>527</v>
      </c>
      <c r="I28" s="115">
        <v>-19</v>
      </c>
      <c r="J28" s="116">
        <v>-3.6053130929791273</v>
      </c>
    </row>
    <row r="29" spans="1:15" s="110" customFormat="1" ht="24.95" customHeight="1" x14ac:dyDescent="0.2">
      <c r="A29" s="193">
        <v>86</v>
      </c>
      <c r="B29" s="199" t="s">
        <v>165</v>
      </c>
      <c r="C29" s="113">
        <v>5.0842533410807667</v>
      </c>
      <c r="D29" s="115">
        <v>875</v>
      </c>
      <c r="E29" s="114">
        <v>862</v>
      </c>
      <c r="F29" s="114">
        <v>881</v>
      </c>
      <c r="G29" s="114">
        <v>906</v>
      </c>
      <c r="H29" s="140">
        <v>889</v>
      </c>
      <c r="I29" s="115">
        <v>-14</v>
      </c>
      <c r="J29" s="116">
        <v>-1.5748031496062993</v>
      </c>
    </row>
    <row r="30" spans="1:15" s="110" customFormat="1" ht="24.95" customHeight="1" x14ac:dyDescent="0.2">
      <c r="A30" s="193">
        <v>87.88</v>
      </c>
      <c r="B30" s="204" t="s">
        <v>166</v>
      </c>
      <c r="C30" s="113">
        <v>3.6839047065659498</v>
      </c>
      <c r="D30" s="115">
        <v>634</v>
      </c>
      <c r="E30" s="114">
        <v>685</v>
      </c>
      <c r="F30" s="114">
        <v>667</v>
      </c>
      <c r="G30" s="114">
        <v>646</v>
      </c>
      <c r="H30" s="140">
        <v>625</v>
      </c>
      <c r="I30" s="115">
        <v>9</v>
      </c>
      <c r="J30" s="116">
        <v>1.44</v>
      </c>
    </row>
    <row r="31" spans="1:15" s="110" customFormat="1" ht="24.95" customHeight="1" x14ac:dyDescent="0.2">
      <c r="A31" s="193" t="s">
        <v>167</v>
      </c>
      <c r="B31" s="199" t="s">
        <v>168</v>
      </c>
      <c r="C31" s="113">
        <v>12.388146426496224</v>
      </c>
      <c r="D31" s="115">
        <v>2132</v>
      </c>
      <c r="E31" s="114">
        <v>2223</v>
      </c>
      <c r="F31" s="114">
        <v>2205</v>
      </c>
      <c r="G31" s="114">
        <v>2215</v>
      </c>
      <c r="H31" s="140">
        <v>2137</v>
      </c>
      <c r="I31" s="115">
        <v>-5</v>
      </c>
      <c r="J31" s="116">
        <v>-0.23397285914833879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6.5950029052876236</v>
      </c>
      <c r="D34" s="115">
        <v>1135</v>
      </c>
      <c r="E34" s="114">
        <v>1134</v>
      </c>
      <c r="F34" s="114">
        <v>1166</v>
      </c>
      <c r="G34" s="114">
        <v>1149</v>
      </c>
      <c r="H34" s="140">
        <v>1098</v>
      </c>
      <c r="I34" s="115">
        <v>37</v>
      </c>
      <c r="J34" s="116">
        <v>3.3697632058287796</v>
      </c>
    </row>
    <row r="35" spans="1:10" s="110" customFormat="1" ht="24.95" customHeight="1" x14ac:dyDescent="0.2">
      <c r="A35" s="292" t="s">
        <v>171</v>
      </c>
      <c r="B35" s="293" t="s">
        <v>172</v>
      </c>
      <c r="C35" s="113">
        <v>11.592097617664148</v>
      </c>
      <c r="D35" s="115">
        <v>1995</v>
      </c>
      <c r="E35" s="114">
        <v>2009</v>
      </c>
      <c r="F35" s="114">
        <v>1973</v>
      </c>
      <c r="G35" s="114">
        <v>1998</v>
      </c>
      <c r="H35" s="140">
        <v>1952</v>
      </c>
      <c r="I35" s="115">
        <v>43</v>
      </c>
      <c r="J35" s="116">
        <v>2.2028688524590163</v>
      </c>
    </row>
    <row r="36" spans="1:10" s="110" customFormat="1" ht="24.95" customHeight="1" x14ac:dyDescent="0.2">
      <c r="A36" s="294" t="s">
        <v>173</v>
      </c>
      <c r="B36" s="295" t="s">
        <v>174</v>
      </c>
      <c r="C36" s="125">
        <v>81.795467751307385</v>
      </c>
      <c r="D36" s="143">
        <v>14077</v>
      </c>
      <c r="E36" s="144">
        <v>14621</v>
      </c>
      <c r="F36" s="144">
        <v>14834</v>
      </c>
      <c r="G36" s="144">
        <v>16511</v>
      </c>
      <c r="H36" s="145">
        <v>16068</v>
      </c>
      <c r="I36" s="143">
        <v>-1991</v>
      </c>
      <c r="J36" s="146">
        <v>-12.39108787652477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17210</v>
      </c>
      <c r="F11" s="264">
        <v>17769</v>
      </c>
      <c r="G11" s="264">
        <v>17978</v>
      </c>
      <c r="H11" s="264">
        <v>19664</v>
      </c>
      <c r="I11" s="265">
        <v>19122</v>
      </c>
      <c r="J11" s="263">
        <v>-1912</v>
      </c>
      <c r="K11" s="266">
        <v>-9.9989540843008058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43.96862289366647</v>
      </c>
      <c r="E13" s="115">
        <v>7567</v>
      </c>
      <c r="F13" s="114">
        <v>7769</v>
      </c>
      <c r="G13" s="114">
        <v>7895</v>
      </c>
      <c r="H13" s="114">
        <v>9550</v>
      </c>
      <c r="I13" s="140">
        <v>9330</v>
      </c>
      <c r="J13" s="115">
        <v>-1763</v>
      </c>
      <c r="K13" s="116">
        <v>-18.89603429796356</v>
      </c>
    </row>
    <row r="14" spans="1:15" ht="15.95" customHeight="1" x14ac:dyDescent="0.2">
      <c r="A14" s="306" t="s">
        <v>230</v>
      </c>
      <c r="B14" s="307"/>
      <c r="C14" s="308"/>
      <c r="D14" s="113">
        <v>43.1609529343405</v>
      </c>
      <c r="E14" s="115">
        <v>7428</v>
      </c>
      <c r="F14" s="114">
        <v>7747</v>
      </c>
      <c r="G14" s="114">
        <v>7855</v>
      </c>
      <c r="H14" s="114">
        <v>7885</v>
      </c>
      <c r="I14" s="140">
        <v>7588</v>
      </c>
      <c r="J14" s="115">
        <v>-160</v>
      </c>
      <c r="K14" s="116">
        <v>-2.1085925144965736</v>
      </c>
    </row>
    <row r="15" spans="1:15" ht="15.95" customHeight="1" x14ac:dyDescent="0.2">
      <c r="A15" s="306" t="s">
        <v>231</v>
      </c>
      <c r="B15" s="307"/>
      <c r="C15" s="308"/>
      <c r="D15" s="113">
        <v>5.421266705403835</v>
      </c>
      <c r="E15" s="115">
        <v>933</v>
      </c>
      <c r="F15" s="114">
        <v>942</v>
      </c>
      <c r="G15" s="114">
        <v>952</v>
      </c>
      <c r="H15" s="114">
        <v>939</v>
      </c>
      <c r="I15" s="140">
        <v>955</v>
      </c>
      <c r="J15" s="115">
        <v>-22</v>
      </c>
      <c r="K15" s="116">
        <v>-2.3036649214659688</v>
      </c>
    </row>
    <row r="16" spans="1:15" ht="15.95" customHeight="1" x14ac:dyDescent="0.2">
      <c r="A16" s="306" t="s">
        <v>232</v>
      </c>
      <c r="B16" s="307"/>
      <c r="C16" s="308"/>
      <c r="D16" s="113">
        <v>2.8239395700174317</v>
      </c>
      <c r="E16" s="115">
        <v>486</v>
      </c>
      <c r="F16" s="114">
        <v>492</v>
      </c>
      <c r="G16" s="114">
        <v>477</v>
      </c>
      <c r="H16" s="114">
        <v>465</v>
      </c>
      <c r="I16" s="140">
        <v>458</v>
      </c>
      <c r="J16" s="115">
        <v>28</v>
      </c>
      <c r="K16" s="116">
        <v>6.1135371179039302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4.7472399767576992</v>
      </c>
      <c r="E18" s="115">
        <v>817</v>
      </c>
      <c r="F18" s="114">
        <v>820</v>
      </c>
      <c r="G18" s="114">
        <v>844</v>
      </c>
      <c r="H18" s="114">
        <v>815</v>
      </c>
      <c r="I18" s="140">
        <v>815</v>
      </c>
      <c r="J18" s="115">
        <v>2</v>
      </c>
      <c r="K18" s="116">
        <v>0.24539877300613497</v>
      </c>
    </row>
    <row r="19" spans="1:11" ht="14.1" customHeight="1" x14ac:dyDescent="0.2">
      <c r="A19" s="306" t="s">
        <v>235</v>
      </c>
      <c r="B19" s="307" t="s">
        <v>236</v>
      </c>
      <c r="C19" s="308"/>
      <c r="D19" s="113">
        <v>3.9976757699012202</v>
      </c>
      <c r="E19" s="115">
        <v>688</v>
      </c>
      <c r="F19" s="114">
        <v>696</v>
      </c>
      <c r="G19" s="114">
        <v>717</v>
      </c>
      <c r="H19" s="114">
        <v>693</v>
      </c>
      <c r="I19" s="140">
        <v>681</v>
      </c>
      <c r="J19" s="115">
        <v>7</v>
      </c>
      <c r="K19" s="116">
        <v>1.0279001468428781</v>
      </c>
    </row>
    <row r="20" spans="1:11" ht="14.1" customHeight="1" x14ac:dyDescent="0.2">
      <c r="A20" s="306">
        <v>12</v>
      </c>
      <c r="B20" s="307" t="s">
        <v>237</v>
      </c>
      <c r="C20" s="308"/>
      <c r="D20" s="113">
        <v>1.89424753050552</v>
      </c>
      <c r="E20" s="115">
        <v>326</v>
      </c>
      <c r="F20" s="114">
        <v>335</v>
      </c>
      <c r="G20" s="114">
        <v>369</v>
      </c>
      <c r="H20" s="114">
        <v>372</v>
      </c>
      <c r="I20" s="140">
        <v>343</v>
      </c>
      <c r="J20" s="115">
        <v>-17</v>
      </c>
      <c r="K20" s="116">
        <v>-4.9562682215743443</v>
      </c>
    </row>
    <row r="21" spans="1:11" ht="14.1" customHeight="1" x14ac:dyDescent="0.2">
      <c r="A21" s="306">
        <v>21</v>
      </c>
      <c r="B21" s="307" t="s">
        <v>238</v>
      </c>
      <c r="C21" s="308"/>
      <c r="D21" s="113">
        <v>8.7158628704241722E-2</v>
      </c>
      <c r="E21" s="115">
        <v>15</v>
      </c>
      <c r="F21" s="114">
        <v>15</v>
      </c>
      <c r="G21" s="114">
        <v>16</v>
      </c>
      <c r="H21" s="114">
        <v>15</v>
      </c>
      <c r="I21" s="140">
        <v>16</v>
      </c>
      <c r="J21" s="115">
        <v>-1</v>
      </c>
      <c r="K21" s="116">
        <v>-6.25</v>
      </c>
    </row>
    <row r="22" spans="1:11" ht="14.1" customHeight="1" x14ac:dyDescent="0.2">
      <c r="A22" s="306">
        <v>22</v>
      </c>
      <c r="B22" s="307" t="s">
        <v>239</v>
      </c>
      <c r="C22" s="308"/>
      <c r="D22" s="113">
        <v>0.37768739105171412</v>
      </c>
      <c r="E22" s="115">
        <v>65</v>
      </c>
      <c r="F22" s="114">
        <v>72</v>
      </c>
      <c r="G22" s="114">
        <v>60</v>
      </c>
      <c r="H22" s="114">
        <v>62</v>
      </c>
      <c r="I22" s="140">
        <v>62</v>
      </c>
      <c r="J22" s="115">
        <v>3</v>
      </c>
      <c r="K22" s="116">
        <v>4.838709677419355</v>
      </c>
    </row>
    <row r="23" spans="1:11" ht="14.1" customHeight="1" x14ac:dyDescent="0.2">
      <c r="A23" s="306">
        <v>23</v>
      </c>
      <c r="B23" s="307" t="s">
        <v>240</v>
      </c>
      <c r="C23" s="308"/>
      <c r="D23" s="113">
        <v>0.27890761185357349</v>
      </c>
      <c r="E23" s="115">
        <v>48</v>
      </c>
      <c r="F23" s="114">
        <v>47</v>
      </c>
      <c r="G23" s="114">
        <v>47</v>
      </c>
      <c r="H23" s="114">
        <v>50</v>
      </c>
      <c r="I23" s="140">
        <v>53</v>
      </c>
      <c r="J23" s="115">
        <v>-5</v>
      </c>
      <c r="K23" s="116">
        <v>-9.433962264150944</v>
      </c>
    </row>
    <row r="24" spans="1:11" ht="14.1" customHeight="1" x14ac:dyDescent="0.2">
      <c r="A24" s="306">
        <v>24</v>
      </c>
      <c r="B24" s="307" t="s">
        <v>241</v>
      </c>
      <c r="C24" s="308"/>
      <c r="D24" s="113">
        <v>0.49970947123765252</v>
      </c>
      <c r="E24" s="115">
        <v>86</v>
      </c>
      <c r="F24" s="114">
        <v>84</v>
      </c>
      <c r="G24" s="114">
        <v>81</v>
      </c>
      <c r="H24" s="114">
        <v>80</v>
      </c>
      <c r="I24" s="140">
        <v>75</v>
      </c>
      <c r="J24" s="115">
        <v>11</v>
      </c>
      <c r="K24" s="116">
        <v>14.666666666666666</v>
      </c>
    </row>
    <row r="25" spans="1:11" ht="14.1" customHeight="1" x14ac:dyDescent="0.2">
      <c r="A25" s="306">
        <v>25</v>
      </c>
      <c r="B25" s="307" t="s">
        <v>242</v>
      </c>
      <c r="C25" s="308"/>
      <c r="D25" s="113">
        <v>1.3015688553166764</v>
      </c>
      <c r="E25" s="115">
        <v>224</v>
      </c>
      <c r="F25" s="114">
        <v>218</v>
      </c>
      <c r="G25" s="114">
        <v>229</v>
      </c>
      <c r="H25" s="114">
        <v>225</v>
      </c>
      <c r="I25" s="140">
        <v>221</v>
      </c>
      <c r="J25" s="115">
        <v>3</v>
      </c>
      <c r="K25" s="116">
        <v>1.3574660633484164</v>
      </c>
    </row>
    <row r="26" spans="1:11" ht="14.1" customHeight="1" x14ac:dyDescent="0.2">
      <c r="A26" s="306">
        <v>26</v>
      </c>
      <c r="B26" s="307" t="s">
        <v>243</v>
      </c>
      <c r="C26" s="308"/>
      <c r="D26" s="113">
        <v>0.57524694944799537</v>
      </c>
      <c r="E26" s="115">
        <v>99</v>
      </c>
      <c r="F26" s="114">
        <v>100</v>
      </c>
      <c r="G26" s="114">
        <v>98</v>
      </c>
      <c r="H26" s="114">
        <v>94</v>
      </c>
      <c r="I26" s="140">
        <v>98</v>
      </c>
      <c r="J26" s="115">
        <v>1</v>
      </c>
      <c r="K26" s="116">
        <v>1.0204081632653061</v>
      </c>
    </row>
    <row r="27" spans="1:11" ht="14.1" customHeight="1" x14ac:dyDescent="0.2">
      <c r="A27" s="306">
        <v>27</v>
      </c>
      <c r="B27" s="307" t="s">
        <v>244</v>
      </c>
      <c r="C27" s="308"/>
      <c r="D27" s="113">
        <v>0.38349796629866356</v>
      </c>
      <c r="E27" s="115">
        <v>66</v>
      </c>
      <c r="F27" s="114">
        <v>57</v>
      </c>
      <c r="G27" s="114">
        <v>57</v>
      </c>
      <c r="H27" s="114">
        <v>58</v>
      </c>
      <c r="I27" s="140">
        <v>53</v>
      </c>
      <c r="J27" s="115">
        <v>13</v>
      </c>
      <c r="K27" s="116">
        <v>24.528301886792452</v>
      </c>
    </row>
    <row r="28" spans="1:11" ht="14.1" customHeight="1" x14ac:dyDescent="0.2">
      <c r="A28" s="306">
        <v>28</v>
      </c>
      <c r="B28" s="307" t="s">
        <v>245</v>
      </c>
      <c r="C28" s="308"/>
      <c r="D28" s="113">
        <v>0.15107495642068564</v>
      </c>
      <c r="E28" s="115">
        <v>26</v>
      </c>
      <c r="F28" s="114">
        <v>32</v>
      </c>
      <c r="G28" s="114">
        <v>31</v>
      </c>
      <c r="H28" s="114">
        <v>32</v>
      </c>
      <c r="I28" s="140">
        <v>37</v>
      </c>
      <c r="J28" s="115">
        <v>-11</v>
      </c>
      <c r="K28" s="116">
        <v>-29.72972972972973</v>
      </c>
    </row>
    <row r="29" spans="1:11" ht="14.1" customHeight="1" x14ac:dyDescent="0.2">
      <c r="A29" s="306">
        <v>29</v>
      </c>
      <c r="B29" s="307" t="s">
        <v>246</v>
      </c>
      <c r="C29" s="308"/>
      <c r="D29" s="113">
        <v>2.8239395700174317</v>
      </c>
      <c r="E29" s="115">
        <v>486</v>
      </c>
      <c r="F29" s="114">
        <v>541</v>
      </c>
      <c r="G29" s="114">
        <v>551</v>
      </c>
      <c r="H29" s="114">
        <v>579</v>
      </c>
      <c r="I29" s="140">
        <v>553</v>
      </c>
      <c r="J29" s="115">
        <v>-67</v>
      </c>
      <c r="K29" s="116">
        <v>-12.115732368896927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2.359093550261476</v>
      </c>
      <c r="E31" s="115">
        <v>406</v>
      </c>
      <c r="F31" s="114">
        <v>456</v>
      </c>
      <c r="G31" s="114">
        <v>469</v>
      </c>
      <c r="H31" s="114">
        <v>484</v>
      </c>
      <c r="I31" s="140">
        <v>462</v>
      </c>
      <c r="J31" s="115">
        <v>-56</v>
      </c>
      <c r="K31" s="116">
        <v>-12.121212121212121</v>
      </c>
    </row>
    <row r="32" spans="1:11" ht="14.1" customHeight="1" x14ac:dyDescent="0.2">
      <c r="A32" s="306">
        <v>31</v>
      </c>
      <c r="B32" s="307" t="s">
        <v>251</v>
      </c>
      <c r="C32" s="308"/>
      <c r="D32" s="113">
        <v>0.12783265543288785</v>
      </c>
      <c r="E32" s="115">
        <v>22</v>
      </c>
      <c r="F32" s="114">
        <v>25</v>
      </c>
      <c r="G32" s="114">
        <v>25</v>
      </c>
      <c r="H32" s="114">
        <v>25</v>
      </c>
      <c r="I32" s="140">
        <v>24</v>
      </c>
      <c r="J32" s="115">
        <v>-2</v>
      </c>
      <c r="K32" s="116">
        <v>-8.3333333333333339</v>
      </c>
    </row>
    <row r="33" spans="1:11" ht="14.1" customHeight="1" x14ac:dyDescent="0.2">
      <c r="A33" s="306">
        <v>32</v>
      </c>
      <c r="B33" s="307" t="s">
        <v>252</v>
      </c>
      <c r="C33" s="308"/>
      <c r="D33" s="113">
        <v>0.99360836722835566</v>
      </c>
      <c r="E33" s="115">
        <v>171</v>
      </c>
      <c r="F33" s="114">
        <v>176</v>
      </c>
      <c r="G33" s="114">
        <v>173</v>
      </c>
      <c r="H33" s="114">
        <v>162</v>
      </c>
      <c r="I33" s="140">
        <v>158</v>
      </c>
      <c r="J33" s="115">
        <v>13</v>
      </c>
      <c r="K33" s="116">
        <v>8.2278481012658222</v>
      </c>
    </row>
    <row r="34" spans="1:11" ht="14.1" customHeight="1" x14ac:dyDescent="0.2">
      <c r="A34" s="306">
        <v>33</v>
      </c>
      <c r="B34" s="307" t="s">
        <v>253</v>
      </c>
      <c r="C34" s="308"/>
      <c r="D34" s="113">
        <v>0.43579314352120863</v>
      </c>
      <c r="E34" s="115">
        <v>75</v>
      </c>
      <c r="F34" s="114">
        <v>82</v>
      </c>
      <c r="G34" s="114">
        <v>63</v>
      </c>
      <c r="H34" s="114">
        <v>59</v>
      </c>
      <c r="I34" s="140">
        <v>53</v>
      </c>
      <c r="J34" s="115">
        <v>22</v>
      </c>
      <c r="K34" s="116">
        <v>41.509433962264154</v>
      </c>
    </row>
    <row r="35" spans="1:11" ht="14.1" customHeight="1" x14ac:dyDescent="0.2">
      <c r="A35" s="306">
        <v>34</v>
      </c>
      <c r="B35" s="307" t="s">
        <v>254</v>
      </c>
      <c r="C35" s="308"/>
      <c r="D35" s="113">
        <v>4.2649622312608946</v>
      </c>
      <c r="E35" s="115">
        <v>734</v>
      </c>
      <c r="F35" s="114">
        <v>745</v>
      </c>
      <c r="G35" s="114">
        <v>767</v>
      </c>
      <c r="H35" s="114">
        <v>761</v>
      </c>
      <c r="I35" s="140">
        <v>724</v>
      </c>
      <c r="J35" s="115">
        <v>10</v>
      </c>
      <c r="K35" s="116">
        <v>1.3812154696132597</v>
      </c>
    </row>
    <row r="36" spans="1:11" ht="14.1" customHeight="1" x14ac:dyDescent="0.2">
      <c r="A36" s="306">
        <v>41</v>
      </c>
      <c r="B36" s="307" t="s">
        <v>255</v>
      </c>
      <c r="C36" s="308"/>
      <c r="D36" s="113">
        <v>9.2969203951191168E-2</v>
      </c>
      <c r="E36" s="115">
        <v>16</v>
      </c>
      <c r="F36" s="114">
        <v>16</v>
      </c>
      <c r="G36" s="114">
        <v>15</v>
      </c>
      <c r="H36" s="114">
        <v>11</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v>9</v>
      </c>
      <c r="J37" s="115" t="s">
        <v>513</v>
      </c>
      <c r="K37" s="116" t="s">
        <v>513</v>
      </c>
    </row>
    <row r="38" spans="1:11" ht="14.1" customHeight="1" x14ac:dyDescent="0.2">
      <c r="A38" s="306">
        <v>43</v>
      </c>
      <c r="B38" s="307" t="s">
        <v>257</v>
      </c>
      <c r="C38" s="308"/>
      <c r="D38" s="113">
        <v>0.35444509006391633</v>
      </c>
      <c r="E38" s="115">
        <v>61</v>
      </c>
      <c r="F38" s="114">
        <v>58</v>
      </c>
      <c r="G38" s="114">
        <v>57</v>
      </c>
      <c r="H38" s="114">
        <v>58</v>
      </c>
      <c r="I38" s="140">
        <v>59</v>
      </c>
      <c r="J38" s="115">
        <v>2</v>
      </c>
      <c r="K38" s="116">
        <v>3.3898305084745761</v>
      </c>
    </row>
    <row r="39" spans="1:11" ht="14.1" customHeight="1" x14ac:dyDescent="0.2">
      <c r="A39" s="306">
        <v>51</v>
      </c>
      <c r="B39" s="307" t="s">
        <v>258</v>
      </c>
      <c r="C39" s="308"/>
      <c r="D39" s="113">
        <v>8.1871005229517717</v>
      </c>
      <c r="E39" s="115">
        <v>1409</v>
      </c>
      <c r="F39" s="114">
        <v>1421</v>
      </c>
      <c r="G39" s="114">
        <v>1408</v>
      </c>
      <c r="H39" s="114">
        <v>3056</v>
      </c>
      <c r="I39" s="140">
        <v>3093</v>
      </c>
      <c r="J39" s="115">
        <v>-1684</v>
      </c>
      <c r="K39" s="116">
        <v>-54.445522146783055</v>
      </c>
    </row>
    <row r="40" spans="1:11" ht="14.1" customHeight="1" x14ac:dyDescent="0.2">
      <c r="A40" s="306" t="s">
        <v>259</v>
      </c>
      <c r="B40" s="307" t="s">
        <v>260</v>
      </c>
      <c r="C40" s="308"/>
      <c r="D40" s="113">
        <v>7.8094131319000581</v>
      </c>
      <c r="E40" s="115">
        <v>1344</v>
      </c>
      <c r="F40" s="114">
        <v>1359</v>
      </c>
      <c r="G40" s="114">
        <v>1343</v>
      </c>
      <c r="H40" s="114">
        <v>2989</v>
      </c>
      <c r="I40" s="140">
        <v>3027</v>
      </c>
      <c r="J40" s="115">
        <v>-1683</v>
      </c>
      <c r="K40" s="116">
        <v>-55.599603567888998</v>
      </c>
    </row>
    <row r="41" spans="1:11" ht="14.1" customHeight="1" x14ac:dyDescent="0.2">
      <c r="A41" s="306"/>
      <c r="B41" s="307" t="s">
        <v>261</v>
      </c>
      <c r="C41" s="308"/>
      <c r="D41" s="113">
        <v>2.6554328878558979</v>
      </c>
      <c r="E41" s="115">
        <v>457</v>
      </c>
      <c r="F41" s="114">
        <v>458</v>
      </c>
      <c r="G41" s="114">
        <v>449</v>
      </c>
      <c r="H41" s="114">
        <v>477</v>
      </c>
      <c r="I41" s="140">
        <v>494</v>
      </c>
      <c r="J41" s="115">
        <v>-37</v>
      </c>
      <c r="K41" s="116">
        <v>-7.4898785425101213</v>
      </c>
    </row>
    <row r="42" spans="1:11" ht="14.1" customHeight="1" x14ac:dyDescent="0.2">
      <c r="A42" s="306">
        <v>52</v>
      </c>
      <c r="B42" s="307" t="s">
        <v>262</v>
      </c>
      <c r="C42" s="308"/>
      <c r="D42" s="113">
        <v>5.7699012202208015</v>
      </c>
      <c r="E42" s="115">
        <v>993</v>
      </c>
      <c r="F42" s="114">
        <v>1020</v>
      </c>
      <c r="G42" s="114">
        <v>1014</v>
      </c>
      <c r="H42" s="114">
        <v>1004</v>
      </c>
      <c r="I42" s="140">
        <v>962</v>
      </c>
      <c r="J42" s="115">
        <v>31</v>
      </c>
      <c r="K42" s="116">
        <v>3.2224532224532223</v>
      </c>
    </row>
    <row r="43" spans="1:11" ht="14.1" customHeight="1" x14ac:dyDescent="0.2">
      <c r="A43" s="306" t="s">
        <v>263</v>
      </c>
      <c r="B43" s="307" t="s">
        <v>264</v>
      </c>
      <c r="C43" s="308"/>
      <c r="D43" s="113">
        <v>5.2760023242300988</v>
      </c>
      <c r="E43" s="115">
        <v>908</v>
      </c>
      <c r="F43" s="114">
        <v>938</v>
      </c>
      <c r="G43" s="114">
        <v>925</v>
      </c>
      <c r="H43" s="114">
        <v>915</v>
      </c>
      <c r="I43" s="140">
        <v>887</v>
      </c>
      <c r="J43" s="115">
        <v>21</v>
      </c>
      <c r="K43" s="116">
        <v>2.367531003382187</v>
      </c>
    </row>
    <row r="44" spans="1:11" ht="14.1" customHeight="1" x14ac:dyDescent="0.2">
      <c r="A44" s="306">
        <v>53</v>
      </c>
      <c r="B44" s="307" t="s">
        <v>265</v>
      </c>
      <c r="C44" s="308"/>
      <c r="D44" s="113">
        <v>1.0168506682161533</v>
      </c>
      <c r="E44" s="115">
        <v>175</v>
      </c>
      <c r="F44" s="114">
        <v>178</v>
      </c>
      <c r="G44" s="114">
        <v>179</v>
      </c>
      <c r="H44" s="114">
        <v>184</v>
      </c>
      <c r="I44" s="140">
        <v>179</v>
      </c>
      <c r="J44" s="115">
        <v>-4</v>
      </c>
      <c r="K44" s="116">
        <v>-2.2346368715083798</v>
      </c>
    </row>
    <row r="45" spans="1:11" ht="14.1" customHeight="1" x14ac:dyDescent="0.2">
      <c r="A45" s="306" t="s">
        <v>266</v>
      </c>
      <c r="B45" s="307" t="s">
        <v>267</v>
      </c>
      <c r="C45" s="308"/>
      <c r="D45" s="113">
        <v>0.99941894247530505</v>
      </c>
      <c r="E45" s="115">
        <v>172</v>
      </c>
      <c r="F45" s="114">
        <v>174</v>
      </c>
      <c r="G45" s="114">
        <v>176</v>
      </c>
      <c r="H45" s="114">
        <v>182</v>
      </c>
      <c r="I45" s="140">
        <v>177</v>
      </c>
      <c r="J45" s="115">
        <v>-5</v>
      </c>
      <c r="K45" s="116">
        <v>-2.8248587570621471</v>
      </c>
    </row>
    <row r="46" spans="1:11" ht="14.1" customHeight="1" x14ac:dyDescent="0.2">
      <c r="A46" s="306">
        <v>54</v>
      </c>
      <c r="B46" s="307" t="s">
        <v>268</v>
      </c>
      <c r="C46" s="308"/>
      <c r="D46" s="113">
        <v>12.94015107495642</v>
      </c>
      <c r="E46" s="115">
        <v>2227</v>
      </c>
      <c r="F46" s="114">
        <v>2271</v>
      </c>
      <c r="G46" s="114">
        <v>2302</v>
      </c>
      <c r="H46" s="114">
        <v>2313</v>
      </c>
      <c r="I46" s="140">
        <v>2280</v>
      </c>
      <c r="J46" s="115">
        <v>-53</v>
      </c>
      <c r="K46" s="116">
        <v>-2.3245614035087718</v>
      </c>
    </row>
    <row r="47" spans="1:11" ht="14.1" customHeight="1" x14ac:dyDescent="0.2">
      <c r="A47" s="306">
        <v>61</v>
      </c>
      <c r="B47" s="307" t="s">
        <v>269</v>
      </c>
      <c r="C47" s="308"/>
      <c r="D47" s="113">
        <v>0.57524694944799537</v>
      </c>
      <c r="E47" s="115">
        <v>99</v>
      </c>
      <c r="F47" s="114">
        <v>100</v>
      </c>
      <c r="G47" s="114">
        <v>97</v>
      </c>
      <c r="H47" s="114">
        <v>111</v>
      </c>
      <c r="I47" s="140">
        <v>107</v>
      </c>
      <c r="J47" s="115">
        <v>-8</v>
      </c>
      <c r="K47" s="116">
        <v>-7.4766355140186915</v>
      </c>
    </row>
    <row r="48" spans="1:11" ht="14.1" customHeight="1" x14ac:dyDescent="0.2">
      <c r="A48" s="306">
        <v>62</v>
      </c>
      <c r="B48" s="307" t="s">
        <v>270</v>
      </c>
      <c r="C48" s="308"/>
      <c r="D48" s="113">
        <v>13.48053457292272</v>
      </c>
      <c r="E48" s="115">
        <v>2320</v>
      </c>
      <c r="F48" s="114">
        <v>2308</v>
      </c>
      <c r="G48" s="114">
        <v>2358</v>
      </c>
      <c r="H48" s="114">
        <v>2419</v>
      </c>
      <c r="I48" s="140">
        <v>2242</v>
      </c>
      <c r="J48" s="115">
        <v>78</v>
      </c>
      <c r="K48" s="116">
        <v>3.4790365744870653</v>
      </c>
    </row>
    <row r="49" spans="1:11" ht="14.1" customHeight="1" x14ac:dyDescent="0.2">
      <c r="A49" s="306">
        <v>63</v>
      </c>
      <c r="B49" s="307" t="s">
        <v>271</v>
      </c>
      <c r="C49" s="308"/>
      <c r="D49" s="113">
        <v>8.6112725159790813</v>
      </c>
      <c r="E49" s="115">
        <v>1482</v>
      </c>
      <c r="F49" s="114">
        <v>1761</v>
      </c>
      <c r="G49" s="114">
        <v>1860</v>
      </c>
      <c r="H49" s="114">
        <v>1870</v>
      </c>
      <c r="I49" s="140">
        <v>1725</v>
      </c>
      <c r="J49" s="115">
        <v>-243</v>
      </c>
      <c r="K49" s="116">
        <v>-14.086956521739131</v>
      </c>
    </row>
    <row r="50" spans="1:11" ht="14.1" customHeight="1" x14ac:dyDescent="0.2">
      <c r="A50" s="306" t="s">
        <v>272</v>
      </c>
      <c r="B50" s="307" t="s">
        <v>273</v>
      </c>
      <c r="C50" s="308"/>
      <c r="D50" s="113">
        <v>0.41836141778036023</v>
      </c>
      <c r="E50" s="115">
        <v>72</v>
      </c>
      <c r="F50" s="114">
        <v>93</v>
      </c>
      <c r="G50" s="114">
        <v>103</v>
      </c>
      <c r="H50" s="114">
        <v>101</v>
      </c>
      <c r="I50" s="140">
        <v>95</v>
      </c>
      <c r="J50" s="115">
        <v>-23</v>
      </c>
      <c r="K50" s="116">
        <v>-24.210526315789473</v>
      </c>
    </row>
    <row r="51" spans="1:11" ht="14.1" customHeight="1" x14ac:dyDescent="0.2">
      <c r="A51" s="306" t="s">
        <v>274</v>
      </c>
      <c r="B51" s="307" t="s">
        <v>275</v>
      </c>
      <c r="C51" s="308"/>
      <c r="D51" s="113">
        <v>7.9198140615920973</v>
      </c>
      <c r="E51" s="115">
        <v>1363</v>
      </c>
      <c r="F51" s="114">
        <v>1605</v>
      </c>
      <c r="G51" s="114">
        <v>1672</v>
      </c>
      <c r="H51" s="114">
        <v>1692</v>
      </c>
      <c r="I51" s="140">
        <v>1552</v>
      </c>
      <c r="J51" s="115">
        <v>-189</v>
      </c>
      <c r="K51" s="116">
        <v>-12.177835051546392</v>
      </c>
    </row>
    <row r="52" spans="1:11" ht="14.1" customHeight="1" x14ac:dyDescent="0.2">
      <c r="A52" s="306">
        <v>71</v>
      </c>
      <c r="B52" s="307" t="s">
        <v>276</v>
      </c>
      <c r="C52" s="308"/>
      <c r="D52" s="113">
        <v>11.923300406740267</v>
      </c>
      <c r="E52" s="115">
        <v>2052</v>
      </c>
      <c r="F52" s="114">
        <v>2037</v>
      </c>
      <c r="G52" s="114">
        <v>2072</v>
      </c>
      <c r="H52" s="114">
        <v>2069</v>
      </c>
      <c r="I52" s="140">
        <v>2070</v>
      </c>
      <c r="J52" s="115">
        <v>-18</v>
      </c>
      <c r="K52" s="116">
        <v>-0.86956521739130432</v>
      </c>
    </row>
    <row r="53" spans="1:11" ht="14.1" customHeight="1" x14ac:dyDescent="0.2">
      <c r="A53" s="306" t="s">
        <v>277</v>
      </c>
      <c r="B53" s="307" t="s">
        <v>278</v>
      </c>
      <c r="C53" s="308"/>
      <c r="D53" s="113">
        <v>1.0981987216734457</v>
      </c>
      <c r="E53" s="115">
        <v>189</v>
      </c>
      <c r="F53" s="114">
        <v>189</v>
      </c>
      <c r="G53" s="114">
        <v>200</v>
      </c>
      <c r="H53" s="114">
        <v>192</v>
      </c>
      <c r="I53" s="140">
        <v>189</v>
      </c>
      <c r="J53" s="115">
        <v>0</v>
      </c>
      <c r="K53" s="116">
        <v>0</v>
      </c>
    </row>
    <row r="54" spans="1:11" ht="14.1" customHeight="1" x14ac:dyDescent="0.2">
      <c r="A54" s="306" t="s">
        <v>279</v>
      </c>
      <c r="B54" s="307" t="s">
        <v>280</v>
      </c>
      <c r="C54" s="308"/>
      <c r="D54" s="113">
        <v>10.342823939570017</v>
      </c>
      <c r="E54" s="115">
        <v>1780</v>
      </c>
      <c r="F54" s="114">
        <v>1767</v>
      </c>
      <c r="G54" s="114">
        <v>1796</v>
      </c>
      <c r="H54" s="114">
        <v>1800</v>
      </c>
      <c r="I54" s="140">
        <v>1809</v>
      </c>
      <c r="J54" s="115">
        <v>-29</v>
      </c>
      <c r="K54" s="116">
        <v>-1.6030956329463792</v>
      </c>
    </row>
    <row r="55" spans="1:11" ht="14.1" customHeight="1" x14ac:dyDescent="0.2">
      <c r="A55" s="306">
        <v>72</v>
      </c>
      <c r="B55" s="307" t="s">
        <v>281</v>
      </c>
      <c r="C55" s="308"/>
      <c r="D55" s="113">
        <v>1.4003486345148171</v>
      </c>
      <c r="E55" s="115">
        <v>241</v>
      </c>
      <c r="F55" s="114">
        <v>236</v>
      </c>
      <c r="G55" s="114">
        <v>229</v>
      </c>
      <c r="H55" s="114">
        <v>217</v>
      </c>
      <c r="I55" s="140">
        <v>215</v>
      </c>
      <c r="J55" s="115">
        <v>26</v>
      </c>
      <c r="K55" s="116">
        <v>12.093023255813954</v>
      </c>
    </row>
    <row r="56" spans="1:11" ht="14.1" customHeight="1" x14ac:dyDescent="0.2">
      <c r="A56" s="306" t="s">
        <v>282</v>
      </c>
      <c r="B56" s="307" t="s">
        <v>283</v>
      </c>
      <c r="C56" s="308"/>
      <c r="D56" s="113">
        <v>0.24985473561882626</v>
      </c>
      <c r="E56" s="115">
        <v>43</v>
      </c>
      <c r="F56" s="114">
        <v>41</v>
      </c>
      <c r="G56" s="114">
        <v>36</v>
      </c>
      <c r="H56" s="114">
        <v>30</v>
      </c>
      <c r="I56" s="140">
        <v>32</v>
      </c>
      <c r="J56" s="115">
        <v>11</v>
      </c>
      <c r="K56" s="116">
        <v>34.375</v>
      </c>
    </row>
    <row r="57" spans="1:11" ht="14.1" customHeight="1" x14ac:dyDescent="0.2">
      <c r="A57" s="306" t="s">
        <v>284</v>
      </c>
      <c r="B57" s="307" t="s">
        <v>285</v>
      </c>
      <c r="C57" s="308"/>
      <c r="D57" s="113">
        <v>0.83091226031377108</v>
      </c>
      <c r="E57" s="115">
        <v>143</v>
      </c>
      <c r="F57" s="114">
        <v>139</v>
      </c>
      <c r="G57" s="114">
        <v>139</v>
      </c>
      <c r="H57" s="114">
        <v>133</v>
      </c>
      <c r="I57" s="140">
        <v>133</v>
      </c>
      <c r="J57" s="115">
        <v>10</v>
      </c>
      <c r="K57" s="116">
        <v>7.518796992481203</v>
      </c>
    </row>
    <row r="58" spans="1:11" ht="14.1" customHeight="1" x14ac:dyDescent="0.2">
      <c r="A58" s="306">
        <v>73</v>
      </c>
      <c r="B58" s="307" t="s">
        <v>286</v>
      </c>
      <c r="C58" s="308"/>
      <c r="D58" s="113">
        <v>0.71470075537478206</v>
      </c>
      <c r="E58" s="115">
        <v>123</v>
      </c>
      <c r="F58" s="114">
        <v>125</v>
      </c>
      <c r="G58" s="114">
        <v>133</v>
      </c>
      <c r="H58" s="114">
        <v>136</v>
      </c>
      <c r="I58" s="140">
        <v>129</v>
      </c>
      <c r="J58" s="115">
        <v>-6</v>
      </c>
      <c r="K58" s="116">
        <v>-4.6511627906976747</v>
      </c>
    </row>
    <row r="59" spans="1:11" ht="14.1" customHeight="1" x14ac:dyDescent="0.2">
      <c r="A59" s="306" t="s">
        <v>287</v>
      </c>
      <c r="B59" s="307" t="s">
        <v>288</v>
      </c>
      <c r="C59" s="308"/>
      <c r="D59" s="113">
        <v>0.38349796629866356</v>
      </c>
      <c r="E59" s="115">
        <v>66</v>
      </c>
      <c r="F59" s="114">
        <v>70</v>
      </c>
      <c r="G59" s="114">
        <v>76</v>
      </c>
      <c r="H59" s="114">
        <v>81</v>
      </c>
      <c r="I59" s="140">
        <v>76</v>
      </c>
      <c r="J59" s="115">
        <v>-10</v>
      </c>
      <c r="K59" s="116">
        <v>-13.157894736842104</v>
      </c>
    </row>
    <row r="60" spans="1:11" ht="14.1" customHeight="1" x14ac:dyDescent="0.2">
      <c r="A60" s="306">
        <v>81</v>
      </c>
      <c r="B60" s="307" t="s">
        <v>289</v>
      </c>
      <c r="C60" s="308"/>
      <c r="D60" s="113">
        <v>3.5735037768739106</v>
      </c>
      <c r="E60" s="115">
        <v>615</v>
      </c>
      <c r="F60" s="114">
        <v>643</v>
      </c>
      <c r="G60" s="114">
        <v>655</v>
      </c>
      <c r="H60" s="114">
        <v>674</v>
      </c>
      <c r="I60" s="140">
        <v>641</v>
      </c>
      <c r="J60" s="115">
        <v>-26</v>
      </c>
      <c r="K60" s="116">
        <v>-4.0561622464898592</v>
      </c>
    </row>
    <row r="61" spans="1:11" ht="14.1" customHeight="1" x14ac:dyDescent="0.2">
      <c r="A61" s="306" t="s">
        <v>290</v>
      </c>
      <c r="B61" s="307" t="s">
        <v>291</v>
      </c>
      <c r="C61" s="308"/>
      <c r="D61" s="113">
        <v>1.1563044741429402</v>
      </c>
      <c r="E61" s="115">
        <v>199</v>
      </c>
      <c r="F61" s="114">
        <v>207</v>
      </c>
      <c r="G61" s="114">
        <v>204</v>
      </c>
      <c r="H61" s="114">
        <v>217</v>
      </c>
      <c r="I61" s="140">
        <v>211</v>
      </c>
      <c r="J61" s="115">
        <v>-12</v>
      </c>
      <c r="K61" s="116">
        <v>-5.6872037914691944</v>
      </c>
    </row>
    <row r="62" spans="1:11" ht="14.1" customHeight="1" x14ac:dyDescent="0.2">
      <c r="A62" s="306" t="s">
        <v>292</v>
      </c>
      <c r="B62" s="307" t="s">
        <v>293</v>
      </c>
      <c r="C62" s="308"/>
      <c r="D62" s="113">
        <v>1.3887274840209181</v>
      </c>
      <c r="E62" s="115">
        <v>239</v>
      </c>
      <c r="F62" s="114">
        <v>241</v>
      </c>
      <c r="G62" s="114">
        <v>252</v>
      </c>
      <c r="H62" s="114">
        <v>248</v>
      </c>
      <c r="I62" s="140">
        <v>235</v>
      </c>
      <c r="J62" s="115">
        <v>4</v>
      </c>
      <c r="K62" s="116">
        <v>1.7021276595744681</v>
      </c>
    </row>
    <row r="63" spans="1:11" ht="14.1" customHeight="1" x14ac:dyDescent="0.2">
      <c r="A63" s="306"/>
      <c r="B63" s="307" t="s">
        <v>294</v>
      </c>
      <c r="C63" s="308"/>
      <c r="D63" s="113">
        <v>1.127251597908193</v>
      </c>
      <c r="E63" s="115">
        <v>194</v>
      </c>
      <c r="F63" s="114">
        <v>203</v>
      </c>
      <c r="G63" s="114">
        <v>212</v>
      </c>
      <c r="H63" s="114">
        <v>212</v>
      </c>
      <c r="I63" s="140">
        <v>199</v>
      </c>
      <c r="J63" s="115">
        <v>-5</v>
      </c>
      <c r="K63" s="116">
        <v>-2.512562814070352</v>
      </c>
    </row>
    <row r="64" spans="1:11" ht="14.1" customHeight="1" x14ac:dyDescent="0.2">
      <c r="A64" s="306" t="s">
        <v>295</v>
      </c>
      <c r="B64" s="307" t="s">
        <v>296</v>
      </c>
      <c r="C64" s="308"/>
      <c r="D64" s="113">
        <v>4.0674026728646138E-2</v>
      </c>
      <c r="E64" s="115">
        <v>7</v>
      </c>
      <c r="F64" s="114">
        <v>8</v>
      </c>
      <c r="G64" s="114">
        <v>8</v>
      </c>
      <c r="H64" s="114">
        <v>7</v>
      </c>
      <c r="I64" s="140">
        <v>6</v>
      </c>
      <c r="J64" s="115">
        <v>1</v>
      </c>
      <c r="K64" s="116">
        <v>16.666666666666668</v>
      </c>
    </row>
    <row r="65" spans="1:11" ht="14.1" customHeight="1" x14ac:dyDescent="0.2">
      <c r="A65" s="306" t="s">
        <v>297</v>
      </c>
      <c r="B65" s="307" t="s">
        <v>298</v>
      </c>
      <c r="C65" s="308"/>
      <c r="D65" s="113">
        <v>0.62754212667054043</v>
      </c>
      <c r="E65" s="115">
        <v>108</v>
      </c>
      <c r="F65" s="114">
        <v>118</v>
      </c>
      <c r="G65" s="114">
        <v>120</v>
      </c>
      <c r="H65" s="114">
        <v>135</v>
      </c>
      <c r="I65" s="140">
        <v>124</v>
      </c>
      <c r="J65" s="115">
        <v>-16</v>
      </c>
      <c r="K65" s="116">
        <v>-12.903225806451612</v>
      </c>
    </row>
    <row r="66" spans="1:11" ht="14.1" customHeight="1" x14ac:dyDescent="0.2">
      <c r="A66" s="306">
        <v>82</v>
      </c>
      <c r="B66" s="307" t="s">
        <v>299</v>
      </c>
      <c r="C66" s="308"/>
      <c r="D66" s="113">
        <v>2.2138291690877399</v>
      </c>
      <c r="E66" s="115">
        <v>381</v>
      </c>
      <c r="F66" s="114">
        <v>433</v>
      </c>
      <c r="G66" s="114">
        <v>415</v>
      </c>
      <c r="H66" s="114">
        <v>396</v>
      </c>
      <c r="I66" s="140">
        <v>391</v>
      </c>
      <c r="J66" s="115">
        <v>-10</v>
      </c>
      <c r="K66" s="116">
        <v>-2.5575447570332481</v>
      </c>
    </row>
    <row r="67" spans="1:11" ht="14.1" customHeight="1" x14ac:dyDescent="0.2">
      <c r="A67" s="306" t="s">
        <v>300</v>
      </c>
      <c r="B67" s="307" t="s">
        <v>301</v>
      </c>
      <c r="C67" s="308"/>
      <c r="D67" s="113">
        <v>1.0168506682161533</v>
      </c>
      <c r="E67" s="115">
        <v>175</v>
      </c>
      <c r="F67" s="114">
        <v>213</v>
      </c>
      <c r="G67" s="114">
        <v>195</v>
      </c>
      <c r="H67" s="114">
        <v>179</v>
      </c>
      <c r="I67" s="140">
        <v>169</v>
      </c>
      <c r="J67" s="115">
        <v>6</v>
      </c>
      <c r="K67" s="116">
        <v>3.5502958579881656</v>
      </c>
    </row>
    <row r="68" spans="1:11" ht="14.1" customHeight="1" x14ac:dyDescent="0.2">
      <c r="A68" s="306" t="s">
        <v>302</v>
      </c>
      <c r="B68" s="307" t="s">
        <v>303</v>
      </c>
      <c r="C68" s="308"/>
      <c r="D68" s="113">
        <v>0.72051133062173156</v>
      </c>
      <c r="E68" s="115">
        <v>124</v>
      </c>
      <c r="F68" s="114">
        <v>137</v>
      </c>
      <c r="G68" s="114">
        <v>138</v>
      </c>
      <c r="H68" s="114">
        <v>136</v>
      </c>
      <c r="I68" s="140">
        <v>141</v>
      </c>
      <c r="J68" s="115">
        <v>-17</v>
      </c>
      <c r="K68" s="116">
        <v>-12.056737588652481</v>
      </c>
    </row>
    <row r="69" spans="1:11" ht="14.1" customHeight="1" x14ac:dyDescent="0.2">
      <c r="A69" s="306">
        <v>83</v>
      </c>
      <c r="B69" s="307" t="s">
        <v>304</v>
      </c>
      <c r="C69" s="308"/>
      <c r="D69" s="113">
        <v>2.2661243463102849</v>
      </c>
      <c r="E69" s="115">
        <v>390</v>
      </c>
      <c r="F69" s="114">
        <v>396</v>
      </c>
      <c r="G69" s="114">
        <v>386</v>
      </c>
      <c r="H69" s="114">
        <v>382</v>
      </c>
      <c r="I69" s="140">
        <v>383</v>
      </c>
      <c r="J69" s="115">
        <v>7</v>
      </c>
      <c r="K69" s="116">
        <v>1.8276762402088773</v>
      </c>
    </row>
    <row r="70" spans="1:11" ht="14.1" customHeight="1" x14ac:dyDescent="0.2">
      <c r="A70" s="306" t="s">
        <v>305</v>
      </c>
      <c r="B70" s="307" t="s">
        <v>306</v>
      </c>
      <c r="C70" s="308"/>
      <c r="D70" s="113">
        <v>1.6385822196397444</v>
      </c>
      <c r="E70" s="115">
        <v>282</v>
      </c>
      <c r="F70" s="114">
        <v>290</v>
      </c>
      <c r="G70" s="114">
        <v>279</v>
      </c>
      <c r="H70" s="114">
        <v>272</v>
      </c>
      <c r="I70" s="140">
        <v>273</v>
      </c>
      <c r="J70" s="115">
        <v>9</v>
      </c>
      <c r="K70" s="116">
        <v>3.2967032967032965</v>
      </c>
    </row>
    <row r="71" spans="1:11" ht="14.1" customHeight="1" x14ac:dyDescent="0.2">
      <c r="A71" s="306"/>
      <c r="B71" s="307" t="s">
        <v>307</v>
      </c>
      <c r="C71" s="308"/>
      <c r="D71" s="113">
        <v>0.94712376525275999</v>
      </c>
      <c r="E71" s="115">
        <v>163</v>
      </c>
      <c r="F71" s="114">
        <v>177</v>
      </c>
      <c r="G71" s="114">
        <v>169</v>
      </c>
      <c r="H71" s="114">
        <v>166</v>
      </c>
      <c r="I71" s="140">
        <v>167</v>
      </c>
      <c r="J71" s="115">
        <v>-4</v>
      </c>
      <c r="K71" s="116">
        <v>-2.3952095808383231</v>
      </c>
    </row>
    <row r="72" spans="1:11" ht="14.1" customHeight="1" x14ac:dyDescent="0.2">
      <c r="A72" s="306">
        <v>84</v>
      </c>
      <c r="B72" s="307" t="s">
        <v>308</v>
      </c>
      <c r="C72" s="308"/>
      <c r="D72" s="113">
        <v>1.7606042998256828</v>
      </c>
      <c r="E72" s="115">
        <v>303</v>
      </c>
      <c r="F72" s="114">
        <v>331</v>
      </c>
      <c r="G72" s="114">
        <v>320</v>
      </c>
      <c r="H72" s="114">
        <v>306</v>
      </c>
      <c r="I72" s="140">
        <v>324</v>
      </c>
      <c r="J72" s="115">
        <v>-21</v>
      </c>
      <c r="K72" s="116">
        <v>-6.4814814814814818</v>
      </c>
    </row>
    <row r="73" spans="1:11" ht="14.1" customHeight="1" x14ac:dyDescent="0.2">
      <c r="A73" s="306" t="s">
        <v>309</v>
      </c>
      <c r="B73" s="307" t="s">
        <v>310</v>
      </c>
      <c r="C73" s="308"/>
      <c r="D73" s="113">
        <v>8.7158628704241722E-2</v>
      </c>
      <c r="E73" s="115">
        <v>15</v>
      </c>
      <c r="F73" s="114">
        <v>10</v>
      </c>
      <c r="G73" s="114">
        <v>12</v>
      </c>
      <c r="H73" s="114">
        <v>13</v>
      </c>
      <c r="I73" s="140">
        <v>14</v>
      </c>
      <c r="J73" s="115">
        <v>1</v>
      </c>
      <c r="K73" s="116">
        <v>7.1428571428571432</v>
      </c>
    </row>
    <row r="74" spans="1:11" ht="14.1" customHeight="1" x14ac:dyDescent="0.2">
      <c r="A74" s="306" t="s">
        <v>311</v>
      </c>
      <c r="B74" s="307" t="s">
        <v>312</v>
      </c>
      <c r="C74" s="308"/>
      <c r="D74" s="113">
        <v>5.8105752469494482E-2</v>
      </c>
      <c r="E74" s="115">
        <v>10</v>
      </c>
      <c r="F74" s="114">
        <v>8</v>
      </c>
      <c r="G74" s="114">
        <v>4</v>
      </c>
      <c r="H74" s="114" t="s">
        <v>513</v>
      </c>
      <c r="I74" s="140">
        <v>3</v>
      </c>
      <c r="J74" s="115">
        <v>7</v>
      </c>
      <c r="K74" s="116">
        <v>233.33333333333334</v>
      </c>
    </row>
    <row r="75" spans="1:11" ht="14.1" customHeight="1" x14ac:dyDescent="0.2">
      <c r="A75" s="306" t="s">
        <v>313</v>
      </c>
      <c r="B75" s="307" t="s">
        <v>314</v>
      </c>
      <c r="C75" s="308"/>
      <c r="D75" s="113" t="s">
        <v>513</v>
      </c>
      <c r="E75" s="115" t="s">
        <v>513</v>
      </c>
      <c r="F75" s="114">
        <v>3</v>
      </c>
      <c r="G75" s="114" t="s">
        <v>513</v>
      </c>
      <c r="H75" s="114" t="s">
        <v>513</v>
      </c>
      <c r="I75" s="140" t="s">
        <v>513</v>
      </c>
      <c r="J75" s="115" t="s">
        <v>513</v>
      </c>
      <c r="K75" s="116" t="s">
        <v>513</v>
      </c>
    </row>
    <row r="76" spans="1:11" ht="14.1" customHeight="1" x14ac:dyDescent="0.2">
      <c r="A76" s="306">
        <v>91</v>
      </c>
      <c r="B76" s="307" t="s">
        <v>315</v>
      </c>
      <c r="C76" s="308"/>
      <c r="D76" s="113">
        <v>0.50552004648460203</v>
      </c>
      <c r="E76" s="115">
        <v>87</v>
      </c>
      <c r="F76" s="114">
        <v>82</v>
      </c>
      <c r="G76" s="114">
        <v>82</v>
      </c>
      <c r="H76" s="114">
        <v>81</v>
      </c>
      <c r="I76" s="140">
        <v>76</v>
      </c>
      <c r="J76" s="115">
        <v>11</v>
      </c>
      <c r="K76" s="116">
        <v>14.473684210526315</v>
      </c>
    </row>
    <row r="77" spans="1:11" ht="14.1" customHeight="1" x14ac:dyDescent="0.2">
      <c r="A77" s="306">
        <v>92</v>
      </c>
      <c r="B77" s="307" t="s">
        <v>316</v>
      </c>
      <c r="C77" s="308"/>
      <c r="D77" s="113">
        <v>0.21499128413712956</v>
      </c>
      <c r="E77" s="115">
        <v>37</v>
      </c>
      <c r="F77" s="114">
        <v>34</v>
      </c>
      <c r="G77" s="114">
        <v>34</v>
      </c>
      <c r="H77" s="114">
        <v>33</v>
      </c>
      <c r="I77" s="140">
        <v>26</v>
      </c>
      <c r="J77" s="115">
        <v>11</v>
      </c>
      <c r="K77" s="116">
        <v>42.307692307692307</v>
      </c>
    </row>
    <row r="78" spans="1:11" ht="14.1" customHeight="1" x14ac:dyDescent="0.2">
      <c r="A78" s="306">
        <v>93</v>
      </c>
      <c r="B78" s="307" t="s">
        <v>317</v>
      </c>
      <c r="C78" s="308"/>
      <c r="D78" s="113">
        <v>9.2969203951191168E-2</v>
      </c>
      <c r="E78" s="115">
        <v>16</v>
      </c>
      <c r="F78" s="114">
        <v>18</v>
      </c>
      <c r="G78" s="114">
        <v>19</v>
      </c>
      <c r="H78" s="114">
        <v>16</v>
      </c>
      <c r="I78" s="140">
        <v>17</v>
      </c>
      <c r="J78" s="115">
        <v>-1</v>
      </c>
      <c r="K78" s="116">
        <v>-5.882352941176471</v>
      </c>
    </row>
    <row r="79" spans="1:11" ht="14.1" customHeight="1" x14ac:dyDescent="0.2">
      <c r="A79" s="306">
        <v>94</v>
      </c>
      <c r="B79" s="307" t="s">
        <v>318</v>
      </c>
      <c r="C79" s="308"/>
      <c r="D79" s="113">
        <v>0.69145845438698428</v>
      </c>
      <c r="E79" s="115">
        <v>119</v>
      </c>
      <c r="F79" s="114">
        <v>125</v>
      </c>
      <c r="G79" s="114">
        <v>124</v>
      </c>
      <c r="H79" s="114">
        <v>105</v>
      </c>
      <c r="I79" s="140">
        <v>109</v>
      </c>
      <c r="J79" s="115">
        <v>10</v>
      </c>
      <c r="K79" s="116">
        <v>9.1743119266055047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4.625217896571761</v>
      </c>
      <c r="E81" s="143">
        <v>796</v>
      </c>
      <c r="F81" s="144">
        <v>819</v>
      </c>
      <c r="G81" s="144">
        <v>799</v>
      </c>
      <c r="H81" s="144">
        <v>825</v>
      </c>
      <c r="I81" s="145">
        <v>791</v>
      </c>
      <c r="J81" s="143">
        <v>5</v>
      </c>
      <c r="K81" s="146">
        <v>0.63211125158027814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5421</v>
      </c>
      <c r="G12" s="536">
        <v>3999</v>
      </c>
      <c r="H12" s="536">
        <v>8114</v>
      </c>
      <c r="I12" s="536">
        <v>4913</v>
      </c>
      <c r="J12" s="537">
        <v>5512</v>
      </c>
      <c r="K12" s="538">
        <v>-91</v>
      </c>
      <c r="L12" s="349">
        <v>-1.6509433962264151</v>
      </c>
    </row>
    <row r="13" spans="1:17" s="110" customFormat="1" ht="15" customHeight="1" x14ac:dyDescent="0.2">
      <c r="A13" s="350" t="s">
        <v>344</v>
      </c>
      <c r="B13" s="351" t="s">
        <v>345</v>
      </c>
      <c r="C13" s="347"/>
      <c r="D13" s="347"/>
      <c r="E13" s="348"/>
      <c r="F13" s="536">
        <v>3180</v>
      </c>
      <c r="G13" s="536">
        <v>2146</v>
      </c>
      <c r="H13" s="536">
        <v>4755</v>
      </c>
      <c r="I13" s="536">
        <v>2838</v>
      </c>
      <c r="J13" s="537">
        <v>3291</v>
      </c>
      <c r="K13" s="538">
        <v>-111</v>
      </c>
      <c r="L13" s="349">
        <v>-3.372835004557885</v>
      </c>
    </row>
    <row r="14" spans="1:17" s="110" customFormat="1" ht="22.5" customHeight="1" x14ac:dyDescent="0.2">
      <c r="A14" s="350"/>
      <c r="B14" s="351" t="s">
        <v>346</v>
      </c>
      <c r="C14" s="347"/>
      <c r="D14" s="347"/>
      <c r="E14" s="348"/>
      <c r="F14" s="536">
        <v>2241</v>
      </c>
      <c r="G14" s="536">
        <v>1853</v>
      </c>
      <c r="H14" s="536">
        <v>3359</v>
      </c>
      <c r="I14" s="536">
        <v>2075</v>
      </c>
      <c r="J14" s="537">
        <v>2221</v>
      </c>
      <c r="K14" s="538">
        <v>20</v>
      </c>
      <c r="L14" s="349">
        <v>0.90049527239981986</v>
      </c>
    </row>
    <row r="15" spans="1:17" s="110" customFormat="1" ht="15" customHeight="1" x14ac:dyDescent="0.2">
      <c r="A15" s="350" t="s">
        <v>347</v>
      </c>
      <c r="B15" s="351" t="s">
        <v>108</v>
      </c>
      <c r="C15" s="347"/>
      <c r="D15" s="347"/>
      <c r="E15" s="348"/>
      <c r="F15" s="536">
        <v>1235</v>
      </c>
      <c r="G15" s="536">
        <v>962</v>
      </c>
      <c r="H15" s="536">
        <v>3295</v>
      </c>
      <c r="I15" s="536">
        <v>1190</v>
      </c>
      <c r="J15" s="537">
        <v>1227</v>
      </c>
      <c r="K15" s="538">
        <v>8</v>
      </c>
      <c r="L15" s="349">
        <v>0.65199674001629992</v>
      </c>
    </row>
    <row r="16" spans="1:17" s="110" customFormat="1" ht="15" customHeight="1" x14ac:dyDescent="0.2">
      <c r="A16" s="350"/>
      <c r="B16" s="351" t="s">
        <v>109</v>
      </c>
      <c r="C16" s="347"/>
      <c r="D16" s="347"/>
      <c r="E16" s="348"/>
      <c r="F16" s="536">
        <v>3551</v>
      </c>
      <c r="G16" s="536">
        <v>2672</v>
      </c>
      <c r="H16" s="536">
        <v>4191</v>
      </c>
      <c r="I16" s="536">
        <v>3243</v>
      </c>
      <c r="J16" s="537">
        <v>3693</v>
      </c>
      <c r="K16" s="538">
        <v>-142</v>
      </c>
      <c r="L16" s="349">
        <v>-3.8451123747630653</v>
      </c>
    </row>
    <row r="17" spans="1:12" s="110" customFormat="1" ht="15" customHeight="1" x14ac:dyDescent="0.2">
      <c r="A17" s="350"/>
      <c r="B17" s="351" t="s">
        <v>110</v>
      </c>
      <c r="C17" s="347"/>
      <c r="D17" s="347"/>
      <c r="E17" s="348"/>
      <c r="F17" s="536">
        <v>546</v>
      </c>
      <c r="G17" s="536">
        <v>310</v>
      </c>
      <c r="H17" s="536">
        <v>541</v>
      </c>
      <c r="I17" s="536">
        <v>422</v>
      </c>
      <c r="J17" s="537">
        <v>516</v>
      </c>
      <c r="K17" s="538">
        <v>30</v>
      </c>
      <c r="L17" s="349">
        <v>5.8139534883720927</v>
      </c>
    </row>
    <row r="18" spans="1:12" s="110" customFormat="1" ht="15" customHeight="1" x14ac:dyDescent="0.2">
      <c r="A18" s="350"/>
      <c r="B18" s="351" t="s">
        <v>111</v>
      </c>
      <c r="C18" s="347"/>
      <c r="D18" s="347"/>
      <c r="E18" s="348"/>
      <c r="F18" s="536">
        <v>89</v>
      </c>
      <c r="G18" s="536">
        <v>55</v>
      </c>
      <c r="H18" s="536">
        <v>87</v>
      </c>
      <c r="I18" s="536">
        <v>58</v>
      </c>
      <c r="J18" s="537">
        <v>76</v>
      </c>
      <c r="K18" s="538">
        <v>13</v>
      </c>
      <c r="L18" s="349">
        <v>17.105263157894736</v>
      </c>
    </row>
    <row r="19" spans="1:12" s="110" customFormat="1" ht="15" customHeight="1" x14ac:dyDescent="0.2">
      <c r="A19" s="118" t="s">
        <v>113</v>
      </c>
      <c r="B19" s="119" t="s">
        <v>181</v>
      </c>
      <c r="C19" s="347"/>
      <c r="D19" s="347"/>
      <c r="E19" s="348"/>
      <c r="F19" s="536">
        <v>3632</v>
      </c>
      <c r="G19" s="536">
        <v>2523</v>
      </c>
      <c r="H19" s="536">
        <v>5904</v>
      </c>
      <c r="I19" s="536">
        <v>3360</v>
      </c>
      <c r="J19" s="537">
        <v>3811</v>
      </c>
      <c r="K19" s="538">
        <v>-179</v>
      </c>
      <c r="L19" s="349">
        <v>-4.6969299396483866</v>
      </c>
    </row>
    <row r="20" spans="1:12" s="110" customFormat="1" ht="15" customHeight="1" x14ac:dyDescent="0.2">
      <c r="A20" s="118"/>
      <c r="B20" s="119" t="s">
        <v>182</v>
      </c>
      <c r="C20" s="347"/>
      <c r="D20" s="347"/>
      <c r="E20" s="348"/>
      <c r="F20" s="536">
        <v>1789</v>
      </c>
      <c r="G20" s="536">
        <v>1476</v>
      </c>
      <c r="H20" s="536">
        <v>2210</v>
      </c>
      <c r="I20" s="536">
        <v>1553</v>
      </c>
      <c r="J20" s="537">
        <v>1701</v>
      </c>
      <c r="K20" s="538">
        <v>88</v>
      </c>
      <c r="L20" s="349">
        <v>5.1734273956496182</v>
      </c>
    </row>
    <row r="21" spans="1:12" s="110" customFormat="1" ht="15" customHeight="1" x14ac:dyDescent="0.2">
      <c r="A21" s="118" t="s">
        <v>113</v>
      </c>
      <c r="B21" s="119" t="s">
        <v>116</v>
      </c>
      <c r="C21" s="347"/>
      <c r="D21" s="347"/>
      <c r="E21" s="348"/>
      <c r="F21" s="536">
        <v>4032</v>
      </c>
      <c r="G21" s="536">
        <v>2899</v>
      </c>
      <c r="H21" s="536">
        <v>5517</v>
      </c>
      <c r="I21" s="536">
        <v>3464</v>
      </c>
      <c r="J21" s="537">
        <v>4103</v>
      </c>
      <c r="K21" s="538">
        <v>-71</v>
      </c>
      <c r="L21" s="349">
        <v>-1.7304411406288083</v>
      </c>
    </row>
    <row r="22" spans="1:12" s="110" customFormat="1" ht="15" customHeight="1" x14ac:dyDescent="0.2">
      <c r="A22" s="118"/>
      <c r="B22" s="119" t="s">
        <v>117</v>
      </c>
      <c r="C22" s="347"/>
      <c r="D22" s="347"/>
      <c r="E22" s="348"/>
      <c r="F22" s="536">
        <v>1384</v>
      </c>
      <c r="G22" s="536">
        <v>1097</v>
      </c>
      <c r="H22" s="536">
        <v>2595</v>
      </c>
      <c r="I22" s="536">
        <v>1442</v>
      </c>
      <c r="J22" s="537">
        <v>1403</v>
      </c>
      <c r="K22" s="538">
        <v>-19</v>
      </c>
      <c r="L22" s="349">
        <v>-1.35424091233072</v>
      </c>
    </row>
    <row r="23" spans="1:12" s="110" customFormat="1" ht="15" customHeight="1" x14ac:dyDescent="0.2">
      <c r="A23" s="352" t="s">
        <v>347</v>
      </c>
      <c r="B23" s="353" t="s">
        <v>193</v>
      </c>
      <c r="C23" s="354"/>
      <c r="D23" s="354"/>
      <c r="E23" s="355"/>
      <c r="F23" s="539">
        <v>138</v>
      </c>
      <c r="G23" s="539">
        <v>205</v>
      </c>
      <c r="H23" s="539">
        <v>1534</v>
      </c>
      <c r="I23" s="539">
        <v>106</v>
      </c>
      <c r="J23" s="540">
        <v>160</v>
      </c>
      <c r="K23" s="541">
        <v>-22</v>
      </c>
      <c r="L23" s="356">
        <v>-13.75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34.299999999999997</v>
      </c>
      <c r="H25" s="542">
        <v>43.8</v>
      </c>
      <c r="I25" s="542">
        <v>34.799999999999997</v>
      </c>
      <c r="J25" s="542">
        <v>29.7</v>
      </c>
      <c r="K25" s="543" t="s">
        <v>349</v>
      </c>
      <c r="L25" s="364">
        <v>0</v>
      </c>
    </row>
    <row r="26" spans="1:12" s="110" customFormat="1" ht="15" customHeight="1" x14ac:dyDescent="0.2">
      <c r="A26" s="365" t="s">
        <v>105</v>
      </c>
      <c r="B26" s="366" t="s">
        <v>345</v>
      </c>
      <c r="C26" s="362"/>
      <c r="D26" s="362"/>
      <c r="E26" s="363"/>
      <c r="F26" s="542">
        <v>30.7</v>
      </c>
      <c r="G26" s="542">
        <v>36.4</v>
      </c>
      <c r="H26" s="542">
        <v>48.8</v>
      </c>
      <c r="I26" s="542">
        <v>36</v>
      </c>
      <c r="J26" s="544">
        <v>29.5</v>
      </c>
      <c r="K26" s="543" t="s">
        <v>349</v>
      </c>
      <c r="L26" s="364">
        <v>1.1999999999999993</v>
      </c>
    </row>
    <row r="27" spans="1:12" s="110" customFormat="1" ht="15" customHeight="1" x14ac:dyDescent="0.2">
      <c r="A27" s="365"/>
      <c r="B27" s="366" t="s">
        <v>346</v>
      </c>
      <c r="C27" s="362"/>
      <c r="D27" s="362"/>
      <c r="E27" s="363"/>
      <c r="F27" s="542">
        <v>28.2</v>
      </c>
      <c r="G27" s="542">
        <v>31.9</v>
      </c>
      <c r="H27" s="542">
        <v>36.5</v>
      </c>
      <c r="I27" s="542">
        <v>33.200000000000003</v>
      </c>
      <c r="J27" s="542">
        <v>30.2</v>
      </c>
      <c r="K27" s="543" t="s">
        <v>349</v>
      </c>
      <c r="L27" s="364">
        <v>-2</v>
      </c>
    </row>
    <row r="28" spans="1:12" s="110" customFormat="1" ht="15" customHeight="1" x14ac:dyDescent="0.2">
      <c r="A28" s="365" t="s">
        <v>113</v>
      </c>
      <c r="B28" s="366" t="s">
        <v>108</v>
      </c>
      <c r="C28" s="362"/>
      <c r="D28" s="362"/>
      <c r="E28" s="363"/>
      <c r="F28" s="542">
        <v>36.1</v>
      </c>
      <c r="G28" s="542">
        <v>44.5</v>
      </c>
      <c r="H28" s="542">
        <v>50.9</v>
      </c>
      <c r="I28" s="542">
        <v>39.4</v>
      </c>
      <c r="J28" s="542">
        <v>36.299999999999997</v>
      </c>
      <c r="K28" s="543" t="s">
        <v>349</v>
      </c>
      <c r="L28" s="364">
        <v>-0.19999999999999574</v>
      </c>
    </row>
    <row r="29" spans="1:12" s="110" customFormat="1" ht="11.25" x14ac:dyDescent="0.2">
      <c r="A29" s="365"/>
      <c r="B29" s="366" t="s">
        <v>109</v>
      </c>
      <c r="C29" s="362"/>
      <c r="D29" s="362"/>
      <c r="E29" s="363"/>
      <c r="F29" s="542">
        <v>27.8</v>
      </c>
      <c r="G29" s="542">
        <v>30.6</v>
      </c>
      <c r="H29" s="542">
        <v>41.7</v>
      </c>
      <c r="I29" s="542">
        <v>32.9</v>
      </c>
      <c r="J29" s="544">
        <v>28.1</v>
      </c>
      <c r="K29" s="543" t="s">
        <v>349</v>
      </c>
      <c r="L29" s="364">
        <v>-0.30000000000000071</v>
      </c>
    </row>
    <row r="30" spans="1:12" s="110" customFormat="1" ht="15" customHeight="1" x14ac:dyDescent="0.2">
      <c r="A30" s="365"/>
      <c r="B30" s="366" t="s">
        <v>110</v>
      </c>
      <c r="C30" s="362"/>
      <c r="D30" s="362"/>
      <c r="E30" s="363"/>
      <c r="F30" s="542">
        <v>27.7</v>
      </c>
      <c r="G30" s="542">
        <v>38.799999999999997</v>
      </c>
      <c r="H30" s="542">
        <v>38.200000000000003</v>
      </c>
      <c r="I30" s="542">
        <v>35.5</v>
      </c>
      <c r="J30" s="542">
        <v>26.7</v>
      </c>
      <c r="K30" s="543" t="s">
        <v>349</v>
      </c>
      <c r="L30" s="364">
        <v>1</v>
      </c>
    </row>
    <row r="31" spans="1:12" s="110" customFormat="1" ht="15" customHeight="1" x14ac:dyDescent="0.2">
      <c r="A31" s="365"/>
      <c r="B31" s="366" t="s">
        <v>111</v>
      </c>
      <c r="C31" s="362"/>
      <c r="D31" s="362"/>
      <c r="E31" s="363"/>
      <c r="F31" s="542">
        <v>37.1</v>
      </c>
      <c r="G31" s="542">
        <v>45.5</v>
      </c>
      <c r="H31" s="542">
        <v>48.3</v>
      </c>
      <c r="I31" s="542">
        <v>46.6</v>
      </c>
      <c r="J31" s="542">
        <v>34.200000000000003</v>
      </c>
      <c r="K31" s="543" t="s">
        <v>349</v>
      </c>
      <c r="L31" s="364">
        <v>2.8999999999999986</v>
      </c>
    </row>
    <row r="32" spans="1:12" s="110" customFormat="1" ht="15" customHeight="1" x14ac:dyDescent="0.2">
      <c r="A32" s="367" t="s">
        <v>113</v>
      </c>
      <c r="B32" s="368" t="s">
        <v>181</v>
      </c>
      <c r="C32" s="362"/>
      <c r="D32" s="362"/>
      <c r="E32" s="363"/>
      <c r="F32" s="542">
        <v>27.7</v>
      </c>
      <c r="G32" s="542">
        <v>32.700000000000003</v>
      </c>
      <c r="H32" s="542">
        <v>43.9</v>
      </c>
      <c r="I32" s="542">
        <v>34.5</v>
      </c>
      <c r="J32" s="544">
        <v>28.5</v>
      </c>
      <c r="K32" s="543" t="s">
        <v>349</v>
      </c>
      <c r="L32" s="364">
        <v>-0.80000000000000071</v>
      </c>
    </row>
    <row r="33" spans="1:12" s="110" customFormat="1" ht="15" customHeight="1" x14ac:dyDescent="0.2">
      <c r="A33" s="367"/>
      <c r="B33" s="368" t="s">
        <v>182</v>
      </c>
      <c r="C33" s="362"/>
      <c r="D33" s="362"/>
      <c r="E33" s="363"/>
      <c r="F33" s="542">
        <v>33.5</v>
      </c>
      <c r="G33" s="542">
        <v>36.799999999999997</v>
      </c>
      <c r="H33" s="542">
        <v>43.6</v>
      </c>
      <c r="I33" s="542">
        <v>35.5</v>
      </c>
      <c r="J33" s="542">
        <v>32.4</v>
      </c>
      <c r="K33" s="543" t="s">
        <v>349</v>
      </c>
      <c r="L33" s="364">
        <v>1.1000000000000014</v>
      </c>
    </row>
    <row r="34" spans="1:12" s="369" customFormat="1" ht="15" customHeight="1" x14ac:dyDescent="0.2">
      <c r="A34" s="367" t="s">
        <v>113</v>
      </c>
      <c r="B34" s="368" t="s">
        <v>116</v>
      </c>
      <c r="C34" s="362"/>
      <c r="D34" s="362"/>
      <c r="E34" s="363"/>
      <c r="F34" s="542">
        <v>23.2</v>
      </c>
      <c r="G34" s="542">
        <v>28.2</v>
      </c>
      <c r="H34" s="542">
        <v>27.9</v>
      </c>
      <c r="I34" s="542">
        <v>28.5</v>
      </c>
      <c r="J34" s="542">
        <v>24.9</v>
      </c>
      <c r="K34" s="543" t="s">
        <v>349</v>
      </c>
      <c r="L34" s="364">
        <v>-1.6999999999999993</v>
      </c>
    </row>
    <row r="35" spans="1:12" s="369" customFormat="1" ht="11.25" x14ac:dyDescent="0.2">
      <c r="A35" s="370"/>
      <c r="B35" s="371" t="s">
        <v>117</v>
      </c>
      <c r="C35" s="372"/>
      <c r="D35" s="372"/>
      <c r="E35" s="373"/>
      <c r="F35" s="545">
        <v>48.2</v>
      </c>
      <c r="G35" s="545">
        <v>49.7</v>
      </c>
      <c r="H35" s="545">
        <v>68.3</v>
      </c>
      <c r="I35" s="545">
        <v>49.4</v>
      </c>
      <c r="J35" s="546">
        <v>43.7</v>
      </c>
      <c r="K35" s="547" t="s">
        <v>349</v>
      </c>
      <c r="L35" s="374">
        <v>4.5</v>
      </c>
    </row>
    <row r="36" spans="1:12" s="369" customFormat="1" ht="15.95" customHeight="1" x14ac:dyDescent="0.2">
      <c r="A36" s="375" t="s">
        <v>350</v>
      </c>
      <c r="B36" s="376"/>
      <c r="C36" s="377"/>
      <c r="D36" s="376"/>
      <c r="E36" s="378"/>
      <c r="F36" s="548">
        <v>5245</v>
      </c>
      <c r="G36" s="548">
        <v>3746</v>
      </c>
      <c r="H36" s="548">
        <v>6273</v>
      </c>
      <c r="I36" s="548">
        <v>4786</v>
      </c>
      <c r="J36" s="548">
        <v>5323</v>
      </c>
      <c r="K36" s="549">
        <v>-78</v>
      </c>
      <c r="L36" s="380">
        <v>-1.4653390944955853</v>
      </c>
    </row>
    <row r="37" spans="1:12" s="369" customFormat="1" ht="15.95" customHeight="1" x14ac:dyDescent="0.2">
      <c r="A37" s="381"/>
      <c r="B37" s="382" t="s">
        <v>113</v>
      </c>
      <c r="C37" s="382" t="s">
        <v>351</v>
      </c>
      <c r="D37" s="382"/>
      <c r="E37" s="383"/>
      <c r="F37" s="548">
        <v>1557</v>
      </c>
      <c r="G37" s="548">
        <v>1286</v>
      </c>
      <c r="H37" s="548">
        <v>2748</v>
      </c>
      <c r="I37" s="548">
        <v>1666</v>
      </c>
      <c r="J37" s="548">
        <v>1583</v>
      </c>
      <c r="K37" s="549">
        <v>-26</v>
      </c>
      <c r="L37" s="380">
        <v>-1.6424510423246999</v>
      </c>
    </row>
    <row r="38" spans="1:12" s="369" customFormat="1" ht="15.95" customHeight="1" x14ac:dyDescent="0.2">
      <c r="A38" s="381"/>
      <c r="B38" s="384" t="s">
        <v>105</v>
      </c>
      <c r="C38" s="384" t="s">
        <v>106</v>
      </c>
      <c r="D38" s="385"/>
      <c r="E38" s="383"/>
      <c r="F38" s="548">
        <v>3088</v>
      </c>
      <c r="G38" s="548">
        <v>2028</v>
      </c>
      <c r="H38" s="548">
        <v>3740</v>
      </c>
      <c r="I38" s="548">
        <v>2769</v>
      </c>
      <c r="J38" s="550">
        <v>3195</v>
      </c>
      <c r="K38" s="549">
        <v>-107</v>
      </c>
      <c r="L38" s="380">
        <v>-3.3489827856025038</v>
      </c>
    </row>
    <row r="39" spans="1:12" s="369" customFormat="1" ht="15.95" customHeight="1" x14ac:dyDescent="0.2">
      <c r="A39" s="381"/>
      <c r="B39" s="385"/>
      <c r="C39" s="382" t="s">
        <v>352</v>
      </c>
      <c r="D39" s="385"/>
      <c r="E39" s="383"/>
      <c r="F39" s="548">
        <v>948</v>
      </c>
      <c r="G39" s="548">
        <v>738</v>
      </c>
      <c r="H39" s="548">
        <v>1824</v>
      </c>
      <c r="I39" s="548">
        <v>996</v>
      </c>
      <c r="J39" s="548">
        <v>941</v>
      </c>
      <c r="K39" s="549">
        <v>7</v>
      </c>
      <c r="L39" s="380">
        <v>0.74388947927736448</v>
      </c>
    </row>
    <row r="40" spans="1:12" s="369" customFormat="1" ht="15.95" customHeight="1" x14ac:dyDescent="0.2">
      <c r="A40" s="381"/>
      <c r="B40" s="384"/>
      <c r="C40" s="384" t="s">
        <v>107</v>
      </c>
      <c r="D40" s="385"/>
      <c r="E40" s="383"/>
      <c r="F40" s="548">
        <v>2157</v>
      </c>
      <c r="G40" s="548">
        <v>1718</v>
      </c>
      <c r="H40" s="548">
        <v>2533</v>
      </c>
      <c r="I40" s="548">
        <v>2017</v>
      </c>
      <c r="J40" s="548">
        <v>2128</v>
      </c>
      <c r="K40" s="549">
        <v>29</v>
      </c>
      <c r="L40" s="380">
        <v>1.362781954887218</v>
      </c>
    </row>
    <row r="41" spans="1:12" s="369" customFormat="1" ht="24" customHeight="1" x14ac:dyDescent="0.2">
      <c r="A41" s="381"/>
      <c r="B41" s="385"/>
      <c r="C41" s="382" t="s">
        <v>352</v>
      </c>
      <c r="D41" s="385"/>
      <c r="E41" s="383"/>
      <c r="F41" s="548">
        <v>609</v>
      </c>
      <c r="G41" s="548">
        <v>548</v>
      </c>
      <c r="H41" s="548">
        <v>924</v>
      </c>
      <c r="I41" s="548">
        <v>670</v>
      </c>
      <c r="J41" s="550">
        <v>642</v>
      </c>
      <c r="K41" s="549">
        <v>-33</v>
      </c>
      <c r="L41" s="380">
        <v>-5.1401869158878508</v>
      </c>
    </row>
    <row r="42" spans="1:12" s="110" customFormat="1" ht="15" customHeight="1" x14ac:dyDescent="0.2">
      <c r="A42" s="381"/>
      <c r="B42" s="384" t="s">
        <v>113</v>
      </c>
      <c r="C42" s="384" t="s">
        <v>353</v>
      </c>
      <c r="D42" s="385"/>
      <c r="E42" s="383"/>
      <c r="F42" s="548">
        <v>1105</v>
      </c>
      <c r="G42" s="548">
        <v>760</v>
      </c>
      <c r="H42" s="548">
        <v>1584</v>
      </c>
      <c r="I42" s="548">
        <v>1095</v>
      </c>
      <c r="J42" s="548">
        <v>1073</v>
      </c>
      <c r="K42" s="549">
        <v>32</v>
      </c>
      <c r="L42" s="380">
        <v>2.9822926374650511</v>
      </c>
    </row>
    <row r="43" spans="1:12" s="110" customFormat="1" ht="15" customHeight="1" x14ac:dyDescent="0.2">
      <c r="A43" s="381"/>
      <c r="B43" s="385"/>
      <c r="C43" s="382" t="s">
        <v>352</v>
      </c>
      <c r="D43" s="385"/>
      <c r="E43" s="383"/>
      <c r="F43" s="548">
        <v>399</v>
      </c>
      <c r="G43" s="548">
        <v>338</v>
      </c>
      <c r="H43" s="548">
        <v>807</v>
      </c>
      <c r="I43" s="548">
        <v>431</v>
      </c>
      <c r="J43" s="548">
        <v>390</v>
      </c>
      <c r="K43" s="549">
        <v>9</v>
      </c>
      <c r="L43" s="380">
        <v>2.3076923076923075</v>
      </c>
    </row>
    <row r="44" spans="1:12" s="110" customFormat="1" ht="15" customHeight="1" x14ac:dyDescent="0.2">
      <c r="A44" s="381"/>
      <c r="B44" s="384"/>
      <c r="C44" s="366" t="s">
        <v>109</v>
      </c>
      <c r="D44" s="385"/>
      <c r="E44" s="383"/>
      <c r="F44" s="548">
        <v>3506</v>
      </c>
      <c r="G44" s="548">
        <v>2622</v>
      </c>
      <c r="H44" s="548">
        <v>4063</v>
      </c>
      <c r="I44" s="548">
        <v>3211</v>
      </c>
      <c r="J44" s="550">
        <v>3658</v>
      </c>
      <c r="K44" s="549">
        <v>-152</v>
      </c>
      <c r="L44" s="380">
        <v>-4.1552761071623836</v>
      </c>
    </row>
    <row r="45" spans="1:12" s="110" customFormat="1" ht="15" customHeight="1" x14ac:dyDescent="0.2">
      <c r="A45" s="381"/>
      <c r="B45" s="385"/>
      <c r="C45" s="382" t="s">
        <v>352</v>
      </c>
      <c r="D45" s="385"/>
      <c r="E45" s="383"/>
      <c r="F45" s="548">
        <v>974</v>
      </c>
      <c r="G45" s="548">
        <v>803</v>
      </c>
      <c r="H45" s="548">
        <v>1693</v>
      </c>
      <c r="I45" s="548">
        <v>1058</v>
      </c>
      <c r="J45" s="548">
        <v>1029</v>
      </c>
      <c r="K45" s="549">
        <v>-55</v>
      </c>
      <c r="L45" s="380">
        <v>-5.3449951409135084</v>
      </c>
    </row>
    <row r="46" spans="1:12" s="110" customFormat="1" ht="15" customHeight="1" x14ac:dyDescent="0.2">
      <c r="A46" s="381"/>
      <c r="B46" s="384"/>
      <c r="C46" s="366" t="s">
        <v>110</v>
      </c>
      <c r="D46" s="385"/>
      <c r="E46" s="383"/>
      <c r="F46" s="548">
        <v>545</v>
      </c>
      <c r="G46" s="548">
        <v>309</v>
      </c>
      <c r="H46" s="548">
        <v>539</v>
      </c>
      <c r="I46" s="548">
        <v>422</v>
      </c>
      <c r="J46" s="548">
        <v>516</v>
      </c>
      <c r="K46" s="549">
        <v>29</v>
      </c>
      <c r="L46" s="380">
        <v>5.6201550387596901</v>
      </c>
    </row>
    <row r="47" spans="1:12" s="110" customFormat="1" ht="15" customHeight="1" x14ac:dyDescent="0.2">
      <c r="A47" s="381"/>
      <c r="B47" s="385"/>
      <c r="C47" s="382" t="s">
        <v>352</v>
      </c>
      <c r="D47" s="385"/>
      <c r="E47" s="383"/>
      <c r="F47" s="548">
        <v>151</v>
      </c>
      <c r="G47" s="548">
        <v>120</v>
      </c>
      <c r="H47" s="548">
        <v>206</v>
      </c>
      <c r="I47" s="548">
        <v>150</v>
      </c>
      <c r="J47" s="550">
        <v>138</v>
      </c>
      <c r="K47" s="549">
        <v>13</v>
      </c>
      <c r="L47" s="380">
        <v>9.420289855072463</v>
      </c>
    </row>
    <row r="48" spans="1:12" s="110" customFormat="1" ht="15" customHeight="1" x14ac:dyDescent="0.2">
      <c r="A48" s="381"/>
      <c r="B48" s="385"/>
      <c r="C48" s="366" t="s">
        <v>111</v>
      </c>
      <c r="D48" s="386"/>
      <c r="E48" s="387"/>
      <c r="F48" s="548">
        <v>89</v>
      </c>
      <c r="G48" s="548">
        <v>55</v>
      </c>
      <c r="H48" s="548">
        <v>87</v>
      </c>
      <c r="I48" s="548">
        <v>58</v>
      </c>
      <c r="J48" s="548">
        <v>76</v>
      </c>
      <c r="K48" s="549">
        <v>13</v>
      </c>
      <c r="L48" s="380">
        <v>17.105263157894736</v>
      </c>
    </row>
    <row r="49" spans="1:12" s="110" customFormat="1" ht="15" customHeight="1" x14ac:dyDescent="0.2">
      <c r="A49" s="381"/>
      <c r="B49" s="385"/>
      <c r="C49" s="382" t="s">
        <v>352</v>
      </c>
      <c r="D49" s="385"/>
      <c r="E49" s="383"/>
      <c r="F49" s="548">
        <v>33</v>
      </c>
      <c r="G49" s="548">
        <v>25</v>
      </c>
      <c r="H49" s="548">
        <v>42</v>
      </c>
      <c r="I49" s="548">
        <v>27</v>
      </c>
      <c r="J49" s="548">
        <v>26</v>
      </c>
      <c r="K49" s="549">
        <v>7</v>
      </c>
      <c r="L49" s="380">
        <v>26.923076923076923</v>
      </c>
    </row>
    <row r="50" spans="1:12" s="110" customFormat="1" ht="15" customHeight="1" x14ac:dyDescent="0.2">
      <c r="A50" s="381"/>
      <c r="B50" s="384" t="s">
        <v>113</v>
      </c>
      <c r="C50" s="382" t="s">
        <v>181</v>
      </c>
      <c r="D50" s="385"/>
      <c r="E50" s="383"/>
      <c r="F50" s="548">
        <v>3463</v>
      </c>
      <c r="G50" s="548">
        <v>2286</v>
      </c>
      <c r="H50" s="548">
        <v>4110</v>
      </c>
      <c r="I50" s="548">
        <v>3238</v>
      </c>
      <c r="J50" s="550">
        <v>3630</v>
      </c>
      <c r="K50" s="549">
        <v>-167</v>
      </c>
      <c r="L50" s="380">
        <v>-4.6005509641873275</v>
      </c>
    </row>
    <row r="51" spans="1:12" s="110" customFormat="1" ht="15" customHeight="1" x14ac:dyDescent="0.2">
      <c r="A51" s="381"/>
      <c r="B51" s="385"/>
      <c r="C51" s="382" t="s">
        <v>352</v>
      </c>
      <c r="D51" s="385"/>
      <c r="E51" s="383"/>
      <c r="F51" s="548">
        <v>960</v>
      </c>
      <c r="G51" s="548">
        <v>748</v>
      </c>
      <c r="H51" s="548">
        <v>1804</v>
      </c>
      <c r="I51" s="548">
        <v>1117</v>
      </c>
      <c r="J51" s="548">
        <v>1035</v>
      </c>
      <c r="K51" s="549">
        <v>-75</v>
      </c>
      <c r="L51" s="380">
        <v>-7.2463768115942031</v>
      </c>
    </row>
    <row r="52" spans="1:12" s="110" customFormat="1" ht="15" customHeight="1" x14ac:dyDescent="0.2">
      <c r="A52" s="381"/>
      <c r="B52" s="384"/>
      <c r="C52" s="382" t="s">
        <v>182</v>
      </c>
      <c r="D52" s="385"/>
      <c r="E52" s="383"/>
      <c r="F52" s="548">
        <v>1782</v>
      </c>
      <c r="G52" s="548">
        <v>1460</v>
      </c>
      <c r="H52" s="548">
        <v>2163</v>
      </c>
      <c r="I52" s="548">
        <v>1548</v>
      </c>
      <c r="J52" s="548">
        <v>1693</v>
      </c>
      <c r="K52" s="549">
        <v>89</v>
      </c>
      <c r="L52" s="380">
        <v>5.2569403425871233</v>
      </c>
    </row>
    <row r="53" spans="1:12" s="269" customFormat="1" ht="11.25" customHeight="1" x14ac:dyDescent="0.2">
      <c r="A53" s="381"/>
      <c r="B53" s="385"/>
      <c r="C53" s="382" t="s">
        <v>352</v>
      </c>
      <c r="D53" s="385"/>
      <c r="E53" s="383"/>
      <c r="F53" s="548">
        <v>597</v>
      </c>
      <c r="G53" s="548">
        <v>538</v>
      </c>
      <c r="H53" s="548">
        <v>944</v>
      </c>
      <c r="I53" s="548">
        <v>549</v>
      </c>
      <c r="J53" s="550">
        <v>548</v>
      </c>
      <c r="K53" s="549">
        <v>49</v>
      </c>
      <c r="L53" s="380">
        <v>8.9416058394160576</v>
      </c>
    </row>
    <row r="54" spans="1:12" s="151" customFormat="1" ht="12.75" customHeight="1" x14ac:dyDescent="0.2">
      <c r="A54" s="381"/>
      <c r="B54" s="384" t="s">
        <v>113</v>
      </c>
      <c r="C54" s="384" t="s">
        <v>116</v>
      </c>
      <c r="D54" s="385"/>
      <c r="E54" s="383"/>
      <c r="F54" s="548">
        <v>3882</v>
      </c>
      <c r="G54" s="548">
        <v>2673</v>
      </c>
      <c r="H54" s="548">
        <v>3805</v>
      </c>
      <c r="I54" s="548">
        <v>3344</v>
      </c>
      <c r="J54" s="548">
        <v>3940</v>
      </c>
      <c r="K54" s="549">
        <v>-58</v>
      </c>
      <c r="L54" s="380">
        <v>-1.4720812182741116</v>
      </c>
    </row>
    <row r="55" spans="1:12" ht="11.25" x14ac:dyDescent="0.2">
      <c r="A55" s="381"/>
      <c r="B55" s="385"/>
      <c r="C55" s="382" t="s">
        <v>352</v>
      </c>
      <c r="D55" s="385"/>
      <c r="E55" s="383"/>
      <c r="F55" s="548">
        <v>900</v>
      </c>
      <c r="G55" s="548">
        <v>753</v>
      </c>
      <c r="H55" s="548">
        <v>1063</v>
      </c>
      <c r="I55" s="548">
        <v>952</v>
      </c>
      <c r="J55" s="548">
        <v>980</v>
      </c>
      <c r="K55" s="549">
        <v>-80</v>
      </c>
      <c r="L55" s="380">
        <v>-8.1632653061224492</v>
      </c>
    </row>
    <row r="56" spans="1:12" ht="14.25" customHeight="1" x14ac:dyDescent="0.2">
      <c r="A56" s="381"/>
      <c r="B56" s="385"/>
      <c r="C56" s="384" t="s">
        <v>117</v>
      </c>
      <c r="D56" s="385"/>
      <c r="E56" s="383"/>
      <c r="F56" s="548">
        <v>1358</v>
      </c>
      <c r="G56" s="548">
        <v>1070</v>
      </c>
      <c r="H56" s="548">
        <v>2467</v>
      </c>
      <c r="I56" s="548">
        <v>1435</v>
      </c>
      <c r="J56" s="548">
        <v>1377</v>
      </c>
      <c r="K56" s="549">
        <v>-19</v>
      </c>
      <c r="L56" s="380">
        <v>-1.3798111837327525</v>
      </c>
    </row>
    <row r="57" spans="1:12" ht="18.75" customHeight="1" x14ac:dyDescent="0.2">
      <c r="A57" s="388"/>
      <c r="B57" s="389"/>
      <c r="C57" s="390" t="s">
        <v>352</v>
      </c>
      <c r="D57" s="389"/>
      <c r="E57" s="391"/>
      <c r="F57" s="551">
        <v>655</v>
      </c>
      <c r="G57" s="552">
        <v>532</v>
      </c>
      <c r="H57" s="552">
        <v>1684</v>
      </c>
      <c r="I57" s="552">
        <v>709</v>
      </c>
      <c r="J57" s="552">
        <v>602</v>
      </c>
      <c r="K57" s="553">
        <f t="shared" ref="K57" si="0">IF(OR(F57=".",J57=".")=TRUE,".",IF(OR(F57="*",J57="*")=TRUE,"*",IF(AND(F57="-",J57="-")=TRUE,"-",IF(AND(ISNUMBER(J57),ISNUMBER(F57))=TRUE,IF(F57-J57=0,0,F57-J57),IF(ISNUMBER(F57)=TRUE,F57,-J57)))))</f>
        <v>53</v>
      </c>
      <c r="L57" s="392">
        <f t="shared" ref="L57" si="1">IF(K57 =".",".",IF(K57 ="*","*",IF(K57="-","-",IF(K57=0,0,IF(OR(J57="-",J57=".",F57="-",F57=".")=TRUE,"X",IF(J57=0,"0,0",IF(ABS(K57*100/J57)&gt;250,".X",(K57*100/J57))))))))</f>
        <v>8.8039867109634553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5421</v>
      </c>
      <c r="E11" s="114">
        <v>3999</v>
      </c>
      <c r="F11" s="114">
        <v>8114</v>
      </c>
      <c r="G11" s="114">
        <v>4913</v>
      </c>
      <c r="H11" s="140">
        <v>5512</v>
      </c>
      <c r="I11" s="115">
        <v>-91</v>
      </c>
      <c r="J11" s="116">
        <v>-1.6509433962264151</v>
      </c>
    </row>
    <row r="12" spans="1:15" s="110" customFormat="1" ht="24.95" customHeight="1" x14ac:dyDescent="0.2">
      <c r="A12" s="193" t="s">
        <v>132</v>
      </c>
      <c r="B12" s="194" t="s">
        <v>133</v>
      </c>
      <c r="C12" s="113">
        <v>8.5593064010330195</v>
      </c>
      <c r="D12" s="115">
        <v>464</v>
      </c>
      <c r="E12" s="114">
        <v>302</v>
      </c>
      <c r="F12" s="114">
        <v>1509</v>
      </c>
      <c r="G12" s="114">
        <v>429</v>
      </c>
      <c r="H12" s="140">
        <v>375</v>
      </c>
      <c r="I12" s="115">
        <v>89</v>
      </c>
      <c r="J12" s="116">
        <v>23.733333333333334</v>
      </c>
    </row>
    <row r="13" spans="1:15" s="110" customFormat="1" ht="24.95" customHeight="1" x14ac:dyDescent="0.2">
      <c r="A13" s="193" t="s">
        <v>134</v>
      </c>
      <c r="B13" s="199" t="s">
        <v>214</v>
      </c>
      <c r="C13" s="113">
        <v>1.9184652278177459</v>
      </c>
      <c r="D13" s="115">
        <v>104</v>
      </c>
      <c r="E13" s="114">
        <v>24</v>
      </c>
      <c r="F13" s="114">
        <v>53</v>
      </c>
      <c r="G13" s="114">
        <v>42</v>
      </c>
      <c r="H13" s="140">
        <v>44</v>
      </c>
      <c r="I13" s="115">
        <v>60</v>
      </c>
      <c r="J13" s="116">
        <v>136.36363636363637</v>
      </c>
    </row>
    <row r="14" spans="1:15" s="287" customFormat="1" ht="24.95" customHeight="1" x14ac:dyDescent="0.2">
      <c r="A14" s="193" t="s">
        <v>215</v>
      </c>
      <c r="B14" s="199" t="s">
        <v>137</v>
      </c>
      <c r="C14" s="113">
        <v>8.0612433130418744</v>
      </c>
      <c r="D14" s="115">
        <v>437</v>
      </c>
      <c r="E14" s="114">
        <v>283</v>
      </c>
      <c r="F14" s="114">
        <v>625</v>
      </c>
      <c r="G14" s="114">
        <v>496</v>
      </c>
      <c r="H14" s="140">
        <v>727</v>
      </c>
      <c r="I14" s="115">
        <v>-290</v>
      </c>
      <c r="J14" s="116">
        <v>-39.88995873452545</v>
      </c>
      <c r="K14" s="110"/>
      <c r="L14" s="110"/>
      <c r="M14" s="110"/>
      <c r="N14" s="110"/>
      <c r="O14" s="110"/>
    </row>
    <row r="15" spans="1:15" s="110" customFormat="1" ht="24.95" customHeight="1" x14ac:dyDescent="0.2">
      <c r="A15" s="193" t="s">
        <v>216</v>
      </c>
      <c r="B15" s="199" t="s">
        <v>217</v>
      </c>
      <c r="C15" s="113">
        <v>1.9184652278177459</v>
      </c>
      <c r="D15" s="115">
        <v>104</v>
      </c>
      <c r="E15" s="114">
        <v>112</v>
      </c>
      <c r="F15" s="114">
        <v>177</v>
      </c>
      <c r="G15" s="114">
        <v>174</v>
      </c>
      <c r="H15" s="140">
        <v>119</v>
      </c>
      <c r="I15" s="115">
        <v>-15</v>
      </c>
      <c r="J15" s="116">
        <v>-12.605042016806722</v>
      </c>
    </row>
    <row r="16" spans="1:15" s="287" customFormat="1" ht="24.95" customHeight="1" x14ac:dyDescent="0.2">
      <c r="A16" s="193" t="s">
        <v>218</v>
      </c>
      <c r="B16" s="199" t="s">
        <v>141</v>
      </c>
      <c r="C16" s="113">
        <v>4.3349935436266369</v>
      </c>
      <c r="D16" s="115">
        <v>235</v>
      </c>
      <c r="E16" s="114">
        <v>106</v>
      </c>
      <c r="F16" s="114">
        <v>326</v>
      </c>
      <c r="G16" s="114">
        <v>230</v>
      </c>
      <c r="H16" s="140">
        <v>273</v>
      </c>
      <c r="I16" s="115">
        <v>-38</v>
      </c>
      <c r="J16" s="116">
        <v>-13.91941391941392</v>
      </c>
      <c r="K16" s="110"/>
      <c r="L16" s="110"/>
      <c r="M16" s="110"/>
      <c r="N16" s="110"/>
      <c r="O16" s="110"/>
    </row>
    <row r="17" spans="1:15" s="110" customFormat="1" ht="24.95" customHeight="1" x14ac:dyDescent="0.2">
      <c r="A17" s="193" t="s">
        <v>142</v>
      </c>
      <c r="B17" s="199" t="s">
        <v>220</v>
      </c>
      <c r="C17" s="113">
        <v>1.8077845415974911</v>
      </c>
      <c r="D17" s="115">
        <v>98</v>
      </c>
      <c r="E17" s="114">
        <v>65</v>
      </c>
      <c r="F17" s="114">
        <v>122</v>
      </c>
      <c r="G17" s="114">
        <v>92</v>
      </c>
      <c r="H17" s="140">
        <v>335</v>
      </c>
      <c r="I17" s="115">
        <v>-237</v>
      </c>
      <c r="J17" s="116">
        <v>-70.746268656716424</v>
      </c>
    </row>
    <row r="18" spans="1:15" s="287" customFormat="1" ht="24.95" customHeight="1" x14ac:dyDescent="0.2">
      <c r="A18" s="201" t="s">
        <v>144</v>
      </c>
      <c r="B18" s="202" t="s">
        <v>145</v>
      </c>
      <c r="C18" s="113">
        <v>10.902047592695075</v>
      </c>
      <c r="D18" s="115">
        <v>591</v>
      </c>
      <c r="E18" s="114">
        <v>250</v>
      </c>
      <c r="F18" s="114">
        <v>583</v>
      </c>
      <c r="G18" s="114">
        <v>454</v>
      </c>
      <c r="H18" s="140">
        <v>505</v>
      </c>
      <c r="I18" s="115">
        <v>86</v>
      </c>
      <c r="J18" s="116">
        <v>17.029702970297031</v>
      </c>
      <c r="K18" s="110"/>
      <c r="L18" s="110"/>
      <c r="M18" s="110"/>
      <c r="N18" s="110"/>
      <c r="O18" s="110"/>
    </row>
    <row r="19" spans="1:15" s="110" customFormat="1" ht="24.95" customHeight="1" x14ac:dyDescent="0.2">
      <c r="A19" s="193" t="s">
        <v>146</v>
      </c>
      <c r="B19" s="199" t="s">
        <v>147</v>
      </c>
      <c r="C19" s="113">
        <v>18.372993912562258</v>
      </c>
      <c r="D19" s="115">
        <v>996</v>
      </c>
      <c r="E19" s="114">
        <v>663</v>
      </c>
      <c r="F19" s="114">
        <v>1248</v>
      </c>
      <c r="G19" s="114">
        <v>823</v>
      </c>
      <c r="H19" s="140">
        <v>856</v>
      </c>
      <c r="I19" s="115">
        <v>140</v>
      </c>
      <c r="J19" s="116">
        <v>16.355140186915889</v>
      </c>
    </row>
    <row r="20" spans="1:15" s="287" customFormat="1" ht="24.95" customHeight="1" x14ac:dyDescent="0.2">
      <c r="A20" s="193" t="s">
        <v>148</v>
      </c>
      <c r="B20" s="199" t="s">
        <v>149</v>
      </c>
      <c r="C20" s="113">
        <v>6.0874377421140009</v>
      </c>
      <c r="D20" s="115">
        <v>330</v>
      </c>
      <c r="E20" s="114">
        <v>330</v>
      </c>
      <c r="F20" s="114">
        <v>524</v>
      </c>
      <c r="G20" s="114">
        <v>438</v>
      </c>
      <c r="H20" s="140">
        <v>430</v>
      </c>
      <c r="I20" s="115">
        <v>-100</v>
      </c>
      <c r="J20" s="116">
        <v>-23.255813953488371</v>
      </c>
      <c r="K20" s="110"/>
      <c r="L20" s="110"/>
      <c r="M20" s="110"/>
      <c r="N20" s="110"/>
      <c r="O20" s="110"/>
    </row>
    <row r="21" spans="1:15" s="110" customFormat="1" ht="24.95" customHeight="1" x14ac:dyDescent="0.2">
      <c r="A21" s="201" t="s">
        <v>150</v>
      </c>
      <c r="B21" s="202" t="s">
        <v>151</v>
      </c>
      <c r="C21" s="113">
        <v>4.1505257332595464</v>
      </c>
      <c r="D21" s="115">
        <v>225</v>
      </c>
      <c r="E21" s="114">
        <v>136</v>
      </c>
      <c r="F21" s="114">
        <v>230</v>
      </c>
      <c r="G21" s="114">
        <v>256</v>
      </c>
      <c r="H21" s="140">
        <v>250</v>
      </c>
      <c r="I21" s="115">
        <v>-25</v>
      </c>
      <c r="J21" s="116">
        <v>-10</v>
      </c>
    </row>
    <row r="22" spans="1:15" s="110" customFormat="1" ht="24.95" customHeight="1" x14ac:dyDescent="0.2">
      <c r="A22" s="201" t="s">
        <v>152</v>
      </c>
      <c r="B22" s="199" t="s">
        <v>153</v>
      </c>
      <c r="C22" s="113">
        <v>0.46116952591772736</v>
      </c>
      <c r="D22" s="115">
        <v>25</v>
      </c>
      <c r="E22" s="114">
        <v>22</v>
      </c>
      <c r="F22" s="114">
        <v>22</v>
      </c>
      <c r="G22" s="114">
        <v>21</v>
      </c>
      <c r="H22" s="140">
        <v>33</v>
      </c>
      <c r="I22" s="115">
        <v>-8</v>
      </c>
      <c r="J22" s="116">
        <v>-24.242424242424242</v>
      </c>
    </row>
    <row r="23" spans="1:15" s="110" customFormat="1" ht="24.95" customHeight="1" x14ac:dyDescent="0.2">
      <c r="A23" s="193" t="s">
        <v>154</v>
      </c>
      <c r="B23" s="199" t="s">
        <v>155</v>
      </c>
      <c r="C23" s="113">
        <v>0.97767939494558198</v>
      </c>
      <c r="D23" s="115">
        <v>53</v>
      </c>
      <c r="E23" s="114">
        <v>28</v>
      </c>
      <c r="F23" s="114">
        <v>94</v>
      </c>
      <c r="G23" s="114">
        <v>45</v>
      </c>
      <c r="H23" s="140">
        <v>65</v>
      </c>
      <c r="I23" s="115">
        <v>-12</v>
      </c>
      <c r="J23" s="116">
        <v>-18.46153846153846</v>
      </c>
    </row>
    <row r="24" spans="1:15" s="110" customFormat="1" ht="24.95" customHeight="1" x14ac:dyDescent="0.2">
      <c r="A24" s="193" t="s">
        <v>156</v>
      </c>
      <c r="B24" s="199" t="s">
        <v>221</v>
      </c>
      <c r="C24" s="113">
        <v>6.9544364508393288</v>
      </c>
      <c r="D24" s="115">
        <v>377</v>
      </c>
      <c r="E24" s="114">
        <v>194</v>
      </c>
      <c r="F24" s="114">
        <v>487</v>
      </c>
      <c r="G24" s="114">
        <v>279</v>
      </c>
      <c r="H24" s="140">
        <v>311</v>
      </c>
      <c r="I24" s="115">
        <v>66</v>
      </c>
      <c r="J24" s="116">
        <v>21.221864951768488</v>
      </c>
    </row>
    <row r="25" spans="1:15" s="110" customFormat="1" ht="24.95" customHeight="1" x14ac:dyDescent="0.2">
      <c r="A25" s="193" t="s">
        <v>222</v>
      </c>
      <c r="B25" s="204" t="s">
        <v>159</v>
      </c>
      <c r="C25" s="113">
        <v>5.8476295886367833</v>
      </c>
      <c r="D25" s="115">
        <v>317</v>
      </c>
      <c r="E25" s="114">
        <v>246</v>
      </c>
      <c r="F25" s="114">
        <v>382</v>
      </c>
      <c r="G25" s="114">
        <v>273</v>
      </c>
      <c r="H25" s="140">
        <v>396</v>
      </c>
      <c r="I25" s="115">
        <v>-79</v>
      </c>
      <c r="J25" s="116">
        <v>-19.949494949494948</v>
      </c>
    </row>
    <row r="26" spans="1:15" s="110" customFormat="1" ht="24.95" customHeight="1" x14ac:dyDescent="0.2">
      <c r="A26" s="201">
        <v>782.78300000000002</v>
      </c>
      <c r="B26" s="203" t="s">
        <v>160</v>
      </c>
      <c r="C26" s="113">
        <v>8.7068806493266919</v>
      </c>
      <c r="D26" s="115">
        <v>472</v>
      </c>
      <c r="E26" s="114">
        <v>443</v>
      </c>
      <c r="F26" s="114">
        <v>498</v>
      </c>
      <c r="G26" s="114">
        <v>457</v>
      </c>
      <c r="H26" s="140">
        <v>443</v>
      </c>
      <c r="I26" s="115">
        <v>29</v>
      </c>
      <c r="J26" s="116">
        <v>6.5462753950338604</v>
      </c>
    </row>
    <row r="27" spans="1:15" s="110" customFormat="1" ht="24.95" customHeight="1" x14ac:dyDescent="0.2">
      <c r="A27" s="193" t="s">
        <v>161</v>
      </c>
      <c r="B27" s="199" t="s">
        <v>162</v>
      </c>
      <c r="C27" s="113">
        <v>1.8262313226342004</v>
      </c>
      <c r="D27" s="115">
        <v>99</v>
      </c>
      <c r="E27" s="114">
        <v>97</v>
      </c>
      <c r="F27" s="114">
        <v>239</v>
      </c>
      <c r="G27" s="114">
        <v>108</v>
      </c>
      <c r="H27" s="140">
        <v>77</v>
      </c>
      <c r="I27" s="115">
        <v>22</v>
      </c>
      <c r="J27" s="116">
        <v>28.571428571428573</v>
      </c>
    </row>
    <row r="28" spans="1:15" s="110" customFormat="1" ht="24.95" customHeight="1" x14ac:dyDescent="0.2">
      <c r="A28" s="193" t="s">
        <v>163</v>
      </c>
      <c r="B28" s="199" t="s">
        <v>164</v>
      </c>
      <c r="C28" s="113">
        <v>2.7854639365430733</v>
      </c>
      <c r="D28" s="115">
        <v>151</v>
      </c>
      <c r="E28" s="114">
        <v>117</v>
      </c>
      <c r="F28" s="114">
        <v>350</v>
      </c>
      <c r="G28" s="114">
        <v>90</v>
      </c>
      <c r="H28" s="140">
        <v>133</v>
      </c>
      <c r="I28" s="115">
        <v>18</v>
      </c>
      <c r="J28" s="116">
        <v>13.533834586466165</v>
      </c>
    </row>
    <row r="29" spans="1:15" s="110" customFormat="1" ht="24.95" customHeight="1" x14ac:dyDescent="0.2">
      <c r="A29" s="193">
        <v>86</v>
      </c>
      <c r="B29" s="199" t="s">
        <v>165</v>
      </c>
      <c r="C29" s="113">
        <v>5.5709278730861467</v>
      </c>
      <c r="D29" s="115">
        <v>302</v>
      </c>
      <c r="E29" s="114">
        <v>461</v>
      </c>
      <c r="F29" s="114">
        <v>465</v>
      </c>
      <c r="G29" s="114">
        <v>221</v>
      </c>
      <c r="H29" s="140">
        <v>346</v>
      </c>
      <c r="I29" s="115">
        <v>-44</v>
      </c>
      <c r="J29" s="116">
        <v>-12.716763005780347</v>
      </c>
    </row>
    <row r="30" spans="1:15" s="110" customFormat="1" ht="24.95" customHeight="1" x14ac:dyDescent="0.2">
      <c r="A30" s="193">
        <v>87.88</v>
      </c>
      <c r="B30" s="204" t="s">
        <v>166</v>
      </c>
      <c r="C30" s="113">
        <v>5.9214167127836195</v>
      </c>
      <c r="D30" s="115">
        <v>321</v>
      </c>
      <c r="E30" s="114">
        <v>287</v>
      </c>
      <c r="F30" s="114">
        <v>571</v>
      </c>
      <c r="G30" s="114">
        <v>320</v>
      </c>
      <c r="H30" s="140">
        <v>336</v>
      </c>
      <c r="I30" s="115">
        <v>-15</v>
      </c>
      <c r="J30" s="116">
        <v>-4.4642857142857144</v>
      </c>
    </row>
    <row r="31" spans="1:15" s="110" customFormat="1" ht="24.95" customHeight="1" x14ac:dyDescent="0.2">
      <c r="A31" s="193" t="s">
        <v>167</v>
      </c>
      <c r="B31" s="199" t="s">
        <v>168</v>
      </c>
      <c r="C31" s="113">
        <v>2.8961446227633276</v>
      </c>
      <c r="D31" s="115">
        <v>157</v>
      </c>
      <c r="E31" s="114">
        <v>116</v>
      </c>
      <c r="F31" s="114">
        <v>234</v>
      </c>
      <c r="G31" s="114">
        <v>161</v>
      </c>
      <c r="H31" s="140">
        <v>181</v>
      </c>
      <c r="I31" s="115">
        <v>-24</v>
      </c>
      <c r="J31" s="116">
        <v>-13.259668508287293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8.5593064010330195</v>
      </c>
      <c r="D34" s="115">
        <v>464</v>
      </c>
      <c r="E34" s="114">
        <v>302</v>
      </c>
      <c r="F34" s="114">
        <v>1509</v>
      </c>
      <c r="G34" s="114">
        <v>429</v>
      </c>
      <c r="H34" s="140">
        <v>375</v>
      </c>
      <c r="I34" s="115">
        <v>89</v>
      </c>
      <c r="J34" s="116">
        <v>23.733333333333334</v>
      </c>
    </row>
    <row r="35" spans="1:10" s="110" customFormat="1" ht="24.95" customHeight="1" x14ac:dyDescent="0.2">
      <c r="A35" s="292" t="s">
        <v>171</v>
      </c>
      <c r="B35" s="293" t="s">
        <v>172</v>
      </c>
      <c r="C35" s="113">
        <v>20.881756133554696</v>
      </c>
      <c r="D35" s="115">
        <v>1132</v>
      </c>
      <c r="E35" s="114">
        <v>557</v>
      </c>
      <c r="F35" s="114">
        <v>1261</v>
      </c>
      <c r="G35" s="114">
        <v>992</v>
      </c>
      <c r="H35" s="140">
        <v>1276</v>
      </c>
      <c r="I35" s="115">
        <v>-144</v>
      </c>
      <c r="J35" s="116">
        <v>-11.285266457680251</v>
      </c>
    </row>
    <row r="36" spans="1:10" s="110" customFormat="1" ht="24.95" customHeight="1" x14ac:dyDescent="0.2">
      <c r="A36" s="294" t="s">
        <v>173</v>
      </c>
      <c r="B36" s="295" t="s">
        <v>174</v>
      </c>
      <c r="C36" s="125">
        <v>70.558937465412285</v>
      </c>
      <c r="D36" s="143">
        <v>3825</v>
      </c>
      <c r="E36" s="144">
        <v>3140</v>
      </c>
      <c r="F36" s="144">
        <v>5344</v>
      </c>
      <c r="G36" s="144">
        <v>3492</v>
      </c>
      <c r="H36" s="145">
        <v>3857</v>
      </c>
      <c r="I36" s="143">
        <v>-32</v>
      </c>
      <c r="J36" s="146">
        <v>-0.82966035779102931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5421</v>
      </c>
      <c r="F11" s="264">
        <v>3999</v>
      </c>
      <c r="G11" s="264">
        <v>8114</v>
      </c>
      <c r="H11" s="264">
        <v>4913</v>
      </c>
      <c r="I11" s="265">
        <v>5512</v>
      </c>
      <c r="J11" s="263">
        <v>-91</v>
      </c>
      <c r="K11" s="266">
        <v>-1.6509433962264151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30.990592141671279</v>
      </c>
      <c r="E13" s="115">
        <v>1680</v>
      </c>
      <c r="F13" s="114">
        <v>1381</v>
      </c>
      <c r="G13" s="114">
        <v>2801</v>
      </c>
      <c r="H13" s="114">
        <v>1618</v>
      </c>
      <c r="I13" s="140">
        <v>1613</v>
      </c>
      <c r="J13" s="115">
        <v>67</v>
      </c>
      <c r="K13" s="116">
        <v>4.1537507749535028</v>
      </c>
    </row>
    <row r="14" spans="1:15" ht="15.95" customHeight="1" x14ac:dyDescent="0.2">
      <c r="A14" s="306" t="s">
        <v>230</v>
      </c>
      <c r="B14" s="307"/>
      <c r="C14" s="308"/>
      <c r="D14" s="113">
        <v>53.606345692676626</v>
      </c>
      <c r="E14" s="115">
        <v>2906</v>
      </c>
      <c r="F14" s="114">
        <v>1988</v>
      </c>
      <c r="G14" s="114">
        <v>4289</v>
      </c>
      <c r="H14" s="114">
        <v>2646</v>
      </c>
      <c r="I14" s="140">
        <v>2933</v>
      </c>
      <c r="J14" s="115">
        <v>-27</v>
      </c>
      <c r="K14" s="116">
        <v>-0.9205591544493692</v>
      </c>
    </row>
    <row r="15" spans="1:15" ht="15.95" customHeight="1" x14ac:dyDescent="0.2">
      <c r="A15" s="306" t="s">
        <v>231</v>
      </c>
      <c r="B15" s="307"/>
      <c r="C15" s="308"/>
      <c r="D15" s="113">
        <v>6.9728832318760379</v>
      </c>
      <c r="E15" s="115">
        <v>378</v>
      </c>
      <c r="F15" s="114">
        <v>340</v>
      </c>
      <c r="G15" s="114">
        <v>463</v>
      </c>
      <c r="H15" s="114">
        <v>355</v>
      </c>
      <c r="I15" s="140">
        <v>571</v>
      </c>
      <c r="J15" s="115">
        <v>-193</v>
      </c>
      <c r="K15" s="116">
        <v>-33.800350262697023</v>
      </c>
    </row>
    <row r="16" spans="1:15" ht="15.95" customHeight="1" x14ac:dyDescent="0.2">
      <c r="A16" s="306" t="s">
        <v>232</v>
      </c>
      <c r="B16" s="307"/>
      <c r="C16" s="308"/>
      <c r="D16" s="113">
        <v>8.0059029699317463</v>
      </c>
      <c r="E16" s="115">
        <v>434</v>
      </c>
      <c r="F16" s="114">
        <v>255</v>
      </c>
      <c r="G16" s="114">
        <v>498</v>
      </c>
      <c r="H16" s="114">
        <v>273</v>
      </c>
      <c r="I16" s="140">
        <v>372</v>
      </c>
      <c r="J16" s="115">
        <v>62</v>
      </c>
      <c r="K16" s="116">
        <v>16.666666666666668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7.8398819406013649</v>
      </c>
      <c r="E18" s="115">
        <v>425</v>
      </c>
      <c r="F18" s="114">
        <v>302</v>
      </c>
      <c r="G18" s="114">
        <v>1505</v>
      </c>
      <c r="H18" s="114">
        <v>394</v>
      </c>
      <c r="I18" s="140">
        <v>335</v>
      </c>
      <c r="J18" s="115">
        <v>90</v>
      </c>
      <c r="K18" s="116">
        <v>26.865671641791046</v>
      </c>
    </row>
    <row r="19" spans="1:11" ht="14.1" customHeight="1" x14ac:dyDescent="0.2">
      <c r="A19" s="306" t="s">
        <v>235</v>
      </c>
      <c r="B19" s="307" t="s">
        <v>236</v>
      </c>
      <c r="C19" s="308"/>
      <c r="D19" s="113">
        <v>7.2495849474266745</v>
      </c>
      <c r="E19" s="115">
        <v>393</v>
      </c>
      <c r="F19" s="114">
        <v>283</v>
      </c>
      <c r="G19" s="114">
        <v>1455</v>
      </c>
      <c r="H19" s="114">
        <v>376</v>
      </c>
      <c r="I19" s="140">
        <v>317</v>
      </c>
      <c r="J19" s="115">
        <v>76</v>
      </c>
      <c r="K19" s="116">
        <v>23.974763406940063</v>
      </c>
    </row>
    <row r="20" spans="1:11" ht="14.1" customHeight="1" x14ac:dyDescent="0.2">
      <c r="A20" s="306">
        <v>12</v>
      </c>
      <c r="B20" s="307" t="s">
        <v>237</v>
      </c>
      <c r="C20" s="308"/>
      <c r="D20" s="113">
        <v>2.1029330381848368</v>
      </c>
      <c r="E20" s="115">
        <v>114</v>
      </c>
      <c r="F20" s="114">
        <v>43</v>
      </c>
      <c r="G20" s="114">
        <v>108</v>
      </c>
      <c r="H20" s="114">
        <v>94</v>
      </c>
      <c r="I20" s="140">
        <v>83</v>
      </c>
      <c r="J20" s="115">
        <v>31</v>
      </c>
      <c r="K20" s="116">
        <v>37.349397590361448</v>
      </c>
    </row>
    <row r="21" spans="1:11" ht="14.1" customHeight="1" x14ac:dyDescent="0.2">
      <c r="A21" s="306">
        <v>21</v>
      </c>
      <c r="B21" s="307" t="s">
        <v>238</v>
      </c>
      <c r="C21" s="308"/>
      <c r="D21" s="113">
        <v>0.88544548976203652</v>
      </c>
      <c r="E21" s="115">
        <v>48</v>
      </c>
      <c r="F21" s="114">
        <v>7</v>
      </c>
      <c r="G21" s="114">
        <v>15</v>
      </c>
      <c r="H21" s="114">
        <v>8</v>
      </c>
      <c r="I21" s="140">
        <v>27</v>
      </c>
      <c r="J21" s="115">
        <v>21</v>
      </c>
      <c r="K21" s="116">
        <v>77.777777777777771</v>
      </c>
    </row>
    <row r="22" spans="1:11" ht="14.1" customHeight="1" x14ac:dyDescent="0.2">
      <c r="A22" s="306">
        <v>22</v>
      </c>
      <c r="B22" s="307" t="s">
        <v>239</v>
      </c>
      <c r="C22" s="308"/>
      <c r="D22" s="113">
        <v>3.3573141486810552</v>
      </c>
      <c r="E22" s="115">
        <v>182</v>
      </c>
      <c r="F22" s="114">
        <v>179</v>
      </c>
      <c r="G22" s="114">
        <v>264</v>
      </c>
      <c r="H22" s="114">
        <v>202</v>
      </c>
      <c r="I22" s="140">
        <v>159</v>
      </c>
      <c r="J22" s="115">
        <v>23</v>
      </c>
      <c r="K22" s="116">
        <v>14.465408805031446</v>
      </c>
    </row>
    <row r="23" spans="1:11" ht="14.1" customHeight="1" x14ac:dyDescent="0.2">
      <c r="A23" s="306">
        <v>23</v>
      </c>
      <c r="B23" s="307" t="s">
        <v>240</v>
      </c>
      <c r="C23" s="308"/>
      <c r="D23" s="113">
        <v>0.20291459140380003</v>
      </c>
      <c r="E23" s="115">
        <v>11</v>
      </c>
      <c r="F23" s="114">
        <v>3</v>
      </c>
      <c r="G23" s="114">
        <v>16</v>
      </c>
      <c r="H23" s="114">
        <v>13</v>
      </c>
      <c r="I23" s="140">
        <v>4</v>
      </c>
      <c r="J23" s="115">
        <v>7</v>
      </c>
      <c r="K23" s="116">
        <v>175</v>
      </c>
    </row>
    <row r="24" spans="1:11" ht="14.1" customHeight="1" x14ac:dyDescent="0.2">
      <c r="A24" s="306">
        <v>24</v>
      </c>
      <c r="B24" s="307" t="s">
        <v>241</v>
      </c>
      <c r="C24" s="308"/>
      <c r="D24" s="113">
        <v>2.6378896882494005</v>
      </c>
      <c r="E24" s="115">
        <v>143</v>
      </c>
      <c r="F24" s="114">
        <v>41</v>
      </c>
      <c r="G24" s="114">
        <v>105</v>
      </c>
      <c r="H24" s="114">
        <v>87</v>
      </c>
      <c r="I24" s="140">
        <v>123</v>
      </c>
      <c r="J24" s="115">
        <v>20</v>
      </c>
      <c r="K24" s="116">
        <v>16.260162601626018</v>
      </c>
    </row>
    <row r="25" spans="1:11" ht="14.1" customHeight="1" x14ac:dyDescent="0.2">
      <c r="A25" s="306">
        <v>25</v>
      </c>
      <c r="B25" s="307" t="s">
        <v>242</v>
      </c>
      <c r="C25" s="308"/>
      <c r="D25" s="113">
        <v>4.6485888212506916</v>
      </c>
      <c r="E25" s="115">
        <v>252</v>
      </c>
      <c r="F25" s="114">
        <v>134</v>
      </c>
      <c r="G25" s="114">
        <v>327</v>
      </c>
      <c r="H25" s="114">
        <v>211</v>
      </c>
      <c r="I25" s="140">
        <v>319</v>
      </c>
      <c r="J25" s="115">
        <v>-67</v>
      </c>
      <c r="K25" s="116">
        <v>-21.003134796238246</v>
      </c>
    </row>
    <row r="26" spans="1:11" ht="14.1" customHeight="1" x14ac:dyDescent="0.2">
      <c r="A26" s="306">
        <v>26</v>
      </c>
      <c r="B26" s="307" t="s">
        <v>243</v>
      </c>
      <c r="C26" s="308"/>
      <c r="D26" s="113">
        <v>2.3058476295886368</v>
      </c>
      <c r="E26" s="115">
        <v>125</v>
      </c>
      <c r="F26" s="114">
        <v>58</v>
      </c>
      <c r="G26" s="114">
        <v>122</v>
      </c>
      <c r="H26" s="114">
        <v>91</v>
      </c>
      <c r="I26" s="140">
        <v>121</v>
      </c>
      <c r="J26" s="115">
        <v>4</v>
      </c>
      <c r="K26" s="116">
        <v>3.3057851239669422</v>
      </c>
    </row>
    <row r="27" spans="1:11" ht="14.1" customHeight="1" x14ac:dyDescent="0.2">
      <c r="A27" s="306">
        <v>27</v>
      </c>
      <c r="B27" s="307" t="s">
        <v>244</v>
      </c>
      <c r="C27" s="308"/>
      <c r="D27" s="113">
        <v>0.92233905183545473</v>
      </c>
      <c r="E27" s="115">
        <v>50</v>
      </c>
      <c r="F27" s="114">
        <v>37</v>
      </c>
      <c r="G27" s="114">
        <v>109</v>
      </c>
      <c r="H27" s="114">
        <v>60</v>
      </c>
      <c r="I27" s="140">
        <v>63</v>
      </c>
      <c r="J27" s="115">
        <v>-13</v>
      </c>
      <c r="K27" s="116">
        <v>-20.634920634920636</v>
      </c>
    </row>
    <row r="28" spans="1:11" ht="14.1" customHeight="1" x14ac:dyDescent="0.2">
      <c r="A28" s="306">
        <v>28</v>
      </c>
      <c r="B28" s="307" t="s">
        <v>245</v>
      </c>
      <c r="C28" s="308"/>
      <c r="D28" s="113">
        <v>0.20291459140380003</v>
      </c>
      <c r="E28" s="115">
        <v>11</v>
      </c>
      <c r="F28" s="114">
        <v>4</v>
      </c>
      <c r="G28" s="114">
        <v>9</v>
      </c>
      <c r="H28" s="114">
        <v>11</v>
      </c>
      <c r="I28" s="140">
        <v>8</v>
      </c>
      <c r="J28" s="115">
        <v>3</v>
      </c>
      <c r="K28" s="116">
        <v>37.5</v>
      </c>
    </row>
    <row r="29" spans="1:11" ht="14.1" customHeight="1" x14ac:dyDescent="0.2">
      <c r="A29" s="306">
        <v>29</v>
      </c>
      <c r="B29" s="307" t="s">
        <v>246</v>
      </c>
      <c r="C29" s="308"/>
      <c r="D29" s="113">
        <v>2.8039107175797824</v>
      </c>
      <c r="E29" s="115">
        <v>152</v>
      </c>
      <c r="F29" s="114">
        <v>137</v>
      </c>
      <c r="G29" s="114">
        <v>256</v>
      </c>
      <c r="H29" s="114">
        <v>218</v>
      </c>
      <c r="I29" s="140">
        <v>167</v>
      </c>
      <c r="J29" s="115">
        <v>-15</v>
      </c>
      <c r="K29" s="116">
        <v>-8.9820359281437128</v>
      </c>
    </row>
    <row r="30" spans="1:11" ht="14.1" customHeight="1" x14ac:dyDescent="0.2">
      <c r="A30" s="306" t="s">
        <v>247</v>
      </c>
      <c r="B30" s="307" t="s">
        <v>248</v>
      </c>
      <c r="C30" s="308"/>
      <c r="D30" s="113">
        <v>0.86699870872532747</v>
      </c>
      <c r="E30" s="115">
        <v>47</v>
      </c>
      <c r="F30" s="114" t="s">
        <v>513</v>
      </c>
      <c r="G30" s="114">
        <v>123</v>
      </c>
      <c r="H30" s="114">
        <v>82</v>
      </c>
      <c r="I30" s="140" t="s">
        <v>513</v>
      </c>
      <c r="J30" s="115" t="s">
        <v>513</v>
      </c>
      <c r="K30" s="116" t="s">
        <v>513</v>
      </c>
    </row>
    <row r="31" spans="1:11" ht="14.1" customHeight="1" x14ac:dyDescent="0.2">
      <c r="A31" s="306" t="s">
        <v>249</v>
      </c>
      <c r="B31" s="307" t="s">
        <v>250</v>
      </c>
      <c r="C31" s="308"/>
      <c r="D31" s="113">
        <v>1.9369120088544549</v>
      </c>
      <c r="E31" s="115">
        <v>105</v>
      </c>
      <c r="F31" s="114">
        <v>88</v>
      </c>
      <c r="G31" s="114">
        <v>129</v>
      </c>
      <c r="H31" s="114">
        <v>136</v>
      </c>
      <c r="I31" s="140">
        <v>124</v>
      </c>
      <c r="J31" s="115">
        <v>-19</v>
      </c>
      <c r="K31" s="116">
        <v>-15.32258064516129</v>
      </c>
    </row>
    <row r="32" spans="1:11" ht="14.1" customHeight="1" x14ac:dyDescent="0.2">
      <c r="A32" s="306">
        <v>31</v>
      </c>
      <c r="B32" s="307" t="s">
        <v>251</v>
      </c>
      <c r="C32" s="308"/>
      <c r="D32" s="113">
        <v>1.3835085777531821</v>
      </c>
      <c r="E32" s="115">
        <v>75</v>
      </c>
      <c r="F32" s="114">
        <v>25</v>
      </c>
      <c r="G32" s="114">
        <v>90</v>
      </c>
      <c r="H32" s="114">
        <v>39</v>
      </c>
      <c r="I32" s="140">
        <v>34</v>
      </c>
      <c r="J32" s="115">
        <v>41</v>
      </c>
      <c r="K32" s="116">
        <v>120.58823529411765</v>
      </c>
    </row>
    <row r="33" spans="1:11" ht="14.1" customHeight="1" x14ac:dyDescent="0.2">
      <c r="A33" s="306">
        <v>32</v>
      </c>
      <c r="B33" s="307" t="s">
        <v>252</v>
      </c>
      <c r="C33" s="308"/>
      <c r="D33" s="113">
        <v>4.7961630695443649</v>
      </c>
      <c r="E33" s="115">
        <v>260</v>
      </c>
      <c r="F33" s="114">
        <v>98</v>
      </c>
      <c r="G33" s="114">
        <v>232</v>
      </c>
      <c r="H33" s="114">
        <v>172</v>
      </c>
      <c r="I33" s="140">
        <v>170</v>
      </c>
      <c r="J33" s="115">
        <v>90</v>
      </c>
      <c r="K33" s="116">
        <v>52.941176470588232</v>
      </c>
    </row>
    <row r="34" spans="1:11" ht="14.1" customHeight="1" x14ac:dyDescent="0.2">
      <c r="A34" s="306">
        <v>33</v>
      </c>
      <c r="B34" s="307" t="s">
        <v>253</v>
      </c>
      <c r="C34" s="308"/>
      <c r="D34" s="113">
        <v>1.5679763881202731</v>
      </c>
      <c r="E34" s="115">
        <v>85</v>
      </c>
      <c r="F34" s="114">
        <v>47</v>
      </c>
      <c r="G34" s="114">
        <v>137</v>
      </c>
      <c r="H34" s="114">
        <v>84</v>
      </c>
      <c r="I34" s="140">
        <v>96</v>
      </c>
      <c r="J34" s="115">
        <v>-11</v>
      </c>
      <c r="K34" s="116">
        <v>-11.458333333333334</v>
      </c>
    </row>
    <row r="35" spans="1:11" ht="14.1" customHeight="1" x14ac:dyDescent="0.2">
      <c r="A35" s="306">
        <v>34</v>
      </c>
      <c r="B35" s="307" t="s">
        <v>254</v>
      </c>
      <c r="C35" s="308"/>
      <c r="D35" s="113">
        <v>2.5456557830658548</v>
      </c>
      <c r="E35" s="115">
        <v>138</v>
      </c>
      <c r="F35" s="114">
        <v>47</v>
      </c>
      <c r="G35" s="114">
        <v>174</v>
      </c>
      <c r="H35" s="114">
        <v>78</v>
      </c>
      <c r="I35" s="140">
        <v>107</v>
      </c>
      <c r="J35" s="115">
        <v>31</v>
      </c>
      <c r="K35" s="116">
        <v>28.971962616822431</v>
      </c>
    </row>
    <row r="36" spans="1:11" ht="14.1" customHeight="1" x14ac:dyDescent="0.2">
      <c r="A36" s="306">
        <v>41</v>
      </c>
      <c r="B36" s="307" t="s">
        <v>255</v>
      </c>
      <c r="C36" s="308"/>
      <c r="D36" s="113">
        <v>0.81165836561520011</v>
      </c>
      <c r="E36" s="115">
        <v>44</v>
      </c>
      <c r="F36" s="114">
        <v>18</v>
      </c>
      <c r="G36" s="114">
        <v>76</v>
      </c>
      <c r="H36" s="114">
        <v>50</v>
      </c>
      <c r="I36" s="140">
        <v>277</v>
      </c>
      <c r="J36" s="115">
        <v>-233</v>
      </c>
      <c r="K36" s="116">
        <v>-84.115523465703973</v>
      </c>
    </row>
    <row r="37" spans="1:11" ht="14.1" customHeight="1" x14ac:dyDescent="0.2">
      <c r="A37" s="306">
        <v>42</v>
      </c>
      <c r="B37" s="307" t="s">
        <v>256</v>
      </c>
      <c r="C37" s="308"/>
      <c r="D37" s="113">
        <v>0.40582918280760005</v>
      </c>
      <c r="E37" s="115">
        <v>22</v>
      </c>
      <c r="F37" s="114">
        <v>18</v>
      </c>
      <c r="G37" s="114">
        <v>18</v>
      </c>
      <c r="H37" s="114">
        <v>11</v>
      </c>
      <c r="I37" s="140">
        <v>23</v>
      </c>
      <c r="J37" s="115">
        <v>-1</v>
      </c>
      <c r="K37" s="116">
        <v>-4.3478260869565215</v>
      </c>
    </row>
    <row r="38" spans="1:11" ht="14.1" customHeight="1" x14ac:dyDescent="0.2">
      <c r="A38" s="306">
        <v>43</v>
      </c>
      <c r="B38" s="307" t="s">
        <v>257</v>
      </c>
      <c r="C38" s="308"/>
      <c r="D38" s="113">
        <v>0.51650986902785467</v>
      </c>
      <c r="E38" s="115">
        <v>28</v>
      </c>
      <c r="F38" s="114">
        <v>12</v>
      </c>
      <c r="G38" s="114">
        <v>48</v>
      </c>
      <c r="H38" s="114">
        <v>24</v>
      </c>
      <c r="I38" s="140">
        <v>21</v>
      </c>
      <c r="J38" s="115">
        <v>7</v>
      </c>
      <c r="K38" s="116">
        <v>33.333333333333336</v>
      </c>
    </row>
    <row r="39" spans="1:11" ht="14.1" customHeight="1" x14ac:dyDescent="0.2">
      <c r="A39" s="306">
        <v>51</v>
      </c>
      <c r="B39" s="307" t="s">
        <v>258</v>
      </c>
      <c r="C39" s="308"/>
      <c r="D39" s="113">
        <v>10.40398450470393</v>
      </c>
      <c r="E39" s="115">
        <v>564</v>
      </c>
      <c r="F39" s="114">
        <v>598</v>
      </c>
      <c r="G39" s="114">
        <v>698</v>
      </c>
      <c r="H39" s="114">
        <v>659</v>
      </c>
      <c r="I39" s="140">
        <v>699</v>
      </c>
      <c r="J39" s="115">
        <v>-135</v>
      </c>
      <c r="K39" s="116">
        <v>-19.313304721030043</v>
      </c>
    </row>
    <row r="40" spans="1:11" ht="14.1" customHeight="1" x14ac:dyDescent="0.2">
      <c r="A40" s="306" t="s">
        <v>259</v>
      </c>
      <c r="B40" s="307" t="s">
        <v>260</v>
      </c>
      <c r="C40" s="308"/>
      <c r="D40" s="113">
        <v>8.4855192768861833</v>
      </c>
      <c r="E40" s="115">
        <v>460</v>
      </c>
      <c r="F40" s="114">
        <v>491</v>
      </c>
      <c r="G40" s="114">
        <v>521</v>
      </c>
      <c r="H40" s="114">
        <v>487</v>
      </c>
      <c r="I40" s="140">
        <v>534</v>
      </c>
      <c r="J40" s="115">
        <v>-74</v>
      </c>
      <c r="K40" s="116">
        <v>-13.857677902621722</v>
      </c>
    </row>
    <row r="41" spans="1:11" ht="14.1" customHeight="1" x14ac:dyDescent="0.2">
      <c r="A41" s="306"/>
      <c r="B41" s="307" t="s">
        <v>261</v>
      </c>
      <c r="C41" s="308"/>
      <c r="D41" s="113">
        <v>7.9136690647482011</v>
      </c>
      <c r="E41" s="115">
        <v>429</v>
      </c>
      <c r="F41" s="114">
        <v>453</v>
      </c>
      <c r="G41" s="114">
        <v>482</v>
      </c>
      <c r="H41" s="114">
        <v>438</v>
      </c>
      <c r="I41" s="140">
        <v>502</v>
      </c>
      <c r="J41" s="115">
        <v>-73</v>
      </c>
      <c r="K41" s="116">
        <v>-14.541832669322709</v>
      </c>
    </row>
    <row r="42" spans="1:11" ht="14.1" customHeight="1" x14ac:dyDescent="0.2">
      <c r="A42" s="306">
        <v>52</v>
      </c>
      <c r="B42" s="307" t="s">
        <v>262</v>
      </c>
      <c r="C42" s="308"/>
      <c r="D42" s="113">
        <v>4.8699501936912011</v>
      </c>
      <c r="E42" s="115">
        <v>264</v>
      </c>
      <c r="F42" s="114">
        <v>229</v>
      </c>
      <c r="G42" s="114">
        <v>338</v>
      </c>
      <c r="H42" s="114">
        <v>289</v>
      </c>
      <c r="I42" s="140">
        <v>307</v>
      </c>
      <c r="J42" s="115">
        <v>-43</v>
      </c>
      <c r="K42" s="116">
        <v>-14.006514657980455</v>
      </c>
    </row>
    <row r="43" spans="1:11" ht="14.1" customHeight="1" x14ac:dyDescent="0.2">
      <c r="A43" s="306" t="s">
        <v>263</v>
      </c>
      <c r="B43" s="307" t="s">
        <v>264</v>
      </c>
      <c r="C43" s="308"/>
      <c r="D43" s="113">
        <v>3.301973805570928</v>
      </c>
      <c r="E43" s="115">
        <v>179</v>
      </c>
      <c r="F43" s="114">
        <v>144</v>
      </c>
      <c r="G43" s="114">
        <v>235</v>
      </c>
      <c r="H43" s="114">
        <v>176</v>
      </c>
      <c r="I43" s="140">
        <v>199</v>
      </c>
      <c r="J43" s="115">
        <v>-20</v>
      </c>
      <c r="K43" s="116">
        <v>-10.050251256281408</v>
      </c>
    </row>
    <row r="44" spans="1:11" ht="14.1" customHeight="1" x14ac:dyDescent="0.2">
      <c r="A44" s="306">
        <v>53</v>
      </c>
      <c r="B44" s="307" t="s">
        <v>265</v>
      </c>
      <c r="C44" s="308"/>
      <c r="D44" s="113">
        <v>0.60874377421140013</v>
      </c>
      <c r="E44" s="115">
        <v>33</v>
      </c>
      <c r="F44" s="114">
        <v>27</v>
      </c>
      <c r="G44" s="114">
        <v>40</v>
      </c>
      <c r="H44" s="114">
        <v>23</v>
      </c>
      <c r="I44" s="140">
        <v>25</v>
      </c>
      <c r="J44" s="115">
        <v>8</v>
      </c>
      <c r="K44" s="116">
        <v>32</v>
      </c>
    </row>
    <row r="45" spans="1:11" ht="14.1" customHeight="1" x14ac:dyDescent="0.2">
      <c r="A45" s="306" t="s">
        <v>266</v>
      </c>
      <c r="B45" s="307" t="s">
        <v>267</v>
      </c>
      <c r="C45" s="308"/>
      <c r="D45" s="113">
        <v>0.55340343110127288</v>
      </c>
      <c r="E45" s="115">
        <v>30</v>
      </c>
      <c r="F45" s="114">
        <v>27</v>
      </c>
      <c r="G45" s="114">
        <v>36</v>
      </c>
      <c r="H45" s="114">
        <v>21</v>
      </c>
      <c r="I45" s="140">
        <v>25</v>
      </c>
      <c r="J45" s="115">
        <v>5</v>
      </c>
      <c r="K45" s="116">
        <v>20</v>
      </c>
    </row>
    <row r="46" spans="1:11" ht="14.1" customHeight="1" x14ac:dyDescent="0.2">
      <c r="A46" s="306">
        <v>54</v>
      </c>
      <c r="B46" s="307" t="s">
        <v>268</v>
      </c>
      <c r="C46" s="308"/>
      <c r="D46" s="113">
        <v>3.6709094263051099</v>
      </c>
      <c r="E46" s="115">
        <v>199</v>
      </c>
      <c r="F46" s="114">
        <v>159</v>
      </c>
      <c r="G46" s="114">
        <v>197</v>
      </c>
      <c r="H46" s="114">
        <v>142</v>
      </c>
      <c r="I46" s="140">
        <v>186</v>
      </c>
      <c r="J46" s="115">
        <v>13</v>
      </c>
      <c r="K46" s="116">
        <v>6.989247311827957</v>
      </c>
    </row>
    <row r="47" spans="1:11" ht="14.1" customHeight="1" x14ac:dyDescent="0.2">
      <c r="A47" s="306">
        <v>61</v>
      </c>
      <c r="B47" s="307" t="s">
        <v>269</v>
      </c>
      <c r="C47" s="308"/>
      <c r="D47" s="113">
        <v>1.6602102933038185</v>
      </c>
      <c r="E47" s="115">
        <v>90</v>
      </c>
      <c r="F47" s="114">
        <v>52</v>
      </c>
      <c r="G47" s="114">
        <v>94</v>
      </c>
      <c r="H47" s="114">
        <v>80</v>
      </c>
      <c r="I47" s="140">
        <v>74</v>
      </c>
      <c r="J47" s="115">
        <v>16</v>
      </c>
      <c r="K47" s="116">
        <v>21.621621621621621</v>
      </c>
    </row>
    <row r="48" spans="1:11" ht="14.1" customHeight="1" x14ac:dyDescent="0.2">
      <c r="A48" s="306">
        <v>62</v>
      </c>
      <c r="B48" s="307" t="s">
        <v>270</v>
      </c>
      <c r="C48" s="308"/>
      <c r="D48" s="113">
        <v>10.256410256410257</v>
      </c>
      <c r="E48" s="115">
        <v>556</v>
      </c>
      <c r="F48" s="114">
        <v>351</v>
      </c>
      <c r="G48" s="114">
        <v>677</v>
      </c>
      <c r="H48" s="114">
        <v>458</v>
      </c>
      <c r="I48" s="140">
        <v>453</v>
      </c>
      <c r="J48" s="115">
        <v>103</v>
      </c>
      <c r="K48" s="116">
        <v>22.73730684326711</v>
      </c>
    </row>
    <row r="49" spans="1:11" ht="14.1" customHeight="1" x14ac:dyDescent="0.2">
      <c r="A49" s="306">
        <v>63</v>
      </c>
      <c r="B49" s="307" t="s">
        <v>271</v>
      </c>
      <c r="C49" s="308"/>
      <c r="D49" s="113">
        <v>2.2689540675152187</v>
      </c>
      <c r="E49" s="115">
        <v>123</v>
      </c>
      <c r="F49" s="114">
        <v>96</v>
      </c>
      <c r="G49" s="114">
        <v>184</v>
      </c>
      <c r="H49" s="114">
        <v>185</v>
      </c>
      <c r="I49" s="140">
        <v>129</v>
      </c>
      <c r="J49" s="115">
        <v>-6</v>
      </c>
      <c r="K49" s="116">
        <v>-4.6511627906976747</v>
      </c>
    </row>
    <row r="50" spans="1:11" ht="14.1" customHeight="1" x14ac:dyDescent="0.2">
      <c r="A50" s="306" t="s">
        <v>272</v>
      </c>
      <c r="B50" s="307" t="s">
        <v>273</v>
      </c>
      <c r="C50" s="308"/>
      <c r="D50" s="113">
        <v>0.23980815347721823</v>
      </c>
      <c r="E50" s="115">
        <v>13</v>
      </c>
      <c r="F50" s="114">
        <v>11</v>
      </c>
      <c r="G50" s="114">
        <v>27</v>
      </c>
      <c r="H50" s="114">
        <v>23</v>
      </c>
      <c r="I50" s="140">
        <v>11</v>
      </c>
      <c r="J50" s="115">
        <v>2</v>
      </c>
      <c r="K50" s="116">
        <v>18.181818181818183</v>
      </c>
    </row>
    <row r="51" spans="1:11" ht="14.1" customHeight="1" x14ac:dyDescent="0.2">
      <c r="A51" s="306" t="s">
        <v>274</v>
      </c>
      <c r="B51" s="307" t="s">
        <v>275</v>
      </c>
      <c r="C51" s="308"/>
      <c r="D51" s="113">
        <v>1.7893377605607821</v>
      </c>
      <c r="E51" s="115">
        <v>97</v>
      </c>
      <c r="F51" s="114">
        <v>75</v>
      </c>
      <c r="G51" s="114">
        <v>133</v>
      </c>
      <c r="H51" s="114">
        <v>145</v>
      </c>
      <c r="I51" s="140">
        <v>108</v>
      </c>
      <c r="J51" s="115">
        <v>-11</v>
      </c>
      <c r="K51" s="116">
        <v>-10.185185185185185</v>
      </c>
    </row>
    <row r="52" spans="1:11" ht="14.1" customHeight="1" x14ac:dyDescent="0.2">
      <c r="A52" s="306">
        <v>71</v>
      </c>
      <c r="B52" s="307" t="s">
        <v>276</v>
      </c>
      <c r="C52" s="308"/>
      <c r="D52" s="113">
        <v>7.028223574986165</v>
      </c>
      <c r="E52" s="115">
        <v>381</v>
      </c>
      <c r="F52" s="114">
        <v>235</v>
      </c>
      <c r="G52" s="114">
        <v>406</v>
      </c>
      <c r="H52" s="114">
        <v>353</v>
      </c>
      <c r="I52" s="140">
        <v>393</v>
      </c>
      <c r="J52" s="115">
        <v>-12</v>
      </c>
      <c r="K52" s="116">
        <v>-3.053435114503817</v>
      </c>
    </row>
    <row r="53" spans="1:11" ht="14.1" customHeight="1" x14ac:dyDescent="0.2">
      <c r="A53" s="306" t="s">
        <v>277</v>
      </c>
      <c r="B53" s="307" t="s">
        <v>278</v>
      </c>
      <c r="C53" s="308"/>
      <c r="D53" s="113">
        <v>2.0660394761114187</v>
      </c>
      <c r="E53" s="115">
        <v>112</v>
      </c>
      <c r="F53" s="114">
        <v>72</v>
      </c>
      <c r="G53" s="114">
        <v>123</v>
      </c>
      <c r="H53" s="114">
        <v>113</v>
      </c>
      <c r="I53" s="140">
        <v>127</v>
      </c>
      <c r="J53" s="115">
        <v>-15</v>
      </c>
      <c r="K53" s="116">
        <v>-11.811023622047244</v>
      </c>
    </row>
    <row r="54" spans="1:11" ht="14.1" customHeight="1" x14ac:dyDescent="0.2">
      <c r="A54" s="306" t="s">
        <v>279</v>
      </c>
      <c r="B54" s="307" t="s">
        <v>280</v>
      </c>
      <c r="C54" s="308"/>
      <c r="D54" s="113">
        <v>4.3349935436266369</v>
      </c>
      <c r="E54" s="115">
        <v>235</v>
      </c>
      <c r="F54" s="114">
        <v>144</v>
      </c>
      <c r="G54" s="114">
        <v>252</v>
      </c>
      <c r="H54" s="114">
        <v>218</v>
      </c>
      <c r="I54" s="140">
        <v>226</v>
      </c>
      <c r="J54" s="115">
        <v>9</v>
      </c>
      <c r="K54" s="116">
        <v>3.9823008849557522</v>
      </c>
    </row>
    <row r="55" spans="1:11" ht="14.1" customHeight="1" x14ac:dyDescent="0.2">
      <c r="A55" s="306">
        <v>72</v>
      </c>
      <c r="B55" s="307" t="s">
        <v>281</v>
      </c>
      <c r="C55" s="308"/>
      <c r="D55" s="113">
        <v>1.770890979524073</v>
      </c>
      <c r="E55" s="115">
        <v>96</v>
      </c>
      <c r="F55" s="114">
        <v>55</v>
      </c>
      <c r="G55" s="114">
        <v>149</v>
      </c>
      <c r="H55" s="114">
        <v>78</v>
      </c>
      <c r="I55" s="140">
        <v>106</v>
      </c>
      <c r="J55" s="115">
        <v>-10</v>
      </c>
      <c r="K55" s="116">
        <v>-9.433962264150944</v>
      </c>
    </row>
    <row r="56" spans="1:11" ht="14.1" customHeight="1" x14ac:dyDescent="0.2">
      <c r="A56" s="306" t="s">
        <v>282</v>
      </c>
      <c r="B56" s="307" t="s">
        <v>283</v>
      </c>
      <c r="C56" s="308"/>
      <c r="D56" s="113">
        <v>0.7009776793949456</v>
      </c>
      <c r="E56" s="115">
        <v>38</v>
      </c>
      <c r="F56" s="114">
        <v>18</v>
      </c>
      <c r="G56" s="114">
        <v>74</v>
      </c>
      <c r="H56" s="114">
        <v>31</v>
      </c>
      <c r="I56" s="140">
        <v>43</v>
      </c>
      <c r="J56" s="115">
        <v>-5</v>
      </c>
      <c r="K56" s="116">
        <v>-11.627906976744185</v>
      </c>
    </row>
    <row r="57" spans="1:11" ht="14.1" customHeight="1" x14ac:dyDescent="0.2">
      <c r="A57" s="306" t="s">
        <v>284</v>
      </c>
      <c r="B57" s="307" t="s">
        <v>285</v>
      </c>
      <c r="C57" s="308"/>
      <c r="D57" s="113">
        <v>0.62719055524810918</v>
      </c>
      <c r="E57" s="115">
        <v>34</v>
      </c>
      <c r="F57" s="114">
        <v>23</v>
      </c>
      <c r="G57" s="114">
        <v>28</v>
      </c>
      <c r="H57" s="114">
        <v>23</v>
      </c>
      <c r="I57" s="140">
        <v>31</v>
      </c>
      <c r="J57" s="115">
        <v>3</v>
      </c>
      <c r="K57" s="116">
        <v>9.67741935483871</v>
      </c>
    </row>
    <row r="58" spans="1:11" ht="14.1" customHeight="1" x14ac:dyDescent="0.2">
      <c r="A58" s="306">
        <v>73</v>
      </c>
      <c r="B58" s="307" t="s">
        <v>286</v>
      </c>
      <c r="C58" s="308"/>
      <c r="D58" s="113">
        <v>1.0699133001291274</v>
      </c>
      <c r="E58" s="115">
        <v>58</v>
      </c>
      <c r="F58" s="114">
        <v>45</v>
      </c>
      <c r="G58" s="114">
        <v>110</v>
      </c>
      <c r="H58" s="114">
        <v>61</v>
      </c>
      <c r="I58" s="140">
        <v>36</v>
      </c>
      <c r="J58" s="115">
        <v>22</v>
      </c>
      <c r="K58" s="116">
        <v>61.111111111111114</v>
      </c>
    </row>
    <row r="59" spans="1:11" ht="14.1" customHeight="1" x14ac:dyDescent="0.2">
      <c r="A59" s="306" t="s">
        <v>287</v>
      </c>
      <c r="B59" s="307" t="s">
        <v>288</v>
      </c>
      <c r="C59" s="308"/>
      <c r="D59" s="113">
        <v>0.66408411732152739</v>
      </c>
      <c r="E59" s="115">
        <v>36</v>
      </c>
      <c r="F59" s="114">
        <v>25</v>
      </c>
      <c r="G59" s="114">
        <v>71</v>
      </c>
      <c r="H59" s="114">
        <v>37</v>
      </c>
      <c r="I59" s="140">
        <v>19</v>
      </c>
      <c r="J59" s="115">
        <v>17</v>
      </c>
      <c r="K59" s="116">
        <v>89.473684210526315</v>
      </c>
    </row>
    <row r="60" spans="1:11" ht="14.1" customHeight="1" x14ac:dyDescent="0.2">
      <c r="A60" s="306">
        <v>81</v>
      </c>
      <c r="B60" s="307" t="s">
        <v>289</v>
      </c>
      <c r="C60" s="308"/>
      <c r="D60" s="113">
        <v>6.9728832318760379</v>
      </c>
      <c r="E60" s="115">
        <v>378</v>
      </c>
      <c r="F60" s="114">
        <v>505</v>
      </c>
      <c r="G60" s="114">
        <v>516</v>
      </c>
      <c r="H60" s="114">
        <v>298</v>
      </c>
      <c r="I60" s="140">
        <v>438</v>
      </c>
      <c r="J60" s="115">
        <v>-60</v>
      </c>
      <c r="K60" s="116">
        <v>-13.698630136986301</v>
      </c>
    </row>
    <row r="61" spans="1:11" ht="14.1" customHeight="1" x14ac:dyDescent="0.2">
      <c r="A61" s="306" t="s">
        <v>290</v>
      </c>
      <c r="B61" s="307" t="s">
        <v>291</v>
      </c>
      <c r="C61" s="308"/>
      <c r="D61" s="113">
        <v>2.0291459140380002</v>
      </c>
      <c r="E61" s="115">
        <v>110</v>
      </c>
      <c r="F61" s="114">
        <v>85</v>
      </c>
      <c r="G61" s="114">
        <v>213</v>
      </c>
      <c r="H61" s="114">
        <v>102</v>
      </c>
      <c r="I61" s="140">
        <v>118</v>
      </c>
      <c r="J61" s="115">
        <v>-8</v>
      </c>
      <c r="K61" s="116">
        <v>-6.7796610169491522</v>
      </c>
    </row>
    <row r="62" spans="1:11" ht="14.1" customHeight="1" x14ac:dyDescent="0.2">
      <c r="A62" s="306" t="s">
        <v>292</v>
      </c>
      <c r="B62" s="307" t="s">
        <v>293</v>
      </c>
      <c r="C62" s="308"/>
      <c r="D62" s="113">
        <v>2.2136137244050915</v>
      </c>
      <c r="E62" s="115">
        <v>120</v>
      </c>
      <c r="F62" s="114">
        <v>253</v>
      </c>
      <c r="G62" s="114">
        <v>187</v>
      </c>
      <c r="H62" s="114">
        <v>102</v>
      </c>
      <c r="I62" s="140">
        <v>197</v>
      </c>
      <c r="J62" s="115">
        <v>-77</v>
      </c>
      <c r="K62" s="116">
        <v>-39.086294416243653</v>
      </c>
    </row>
    <row r="63" spans="1:11" ht="14.1" customHeight="1" x14ac:dyDescent="0.2">
      <c r="A63" s="306"/>
      <c r="B63" s="307" t="s">
        <v>294</v>
      </c>
      <c r="C63" s="308"/>
      <c r="D63" s="113">
        <v>1.8077845415974911</v>
      </c>
      <c r="E63" s="115">
        <v>98</v>
      </c>
      <c r="F63" s="114">
        <v>205</v>
      </c>
      <c r="G63" s="114">
        <v>139</v>
      </c>
      <c r="H63" s="114">
        <v>80</v>
      </c>
      <c r="I63" s="140">
        <v>144</v>
      </c>
      <c r="J63" s="115">
        <v>-46</v>
      </c>
      <c r="K63" s="116">
        <v>-31.944444444444443</v>
      </c>
    </row>
    <row r="64" spans="1:11" ht="14.1" customHeight="1" x14ac:dyDescent="0.2">
      <c r="A64" s="306" t="s">
        <v>295</v>
      </c>
      <c r="B64" s="307" t="s">
        <v>296</v>
      </c>
      <c r="C64" s="308"/>
      <c r="D64" s="113">
        <v>1.1990407673860912</v>
      </c>
      <c r="E64" s="115">
        <v>65</v>
      </c>
      <c r="F64" s="114">
        <v>43</v>
      </c>
      <c r="G64" s="114">
        <v>53</v>
      </c>
      <c r="H64" s="114">
        <v>34</v>
      </c>
      <c r="I64" s="140">
        <v>54</v>
      </c>
      <c r="J64" s="115">
        <v>11</v>
      </c>
      <c r="K64" s="116">
        <v>20.37037037037037</v>
      </c>
    </row>
    <row r="65" spans="1:11" ht="14.1" customHeight="1" x14ac:dyDescent="0.2">
      <c r="A65" s="306" t="s">
        <v>297</v>
      </c>
      <c r="B65" s="307" t="s">
        <v>298</v>
      </c>
      <c r="C65" s="308"/>
      <c r="D65" s="113">
        <v>0.46116952591772736</v>
      </c>
      <c r="E65" s="115">
        <v>25</v>
      </c>
      <c r="F65" s="114">
        <v>65</v>
      </c>
      <c r="G65" s="114">
        <v>26</v>
      </c>
      <c r="H65" s="114">
        <v>19</v>
      </c>
      <c r="I65" s="140">
        <v>27</v>
      </c>
      <c r="J65" s="115">
        <v>-2</v>
      </c>
      <c r="K65" s="116">
        <v>-7.4074074074074074</v>
      </c>
    </row>
    <row r="66" spans="1:11" ht="14.1" customHeight="1" x14ac:dyDescent="0.2">
      <c r="A66" s="306">
        <v>82</v>
      </c>
      <c r="B66" s="307" t="s">
        <v>299</v>
      </c>
      <c r="C66" s="308"/>
      <c r="D66" s="113">
        <v>3.301973805570928</v>
      </c>
      <c r="E66" s="115">
        <v>179</v>
      </c>
      <c r="F66" s="114">
        <v>132</v>
      </c>
      <c r="G66" s="114">
        <v>326</v>
      </c>
      <c r="H66" s="114">
        <v>180</v>
      </c>
      <c r="I66" s="140">
        <v>193</v>
      </c>
      <c r="J66" s="115">
        <v>-14</v>
      </c>
      <c r="K66" s="116">
        <v>-7.2538860103626943</v>
      </c>
    </row>
    <row r="67" spans="1:11" ht="14.1" customHeight="1" x14ac:dyDescent="0.2">
      <c r="A67" s="306" t="s">
        <v>300</v>
      </c>
      <c r="B67" s="307" t="s">
        <v>301</v>
      </c>
      <c r="C67" s="308"/>
      <c r="D67" s="113">
        <v>2.0475926950747096</v>
      </c>
      <c r="E67" s="115">
        <v>111</v>
      </c>
      <c r="F67" s="114">
        <v>90</v>
      </c>
      <c r="G67" s="114">
        <v>222</v>
      </c>
      <c r="H67" s="114">
        <v>131</v>
      </c>
      <c r="I67" s="140">
        <v>113</v>
      </c>
      <c r="J67" s="115">
        <v>-2</v>
      </c>
      <c r="K67" s="116">
        <v>-1.7699115044247788</v>
      </c>
    </row>
    <row r="68" spans="1:11" ht="14.1" customHeight="1" x14ac:dyDescent="0.2">
      <c r="A68" s="306" t="s">
        <v>302</v>
      </c>
      <c r="B68" s="307" t="s">
        <v>303</v>
      </c>
      <c r="C68" s="308"/>
      <c r="D68" s="113">
        <v>0.7009776793949456</v>
      </c>
      <c r="E68" s="115">
        <v>38</v>
      </c>
      <c r="F68" s="114">
        <v>20</v>
      </c>
      <c r="G68" s="114">
        <v>58</v>
      </c>
      <c r="H68" s="114">
        <v>36</v>
      </c>
      <c r="I68" s="140">
        <v>58</v>
      </c>
      <c r="J68" s="115">
        <v>-20</v>
      </c>
      <c r="K68" s="116">
        <v>-34.482758620689658</v>
      </c>
    </row>
    <row r="69" spans="1:11" ht="14.1" customHeight="1" x14ac:dyDescent="0.2">
      <c r="A69" s="306">
        <v>83</v>
      </c>
      <c r="B69" s="307" t="s">
        <v>304</v>
      </c>
      <c r="C69" s="308"/>
      <c r="D69" s="113">
        <v>3.6340158642316918</v>
      </c>
      <c r="E69" s="115">
        <v>197</v>
      </c>
      <c r="F69" s="114">
        <v>186</v>
      </c>
      <c r="G69" s="114">
        <v>486</v>
      </c>
      <c r="H69" s="114">
        <v>144</v>
      </c>
      <c r="I69" s="140">
        <v>186</v>
      </c>
      <c r="J69" s="115">
        <v>11</v>
      </c>
      <c r="K69" s="116">
        <v>5.913978494623656</v>
      </c>
    </row>
    <row r="70" spans="1:11" ht="14.1" customHeight="1" x14ac:dyDescent="0.2">
      <c r="A70" s="306" t="s">
        <v>305</v>
      </c>
      <c r="B70" s="307" t="s">
        <v>306</v>
      </c>
      <c r="C70" s="308"/>
      <c r="D70" s="113">
        <v>3.0252720900202914</v>
      </c>
      <c r="E70" s="115">
        <v>164</v>
      </c>
      <c r="F70" s="114">
        <v>153</v>
      </c>
      <c r="G70" s="114">
        <v>429</v>
      </c>
      <c r="H70" s="114">
        <v>103</v>
      </c>
      <c r="I70" s="140">
        <v>140</v>
      </c>
      <c r="J70" s="115">
        <v>24</v>
      </c>
      <c r="K70" s="116">
        <v>17.142857142857142</v>
      </c>
    </row>
    <row r="71" spans="1:11" ht="14.1" customHeight="1" x14ac:dyDescent="0.2">
      <c r="A71" s="306"/>
      <c r="B71" s="307" t="s">
        <v>307</v>
      </c>
      <c r="C71" s="308"/>
      <c r="D71" s="113">
        <v>1.7155506364139457</v>
      </c>
      <c r="E71" s="115">
        <v>93</v>
      </c>
      <c r="F71" s="114">
        <v>86</v>
      </c>
      <c r="G71" s="114">
        <v>249</v>
      </c>
      <c r="H71" s="114">
        <v>58</v>
      </c>
      <c r="I71" s="140">
        <v>78</v>
      </c>
      <c r="J71" s="115">
        <v>15</v>
      </c>
      <c r="K71" s="116">
        <v>19.23076923076923</v>
      </c>
    </row>
    <row r="72" spans="1:11" ht="14.1" customHeight="1" x14ac:dyDescent="0.2">
      <c r="A72" s="306">
        <v>84</v>
      </c>
      <c r="B72" s="307" t="s">
        <v>308</v>
      </c>
      <c r="C72" s="308"/>
      <c r="D72" s="113">
        <v>1.1437004242759639</v>
      </c>
      <c r="E72" s="115">
        <v>62</v>
      </c>
      <c r="F72" s="114">
        <v>50</v>
      </c>
      <c r="G72" s="114">
        <v>126</v>
      </c>
      <c r="H72" s="114">
        <v>49</v>
      </c>
      <c r="I72" s="140">
        <v>63</v>
      </c>
      <c r="J72" s="115">
        <v>-1</v>
      </c>
      <c r="K72" s="116">
        <v>-1.5873015873015872</v>
      </c>
    </row>
    <row r="73" spans="1:11" ht="14.1" customHeight="1" x14ac:dyDescent="0.2">
      <c r="A73" s="306" t="s">
        <v>309</v>
      </c>
      <c r="B73" s="307" t="s">
        <v>310</v>
      </c>
      <c r="C73" s="308"/>
      <c r="D73" s="113">
        <v>0.46116952591772736</v>
      </c>
      <c r="E73" s="115">
        <v>25</v>
      </c>
      <c r="F73" s="114">
        <v>11</v>
      </c>
      <c r="G73" s="114">
        <v>43</v>
      </c>
      <c r="H73" s="114">
        <v>13</v>
      </c>
      <c r="I73" s="140">
        <v>24</v>
      </c>
      <c r="J73" s="115">
        <v>1</v>
      </c>
      <c r="K73" s="116">
        <v>4.166666666666667</v>
      </c>
    </row>
    <row r="74" spans="1:11" ht="14.1" customHeight="1" x14ac:dyDescent="0.2">
      <c r="A74" s="306" t="s">
        <v>311</v>
      </c>
      <c r="B74" s="307" t="s">
        <v>312</v>
      </c>
      <c r="C74" s="308"/>
      <c r="D74" s="113">
        <v>0.22136137244050913</v>
      </c>
      <c r="E74" s="115">
        <v>12</v>
      </c>
      <c r="F74" s="114">
        <v>15</v>
      </c>
      <c r="G74" s="114">
        <v>32</v>
      </c>
      <c r="H74" s="114">
        <v>5</v>
      </c>
      <c r="I74" s="140">
        <v>8</v>
      </c>
      <c r="J74" s="115">
        <v>4</v>
      </c>
      <c r="K74" s="116">
        <v>50</v>
      </c>
    </row>
    <row r="75" spans="1:11" ht="14.1" customHeight="1" x14ac:dyDescent="0.2">
      <c r="A75" s="306" t="s">
        <v>313</v>
      </c>
      <c r="B75" s="307" t="s">
        <v>314</v>
      </c>
      <c r="C75" s="308"/>
      <c r="D75" s="113">
        <v>7.3787124146836372E-2</v>
      </c>
      <c r="E75" s="115">
        <v>4</v>
      </c>
      <c r="F75" s="114">
        <v>3</v>
      </c>
      <c r="G75" s="114">
        <v>5</v>
      </c>
      <c r="H75" s="114">
        <v>3</v>
      </c>
      <c r="I75" s="140">
        <v>0</v>
      </c>
      <c r="J75" s="115">
        <v>4</v>
      </c>
      <c r="K75" s="116" t="s">
        <v>514</v>
      </c>
    </row>
    <row r="76" spans="1:11" ht="14.1" customHeight="1" x14ac:dyDescent="0.2">
      <c r="A76" s="306">
        <v>91</v>
      </c>
      <c r="B76" s="307" t="s">
        <v>315</v>
      </c>
      <c r="C76" s="308"/>
      <c r="D76" s="113">
        <v>0.49806308799114557</v>
      </c>
      <c r="E76" s="115">
        <v>27</v>
      </c>
      <c r="F76" s="114">
        <v>17</v>
      </c>
      <c r="G76" s="114">
        <v>40</v>
      </c>
      <c r="H76" s="114">
        <v>17</v>
      </c>
      <c r="I76" s="140">
        <v>26</v>
      </c>
      <c r="J76" s="115">
        <v>1</v>
      </c>
      <c r="K76" s="116">
        <v>3.8461538461538463</v>
      </c>
    </row>
    <row r="77" spans="1:11" ht="14.1" customHeight="1" x14ac:dyDescent="0.2">
      <c r="A77" s="306">
        <v>92</v>
      </c>
      <c r="B77" s="307" t="s">
        <v>316</v>
      </c>
      <c r="C77" s="308"/>
      <c r="D77" s="113">
        <v>0.23980815347721823</v>
      </c>
      <c r="E77" s="115">
        <v>13</v>
      </c>
      <c r="F77" s="114">
        <v>9</v>
      </c>
      <c r="G77" s="114">
        <v>23</v>
      </c>
      <c r="H77" s="114">
        <v>18</v>
      </c>
      <c r="I77" s="140">
        <v>26</v>
      </c>
      <c r="J77" s="115">
        <v>-13</v>
      </c>
      <c r="K77" s="116">
        <v>-50</v>
      </c>
    </row>
    <row r="78" spans="1:11" ht="14.1" customHeight="1" x14ac:dyDescent="0.2">
      <c r="A78" s="306">
        <v>93</v>
      </c>
      <c r="B78" s="307" t="s">
        <v>317</v>
      </c>
      <c r="C78" s="308"/>
      <c r="D78" s="113">
        <v>0.14757424829367274</v>
      </c>
      <c r="E78" s="115">
        <v>8</v>
      </c>
      <c r="F78" s="114">
        <v>5</v>
      </c>
      <c r="G78" s="114">
        <v>7</v>
      </c>
      <c r="H78" s="114">
        <v>5</v>
      </c>
      <c r="I78" s="140">
        <v>7</v>
      </c>
      <c r="J78" s="115">
        <v>1</v>
      </c>
      <c r="K78" s="116">
        <v>14.285714285714286</v>
      </c>
    </row>
    <row r="79" spans="1:11" ht="14.1" customHeight="1" x14ac:dyDescent="0.2">
      <c r="A79" s="306">
        <v>94</v>
      </c>
      <c r="B79" s="307" t="s">
        <v>318</v>
      </c>
      <c r="C79" s="308"/>
      <c r="D79" s="113" t="s">
        <v>513</v>
      </c>
      <c r="E79" s="115" t="s">
        <v>513</v>
      </c>
      <c r="F79" s="114">
        <v>3</v>
      </c>
      <c r="G79" s="114">
        <v>23</v>
      </c>
      <c r="H79" s="114">
        <v>6</v>
      </c>
      <c r="I79" s="140">
        <v>5</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0.42427596384430916</v>
      </c>
      <c r="E81" s="143">
        <v>23</v>
      </c>
      <c r="F81" s="144">
        <v>35</v>
      </c>
      <c r="G81" s="144">
        <v>63</v>
      </c>
      <c r="H81" s="144">
        <v>21</v>
      </c>
      <c r="I81" s="145">
        <v>23</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5515</v>
      </c>
      <c r="E11" s="114">
        <v>5760</v>
      </c>
      <c r="F11" s="114">
        <v>5970</v>
      </c>
      <c r="G11" s="114">
        <v>4853</v>
      </c>
      <c r="H11" s="140">
        <v>5332</v>
      </c>
      <c r="I11" s="115">
        <v>183</v>
      </c>
      <c r="J11" s="116">
        <v>3.4321080270067519</v>
      </c>
    </row>
    <row r="12" spans="1:15" s="110" customFormat="1" ht="24.95" customHeight="1" x14ac:dyDescent="0.2">
      <c r="A12" s="193" t="s">
        <v>132</v>
      </c>
      <c r="B12" s="194" t="s">
        <v>133</v>
      </c>
      <c r="C12" s="113">
        <v>4.4424297370806887</v>
      </c>
      <c r="D12" s="115">
        <v>245</v>
      </c>
      <c r="E12" s="114">
        <v>1407</v>
      </c>
      <c r="F12" s="114">
        <v>633</v>
      </c>
      <c r="G12" s="114">
        <v>325</v>
      </c>
      <c r="H12" s="140">
        <v>222</v>
      </c>
      <c r="I12" s="115">
        <v>23</v>
      </c>
      <c r="J12" s="116">
        <v>10.36036036036036</v>
      </c>
    </row>
    <row r="13" spans="1:15" s="110" customFormat="1" ht="24.95" customHeight="1" x14ac:dyDescent="0.2">
      <c r="A13" s="193" t="s">
        <v>134</v>
      </c>
      <c r="B13" s="199" t="s">
        <v>214</v>
      </c>
      <c r="C13" s="113">
        <v>0.59836808703535815</v>
      </c>
      <c r="D13" s="115">
        <v>33</v>
      </c>
      <c r="E13" s="114">
        <v>35</v>
      </c>
      <c r="F13" s="114">
        <v>43</v>
      </c>
      <c r="G13" s="114">
        <v>33</v>
      </c>
      <c r="H13" s="140">
        <v>41</v>
      </c>
      <c r="I13" s="115">
        <v>-8</v>
      </c>
      <c r="J13" s="116">
        <v>-19.512195121951219</v>
      </c>
    </row>
    <row r="14" spans="1:15" s="287" customFormat="1" ht="24.95" customHeight="1" x14ac:dyDescent="0.2">
      <c r="A14" s="193" t="s">
        <v>215</v>
      </c>
      <c r="B14" s="199" t="s">
        <v>137</v>
      </c>
      <c r="C14" s="113">
        <v>9.5194922937443334</v>
      </c>
      <c r="D14" s="115">
        <v>525</v>
      </c>
      <c r="E14" s="114">
        <v>359</v>
      </c>
      <c r="F14" s="114">
        <v>417</v>
      </c>
      <c r="G14" s="114">
        <v>546</v>
      </c>
      <c r="H14" s="140">
        <v>768</v>
      </c>
      <c r="I14" s="115">
        <v>-243</v>
      </c>
      <c r="J14" s="116">
        <v>-31.640625</v>
      </c>
      <c r="K14" s="110"/>
      <c r="L14" s="110"/>
      <c r="M14" s="110"/>
      <c r="N14" s="110"/>
      <c r="O14" s="110"/>
    </row>
    <row r="15" spans="1:15" s="110" customFormat="1" ht="24.95" customHeight="1" x14ac:dyDescent="0.2">
      <c r="A15" s="193" t="s">
        <v>216</v>
      </c>
      <c r="B15" s="199" t="s">
        <v>217</v>
      </c>
      <c r="C15" s="113">
        <v>2.3028105167724386</v>
      </c>
      <c r="D15" s="115">
        <v>127</v>
      </c>
      <c r="E15" s="114">
        <v>98</v>
      </c>
      <c r="F15" s="114">
        <v>142</v>
      </c>
      <c r="G15" s="114">
        <v>227</v>
      </c>
      <c r="H15" s="140">
        <v>138</v>
      </c>
      <c r="I15" s="115">
        <v>-11</v>
      </c>
      <c r="J15" s="116">
        <v>-7.9710144927536231</v>
      </c>
    </row>
    <row r="16" spans="1:15" s="287" customFormat="1" ht="24.95" customHeight="1" x14ac:dyDescent="0.2">
      <c r="A16" s="193" t="s">
        <v>218</v>
      </c>
      <c r="B16" s="199" t="s">
        <v>141</v>
      </c>
      <c r="C16" s="113">
        <v>5.3671804170444242</v>
      </c>
      <c r="D16" s="115">
        <v>296</v>
      </c>
      <c r="E16" s="114">
        <v>182</v>
      </c>
      <c r="F16" s="114">
        <v>202</v>
      </c>
      <c r="G16" s="114">
        <v>233</v>
      </c>
      <c r="H16" s="140">
        <v>308</v>
      </c>
      <c r="I16" s="115">
        <v>-12</v>
      </c>
      <c r="J16" s="116">
        <v>-3.8961038961038961</v>
      </c>
      <c r="K16" s="110"/>
      <c r="L16" s="110"/>
      <c r="M16" s="110"/>
      <c r="N16" s="110"/>
      <c r="O16" s="110"/>
    </row>
    <row r="17" spans="1:15" s="110" customFormat="1" ht="24.95" customHeight="1" x14ac:dyDescent="0.2">
      <c r="A17" s="193" t="s">
        <v>142</v>
      </c>
      <c r="B17" s="199" t="s">
        <v>220</v>
      </c>
      <c r="C17" s="113">
        <v>1.8495013599274706</v>
      </c>
      <c r="D17" s="115">
        <v>102</v>
      </c>
      <c r="E17" s="114">
        <v>79</v>
      </c>
      <c r="F17" s="114">
        <v>73</v>
      </c>
      <c r="G17" s="114">
        <v>86</v>
      </c>
      <c r="H17" s="140">
        <v>322</v>
      </c>
      <c r="I17" s="115">
        <v>-220</v>
      </c>
      <c r="J17" s="116">
        <v>-68.322981366459629</v>
      </c>
    </row>
    <row r="18" spans="1:15" s="287" customFormat="1" ht="24.95" customHeight="1" x14ac:dyDescent="0.2">
      <c r="A18" s="201" t="s">
        <v>144</v>
      </c>
      <c r="B18" s="202" t="s">
        <v>145</v>
      </c>
      <c r="C18" s="113">
        <v>11.822302810516772</v>
      </c>
      <c r="D18" s="115">
        <v>652</v>
      </c>
      <c r="E18" s="114">
        <v>356</v>
      </c>
      <c r="F18" s="114">
        <v>445</v>
      </c>
      <c r="G18" s="114">
        <v>419</v>
      </c>
      <c r="H18" s="140">
        <v>478</v>
      </c>
      <c r="I18" s="115">
        <v>174</v>
      </c>
      <c r="J18" s="116">
        <v>36.401673640167367</v>
      </c>
      <c r="K18" s="110"/>
      <c r="L18" s="110"/>
      <c r="M18" s="110"/>
      <c r="N18" s="110"/>
      <c r="O18" s="110"/>
    </row>
    <row r="19" spans="1:15" s="110" customFormat="1" ht="24.95" customHeight="1" x14ac:dyDescent="0.2">
      <c r="A19" s="193" t="s">
        <v>146</v>
      </c>
      <c r="B19" s="199" t="s">
        <v>147</v>
      </c>
      <c r="C19" s="113">
        <v>18.98458748866727</v>
      </c>
      <c r="D19" s="115">
        <v>1047</v>
      </c>
      <c r="E19" s="114">
        <v>866</v>
      </c>
      <c r="F19" s="114">
        <v>928</v>
      </c>
      <c r="G19" s="114">
        <v>779</v>
      </c>
      <c r="H19" s="140">
        <v>796</v>
      </c>
      <c r="I19" s="115">
        <v>251</v>
      </c>
      <c r="J19" s="116">
        <v>31.532663316582916</v>
      </c>
    </row>
    <row r="20" spans="1:15" s="287" customFormat="1" ht="24.95" customHeight="1" x14ac:dyDescent="0.2">
      <c r="A20" s="193" t="s">
        <v>148</v>
      </c>
      <c r="B20" s="199" t="s">
        <v>149</v>
      </c>
      <c r="C20" s="113">
        <v>6.7452402538531278</v>
      </c>
      <c r="D20" s="115">
        <v>372</v>
      </c>
      <c r="E20" s="114">
        <v>369</v>
      </c>
      <c r="F20" s="114">
        <v>526</v>
      </c>
      <c r="G20" s="114">
        <v>443</v>
      </c>
      <c r="H20" s="140">
        <v>415</v>
      </c>
      <c r="I20" s="115">
        <v>-43</v>
      </c>
      <c r="J20" s="116">
        <v>-10.361445783132529</v>
      </c>
      <c r="K20" s="110"/>
      <c r="L20" s="110"/>
      <c r="M20" s="110"/>
      <c r="N20" s="110"/>
      <c r="O20" s="110"/>
    </row>
    <row r="21" spans="1:15" s="110" customFormat="1" ht="24.95" customHeight="1" x14ac:dyDescent="0.2">
      <c r="A21" s="201" t="s">
        <v>150</v>
      </c>
      <c r="B21" s="202" t="s">
        <v>151</v>
      </c>
      <c r="C21" s="113">
        <v>5.3671804170444242</v>
      </c>
      <c r="D21" s="115">
        <v>296</v>
      </c>
      <c r="E21" s="114">
        <v>246</v>
      </c>
      <c r="F21" s="114">
        <v>253</v>
      </c>
      <c r="G21" s="114">
        <v>179</v>
      </c>
      <c r="H21" s="140">
        <v>232</v>
      </c>
      <c r="I21" s="115">
        <v>64</v>
      </c>
      <c r="J21" s="116">
        <v>27.586206896551722</v>
      </c>
    </row>
    <row r="22" spans="1:15" s="110" customFormat="1" ht="24.95" customHeight="1" x14ac:dyDescent="0.2">
      <c r="A22" s="201" t="s">
        <v>152</v>
      </c>
      <c r="B22" s="199" t="s">
        <v>153</v>
      </c>
      <c r="C22" s="113">
        <v>0.47144152311876703</v>
      </c>
      <c r="D22" s="115">
        <v>26</v>
      </c>
      <c r="E22" s="114">
        <v>11</v>
      </c>
      <c r="F22" s="114">
        <v>22</v>
      </c>
      <c r="G22" s="114">
        <v>27</v>
      </c>
      <c r="H22" s="140">
        <v>43</v>
      </c>
      <c r="I22" s="115">
        <v>-17</v>
      </c>
      <c r="J22" s="116">
        <v>-39.534883720930232</v>
      </c>
    </row>
    <row r="23" spans="1:15" s="110" customFormat="1" ht="24.95" customHeight="1" x14ac:dyDescent="0.2">
      <c r="A23" s="193" t="s">
        <v>154</v>
      </c>
      <c r="B23" s="199" t="s">
        <v>155</v>
      </c>
      <c r="C23" s="113">
        <v>1.1967361740707163</v>
      </c>
      <c r="D23" s="115">
        <v>66</v>
      </c>
      <c r="E23" s="114">
        <v>59</v>
      </c>
      <c r="F23" s="114">
        <v>66</v>
      </c>
      <c r="G23" s="114">
        <v>70</v>
      </c>
      <c r="H23" s="140">
        <v>61</v>
      </c>
      <c r="I23" s="115">
        <v>5</v>
      </c>
      <c r="J23" s="116">
        <v>8.1967213114754092</v>
      </c>
    </row>
    <row r="24" spans="1:15" s="110" customFormat="1" ht="24.95" customHeight="1" x14ac:dyDescent="0.2">
      <c r="A24" s="193" t="s">
        <v>156</v>
      </c>
      <c r="B24" s="199" t="s">
        <v>221</v>
      </c>
      <c r="C24" s="113">
        <v>5.85675430643699</v>
      </c>
      <c r="D24" s="115">
        <v>323</v>
      </c>
      <c r="E24" s="114">
        <v>214</v>
      </c>
      <c r="F24" s="114">
        <v>371</v>
      </c>
      <c r="G24" s="114">
        <v>288</v>
      </c>
      <c r="H24" s="140">
        <v>292</v>
      </c>
      <c r="I24" s="115">
        <v>31</v>
      </c>
      <c r="J24" s="116">
        <v>10.616438356164384</v>
      </c>
    </row>
    <row r="25" spans="1:15" s="110" customFormat="1" ht="24.95" customHeight="1" x14ac:dyDescent="0.2">
      <c r="A25" s="193" t="s">
        <v>222</v>
      </c>
      <c r="B25" s="204" t="s">
        <v>159</v>
      </c>
      <c r="C25" s="113">
        <v>5.947416137805984</v>
      </c>
      <c r="D25" s="115">
        <v>328</v>
      </c>
      <c r="E25" s="114">
        <v>340</v>
      </c>
      <c r="F25" s="114">
        <v>299</v>
      </c>
      <c r="G25" s="114">
        <v>240</v>
      </c>
      <c r="H25" s="140">
        <v>287</v>
      </c>
      <c r="I25" s="115">
        <v>41</v>
      </c>
      <c r="J25" s="116">
        <v>14.285714285714286</v>
      </c>
    </row>
    <row r="26" spans="1:15" s="110" customFormat="1" ht="24.95" customHeight="1" x14ac:dyDescent="0.2">
      <c r="A26" s="201">
        <v>782.78300000000002</v>
      </c>
      <c r="B26" s="203" t="s">
        <v>160</v>
      </c>
      <c r="C26" s="113">
        <v>8.6854034451495927</v>
      </c>
      <c r="D26" s="115">
        <v>479</v>
      </c>
      <c r="E26" s="114">
        <v>452</v>
      </c>
      <c r="F26" s="114">
        <v>494</v>
      </c>
      <c r="G26" s="114">
        <v>471</v>
      </c>
      <c r="H26" s="140">
        <v>568</v>
      </c>
      <c r="I26" s="115">
        <v>-89</v>
      </c>
      <c r="J26" s="116">
        <v>-15.669014084507042</v>
      </c>
    </row>
    <row r="27" spans="1:15" s="110" customFormat="1" ht="24.95" customHeight="1" x14ac:dyDescent="0.2">
      <c r="A27" s="193" t="s">
        <v>161</v>
      </c>
      <c r="B27" s="199" t="s">
        <v>162</v>
      </c>
      <c r="C27" s="113">
        <v>3.1368993653671806</v>
      </c>
      <c r="D27" s="115">
        <v>173</v>
      </c>
      <c r="E27" s="114">
        <v>89</v>
      </c>
      <c r="F27" s="114">
        <v>131</v>
      </c>
      <c r="G27" s="114">
        <v>107</v>
      </c>
      <c r="H27" s="140">
        <v>95</v>
      </c>
      <c r="I27" s="115">
        <v>78</v>
      </c>
      <c r="J27" s="116">
        <v>82.10526315789474</v>
      </c>
    </row>
    <row r="28" spans="1:15" s="110" customFormat="1" ht="24.95" customHeight="1" x14ac:dyDescent="0.2">
      <c r="A28" s="193" t="s">
        <v>163</v>
      </c>
      <c r="B28" s="199" t="s">
        <v>164</v>
      </c>
      <c r="C28" s="113">
        <v>2.5929283771532186</v>
      </c>
      <c r="D28" s="115">
        <v>143</v>
      </c>
      <c r="E28" s="114">
        <v>88</v>
      </c>
      <c r="F28" s="114">
        <v>292</v>
      </c>
      <c r="G28" s="114">
        <v>95</v>
      </c>
      <c r="H28" s="140">
        <v>155</v>
      </c>
      <c r="I28" s="115">
        <v>-12</v>
      </c>
      <c r="J28" s="116">
        <v>-7.741935483870968</v>
      </c>
    </row>
    <row r="29" spans="1:15" s="110" customFormat="1" ht="24.95" customHeight="1" x14ac:dyDescent="0.2">
      <c r="A29" s="193">
        <v>86</v>
      </c>
      <c r="B29" s="199" t="s">
        <v>165</v>
      </c>
      <c r="C29" s="113">
        <v>5.7479601087941976</v>
      </c>
      <c r="D29" s="115">
        <v>317</v>
      </c>
      <c r="E29" s="114">
        <v>427</v>
      </c>
      <c r="F29" s="114">
        <v>378</v>
      </c>
      <c r="G29" s="114">
        <v>325</v>
      </c>
      <c r="H29" s="140">
        <v>339</v>
      </c>
      <c r="I29" s="115">
        <v>-22</v>
      </c>
      <c r="J29" s="116">
        <v>-6.4896755162241888</v>
      </c>
    </row>
    <row r="30" spans="1:15" s="110" customFormat="1" ht="24.95" customHeight="1" x14ac:dyDescent="0.2">
      <c r="A30" s="193">
        <v>87.88</v>
      </c>
      <c r="B30" s="204" t="s">
        <v>166</v>
      </c>
      <c r="C30" s="113">
        <v>6.0743427017225748</v>
      </c>
      <c r="D30" s="115">
        <v>335</v>
      </c>
      <c r="E30" s="114">
        <v>281</v>
      </c>
      <c r="F30" s="114">
        <v>491</v>
      </c>
      <c r="G30" s="114">
        <v>351</v>
      </c>
      <c r="H30" s="140">
        <v>364</v>
      </c>
      <c r="I30" s="115">
        <v>-29</v>
      </c>
      <c r="J30" s="116">
        <v>-7.9670329670329672</v>
      </c>
    </row>
    <row r="31" spans="1:15" s="110" customFormat="1" ht="24.95" customHeight="1" x14ac:dyDescent="0.2">
      <c r="A31" s="193" t="s">
        <v>167</v>
      </c>
      <c r="B31" s="199" t="s">
        <v>168</v>
      </c>
      <c r="C31" s="113">
        <v>2.8105167724388034</v>
      </c>
      <c r="D31" s="115">
        <v>155</v>
      </c>
      <c r="E31" s="114">
        <v>161</v>
      </c>
      <c r="F31" s="114">
        <v>181</v>
      </c>
      <c r="G31" s="114">
        <v>154</v>
      </c>
      <c r="H31" s="140">
        <v>176</v>
      </c>
      <c r="I31" s="115">
        <v>-21</v>
      </c>
      <c r="J31" s="116">
        <v>-11.931818181818182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4.4424297370806887</v>
      </c>
      <c r="D34" s="115">
        <v>245</v>
      </c>
      <c r="E34" s="114">
        <v>1407</v>
      </c>
      <c r="F34" s="114">
        <v>633</v>
      </c>
      <c r="G34" s="114">
        <v>325</v>
      </c>
      <c r="H34" s="140">
        <v>222</v>
      </c>
      <c r="I34" s="115">
        <v>23</v>
      </c>
      <c r="J34" s="116">
        <v>10.36036036036036</v>
      </c>
    </row>
    <row r="35" spans="1:10" s="110" customFormat="1" ht="24.95" customHeight="1" x14ac:dyDescent="0.2">
      <c r="A35" s="292" t="s">
        <v>171</v>
      </c>
      <c r="B35" s="293" t="s">
        <v>172</v>
      </c>
      <c r="C35" s="113">
        <v>21.940163191296463</v>
      </c>
      <c r="D35" s="115">
        <v>1210</v>
      </c>
      <c r="E35" s="114">
        <v>750</v>
      </c>
      <c r="F35" s="114">
        <v>905</v>
      </c>
      <c r="G35" s="114">
        <v>998</v>
      </c>
      <c r="H35" s="140">
        <v>1287</v>
      </c>
      <c r="I35" s="115">
        <v>-77</v>
      </c>
      <c r="J35" s="116">
        <v>-5.982905982905983</v>
      </c>
    </row>
    <row r="36" spans="1:10" s="110" customFormat="1" ht="24.95" customHeight="1" x14ac:dyDescent="0.2">
      <c r="A36" s="294" t="s">
        <v>173</v>
      </c>
      <c r="B36" s="295" t="s">
        <v>174</v>
      </c>
      <c r="C36" s="125">
        <v>73.61740707162285</v>
      </c>
      <c r="D36" s="143">
        <v>4060</v>
      </c>
      <c r="E36" s="144">
        <v>3603</v>
      </c>
      <c r="F36" s="144">
        <v>4432</v>
      </c>
      <c r="G36" s="144">
        <v>3529</v>
      </c>
      <c r="H36" s="145">
        <v>3823</v>
      </c>
      <c r="I36" s="143">
        <v>237</v>
      </c>
      <c r="J36" s="146">
        <v>6.1993199058331152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5515</v>
      </c>
      <c r="F11" s="264">
        <v>5760</v>
      </c>
      <c r="G11" s="264">
        <v>5970</v>
      </c>
      <c r="H11" s="264">
        <v>4853</v>
      </c>
      <c r="I11" s="265">
        <v>5332</v>
      </c>
      <c r="J11" s="263">
        <v>183</v>
      </c>
      <c r="K11" s="266">
        <v>3.4321080270067519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26.545784224841341</v>
      </c>
      <c r="E13" s="115">
        <v>1464</v>
      </c>
      <c r="F13" s="114">
        <v>2512</v>
      </c>
      <c r="G13" s="114">
        <v>1911</v>
      </c>
      <c r="H13" s="114">
        <v>1376</v>
      </c>
      <c r="I13" s="140">
        <v>1355</v>
      </c>
      <c r="J13" s="115">
        <v>109</v>
      </c>
      <c r="K13" s="116">
        <v>8.0442804428044283</v>
      </c>
    </row>
    <row r="14" spans="1:17" ht="15.95" customHeight="1" x14ac:dyDescent="0.2">
      <c r="A14" s="306" t="s">
        <v>230</v>
      </c>
      <c r="B14" s="307"/>
      <c r="C14" s="308"/>
      <c r="D14" s="113">
        <v>58.785131459655489</v>
      </c>
      <c r="E14" s="115">
        <v>3242</v>
      </c>
      <c r="F14" s="114">
        <v>2618</v>
      </c>
      <c r="G14" s="114">
        <v>3222</v>
      </c>
      <c r="H14" s="114">
        <v>2824</v>
      </c>
      <c r="I14" s="140">
        <v>2989</v>
      </c>
      <c r="J14" s="115">
        <v>253</v>
      </c>
      <c r="K14" s="116">
        <v>8.4643693542990963</v>
      </c>
    </row>
    <row r="15" spans="1:17" ht="15.95" customHeight="1" x14ac:dyDescent="0.2">
      <c r="A15" s="306" t="s">
        <v>231</v>
      </c>
      <c r="B15" s="307"/>
      <c r="C15" s="308"/>
      <c r="D15" s="113">
        <v>6.9628286491387126</v>
      </c>
      <c r="E15" s="115">
        <v>384</v>
      </c>
      <c r="F15" s="114">
        <v>330</v>
      </c>
      <c r="G15" s="114">
        <v>386</v>
      </c>
      <c r="H15" s="114">
        <v>349</v>
      </c>
      <c r="I15" s="140">
        <v>567</v>
      </c>
      <c r="J15" s="115">
        <v>-183</v>
      </c>
      <c r="K15" s="116">
        <v>-32.275132275132272</v>
      </c>
    </row>
    <row r="16" spans="1:17" ht="15.95" customHeight="1" x14ac:dyDescent="0.2">
      <c r="A16" s="306" t="s">
        <v>232</v>
      </c>
      <c r="B16" s="307"/>
      <c r="C16" s="308"/>
      <c r="D16" s="113">
        <v>7.2166817769718952</v>
      </c>
      <c r="E16" s="115">
        <v>398</v>
      </c>
      <c r="F16" s="114">
        <v>265</v>
      </c>
      <c r="G16" s="114">
        <v>412</v>
      </c>
      <c r="H16" s="114">
        <v>277</v>
      </c>
      <c r="I16" s="140">
        <v>401</v>
      </c>
      <c r="J16" s="115">
        <v>-3</v>
      </c>
      <c r="K16" s="116">
        <v>-0.74812967581047385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4.2973708068902994</v>
      </c>
      <c r="E18" s="115">
        <v>237</v>
      </c>
      <c r="F18" s="114">
        <v>1408</v>
      </c>
      <c r="G18" s="114">
        <v>604</v>
      </c>
      <c r="H18" s="114">
        <v>295</v>
      </c>
      <c r="I18" s="140">
        <v>172</v>
      </c>
      <c r="J18" s="115">
        <v>65</v>
      </c>
      <c r="K18" s="116">
        <v>37.790697674418603</v>
      </c>
    </row>
    <row r="19" spans="1:11" ht="14.1" customHeight="1" x14ac:dyDescent="0.2">
      <c r="A19" s="306" t="s">
        <v>235</v>
      </c>
      <c r="B19" s="307" t="s">
        <v>236</v>
      </c>
      <c r="C19" s="308"/>
      <c r="D19" s="113">
        <v>3.8621940163191297</v>
      </c>
      <c r="E19" s="115">
        <v>213</v>
      </c>
      <c r="F19" s="114">
        <v>1381</v>
      </c>
      <c r="G19" s="114">
        <v>562</v>
      </c>
      <c r="H19" s="114">
        <v>279</v>
      </c>
      <c r="I19" s="140">
        <v>161</v>
      </c>
      <c r="J19" s="115">
        <v>52</v>
      </c>
      <c r="K19" s="116">
        <v>32.298136645962735</v>
      </c>
    </row>
    <row r="20" spans="1:11" ht="14.1" customHeight="1" x14ac:dyDescent="0.2">
      <c r="A20" s="306">
        <v>12</v>
      </c>
      <c r="B20" s="307" t="s">
        <v>237</v>
      </c>
      <c r="C20" s="308"/>
      <c r="D20" s="113">
        <v>1.7769718948322757</v>
      </c>
      <c r="E20" s="115">
        <v>98</v>
      </c>
      <c r="F20" s="114">
        <v>85</v>
      </c>
      <c r="G20" s="114">
        <v>87</v>
      </c>
      <c r="H20" s="114">
        <v>60</v>
      </c>
      <c r="I20" s="140">
        <v>80</v>
      </c>
      <c r="J20" s="115">
        <v>18</v>
      </c>
      <c r="K20" s="116">
        <v>22.5</v>
      </c>
    </row>
    <row r="21" spans="1:11" ht="14.1" customHeight="1" x14ac:dyDescent="0.2">
      <c r="A21" s="306">
        <v>21</v>
      </c>
      <c r="B21" s="307" t="s">
        <v>238</v>
      </c>
      <c r="C21" s="308"/>
      <c r="D21" s="113">
        <v>0.76155938349954666</v>
      </c>
      <c r="E21" s="115">
        <v>42</v>
      </c>
      <c r="F21" s="114">
        <v>11</v>
      </c>
      <c r="G21" s="114">
        <v>6</v>
      </c>
      <c r="H21" s="114">
        <v>5</v>
      </c>
      <c r="I21" s="140">
        <v>16</v>
      </c>
      <c r="J21" s="115">
        <v>26</v>
      </c>
      <c r="K21" s="116">
        <v>162.5</v>
      </c>
    </row>
    <row r="22" spans="1:11" ht="14.1" customHeight="1" x14ac:dyDescent="0.2">
      <c r="A22" s="306">
        <v>22</v>
      </c>
      <c r="B22" s="307" t="s">
        <v>239</v>
      </c>
      <c r="C22" s="308"/>
      <c r="D22" s="113">
        <v>3.8440616500453308</v>
      </c>
      <c r="E22" s="115">
        <v>212</v>
      </c>
      <c r="F22" s="114">
        <v>176</v>
      </c>
      <c r="G22" s="114">
        <v>224</v>
      </c>
      <c r="H22" s="114">
        <v>191</v>
      </c>
      <c r="I22" s="140">
        <v>146</v>
      </c>
      <c r="J22" s="115">
        <v>66</v>
      </c>
      <c r="K22" s="116">
        <v>45.205479452054796</v>
      </c>
    </row>
    <row r="23" spans="1:11" ht="14.1" customHeight="1" x14ac:dyDescent="0.2">
      <c r="A23" s="306">
        <v>23</v>
      </c>
      <c r="B23" s="307" t="s">
        <v>240</v>
      </c>
      <c r="C23" s="308"/>
      <c r="D23" s="113">
        <v>0.18132366273798731</v>
      </c>
      <c r="E23" s="115">
        <v>10</v>
      </c>
      <c r="F23" s="114">
        <v>8</v>
      </c>
      <c r="G23" s="114">
        <v>8</v>
      </c>
      <c r="H23" s="114">
        <v>12</v>
      </c>
      <c r="I23" s="140">
        <v>11</v>
      </c>
      <c r="J23" s="115">
        <v>-1</v>
      </c>
      <c r="K23" s="116">
        <v>-9.0909090909090917</v>
      </c>
    </row>
    <row r="24" spans="1:11" ht="14.1" customHeight="1" x14ac:dyDescent="0.2">
      <c r="A24" s="306">
        <v>24</v>
      </c>
      <c r="B24" s="307" t="s">
        <v>241</v>
      </c>
      <c r="C24" s="308"/>
      <c r="D24" s="113">
        <v>2.5747960108794197</v>
      </c>
      <c r="E24" s="115">
        <v>142</v>
      </c>
      <c r="F24" s="114">
        <v>107</v>
      </c>
      <c r="G24" s="114">
        <v>88</v>
      </c>
      <c r="H24" s="114">
        <v>89</v>
      </c>
      <c r="I24" s="140">
        <v>136</v>
      </c>
      <c r="J24" s="115">
        <v>6</v>
      </c>
      <c r="K24" s="116">
        <v>4.4117647058823533</v>
      </c>
    </row>
    <row r="25" spans="1:11" ht="14.1" customHeight="1" x14ac:dyDescent="0.2">
      <c r="A25" s="306">
        <v>25</v>
      </c>
      <c r="B25" s="307" t="s">
        <v>242</v>
      </c>
      <c r="C25" s="308"/>
      <c r="D25" s="113">
        <v>4.5693563009972804</v>
      </c>
      <c r="E25" s="115">
        <v>252</v>
      </c>
      <c r="F25" s="114">
        <v>203</v>
      </c>
      <c r="G25" s="114">
        <v>241</v>
      </c>
      <c r="H25" s="114">
        <v>213</v>
      </c>
      <c r="I25" s="140">
        <v>378</v>
      </c>
      <c r="J25" s="115">
        <v>-126</v>
      </c>
      <c r="K25" s="116">
        <v>-33.333333333333336</v>
      </c>
    </row>
    <row r="26" spans="1:11" ht="14.1" customHeight="1" x14ac:dyDescent="0.2">
      <c r="A26" s="306">
        <v>26</v>
      </c>
      <c r="B26" s="307" t="s">
        <v>243</v>
      </c>
      <c r="C26" s="308"/>
      <c r="D26" s="113">
        <v>2.9918404351767904</v>
      </c>
      <c r="E26" s="115">
        <v>165</v>
      </c>
      <c r="F26" s="114">
        <v>87</v>
      </c>
      <c r="G26" s="114">
        <v>90</v>
      </c>
      <c r="H26" s="114">
        <v>107</v>
      </c>
      <c r="I26" s="140">
        <v>153</v>
      </c>
      <c r="J26" s="115">
        <v>12</v>
      </c>
      <c r="K26" s="116">
        <v>7.8431372549019605</v>
      </c>
    </row>
    <row r="27" spans="1:11" ht="14.1" customHeight="1" x14ac:dyDescent="0.2">
      <c r="A27" s="306">
        <v>27</v>
      </c>
      <c r="B27" s="307" t="s">
        <v>244</v>
      </c>
      <c r="C27" s="308"/>
      <c r="D27" s="113">
        <v>0.81595648232094287</v>
      </c>
      <c r="E27" s="115">
        <v>45</v>
      </c>
      <c r="F27" s="114">
        <v>53</v>
      </c>
      <c r="G27" s="114">
        <v>92</v>
      </c>
      <c r="H27" s="114">
        <v>48</v>
      </c>
      <c r="I27" s="140">
        <v>56</v>
      </c>
      <c r="J27" s="115">
        <v>-11</v>
      </c>
      <c r="K27" s="116">
        <v>-19.642857142857142</v>
      </c>
    </row>
    <row r="28" spans="1:11" ht="14.1" customHeight="1" x14ac:dyDescent="0.2">
      <c r="A28" s="306">
        <v>28</v>
      </c>
      <c r="B28" s="307" t="s">
        <v>245</v>
      </c>
      <c r="C28" s="308"/>
      <c r="D28" s="113">
        <v>9.0661831368993653E-2</v>
      </c>
      <c r="E28" s="115">
        <v>5</v>
      </c>
      <c r="F28" s="114">
        <v>4</v>
      </c>
      <c r="G28" s="114">
        <v>7</v>
      </c>
      <c r="H28" s="114">
        <v>6</v>
      </c>
      <c r="I28" s="140">
        <v>9</v>
      </c>
      <c r="J28" s="115">
        <v>-4</v>
      </c>
      <c r="K28" s="116">
        <v>-44.444444444444443</v>
      </c>
    </row>
    <row r="29" spans="1:11" ht="14.1" customHeight="1" x14ac:dyDescent="0.2">
      <c r="A29" s="306">
        <v>29</v>
      </c>
      <c r="B29" s="307" t="s">
        <v>246</v>
      </c>
      <c r="C29" s="308"/>
      <c r="D29" s="113">
        <v>3.1731640979147779</v>
      </c>
      <c r="E29" s="115">
        <v>175</v>
      </c>
      <c r="F29" s="114">
        <v>209</v>
      </c>
      <c r="G29" s="114">
        <v>200</v>
      </c>
      <c r="H29" s="114">
        <v>214</v>
      </c>
      <c r="I29" s="140">
        <v>172</v>
      </c>
      <c r="J29" s="115">
        <v>3</v>
      </c>
      <c r="K29" s="116">
        <v>1.7441860465116279</v>
      </c>
    </row>
    <row r="30" spans="1:11" ht="14.1" customHeight="1" x14ac:dyDescent="0.2">
      <c r="A30" s="306" t="s">
        <v>247</v>
      </c>
      <c r="B30" s="307" t="s">
        <v>248</v>
      </c>
      <c r="C30" s="308"/>
      <c r="D30" s="113">
        <v>0.90661831368993651</v>
      </c>
      <c r="E30" s="115">
        <v>50</v>
      </c>
      <c r="F30" s="114" t="s">
        <v>513</v>
      </c>
      <c r="G30" s="114" t="s">
        <v>513</v>
      </c>
      <c r="H30" s="114" t="s">
        <v>513</v>
      </c>
      <c r="I30" s="140">
        <v>50</v>
      </c>
      <c r="J30" s="115">
        <v>0</v>
      </c>
      <c r="K30" s="116">
        <v>0</v>
      </c>
    </row>
    <row r="31" spans="1:11" ht="14.1" customHeight="1" x14ac:dyDescent="0.2">
      <c r="A31" s="306" t="s">
        <v>249</v>
      </c>
      <c r="B31" s="307" t="s">
        <v>250</v>
      </c>
      <c r="C31" s="308"/>
      <c r="D31" s="113">
        <v>2.2665457842248413</v>
      </c>
      <c r="E31" s="115">
        <v>125</v>
      </c>
      <c r="F31" s="114">
        <v>122</v>
      </c>
      <c r="G31" s="114">
        <v>112</v>
      </c>
      <c r="H31" s="114">
        <v>123</v>
      </c>
      <c r="I31" s="140">
        <v>118</v>
      </c>
      <c r="J31" s="115">
        <v>7</v>
      </c>
      <c r="K31" s="116">
        <v>5.9322033898305087</v>
      </c>
    </row>
    <row r="32" spans="1:11" ht="14.1" customHeight="1" x14ac:dyDescent="0.2">
      <c r="A32" s="306">
        <v>31</v>
      </c>
      <c r="B32" s="307" t="s">
        <v>251</v>
      </c>
      <c r="C32" s="308"/>
      <c r="D32" s="113">
        <v>0.96101541251133271</v>
      </c>
      <c r="E32" s="115">
        <v>53</v>
      </c>
      <c r="F32" s="114">
        <v>27</v>
      </c>
      <c r="G32" s="114">
        <v>67</v>
      </c>
      <c r="H32" s="114">
        <v>26</v>
      </c>
      <c r="I32" s="140">
        <v>28</v>
      </c>
      <c r="J32" s="115">
        <v>25</v>
      </c>
      <c r="K32" s="116">
        <v>89.285714285714292</v>
      </c>
    </row>
    <row r="33" spans="1:11" ht="14.1" customHeight="1" x14ac:dyDescent="0.2">
      <c r="A33" s="306">
        <v>32</v>
      </c>
      <c r="B33" s="307" t="s">
        <v>252</v>
      </c>
      <c r="C33" s="308"/>
      <c r="D33" s="113">
        <v>4.6600181323662735</v>
      </c>
      <c r="E33" s="115">
        <v>257</v>
      </c>
      <c r="F33" s="114">
        <v>154</v>
      </c>
      <c r="G33" s="114">
        <v>185</v>
      </c>
      <c r="H33" s="114">
        <v>151</v>
      </c>
      <c r="I33" s="140">
        <v>150</v>
      </c>
      <c r="J33" s="115">
        <v>107</v>
      </c>
      <c r="K33" s="116">
        <v>71.333333333333329</v>
      </c>
    </row>
    <row r="34" spans="1:11" ht="14.1" customHeight="1" x14ac:dyDescent="0.2">
      <c r="A34" s="306">
        <v>33</v>
      </c>
      <c r="B34" s="307" t="s">
        <v>253</v>
      </c>
      <c r="C34" s="308"/>
      <c r="D34" s="113">
        <v>1.8676337262012692</v>
      </c>
      <c r="E34" s="115">
        <v>103</v>
      </c>
      <c r="F34" s="114">
        <v>75</v>
      </c>
      <c r="G34" s="114">
        <v>89</v>
      </c>
      <c r="H34" s="114">
        <v>89</v>
      </c>
      <c r="I34" s="140">
        <v>107</v>
      </c>
      <c r="J34" s="115">
        <v>-4</v>
      </c>
      <c r="K34" s="116">
        <v>-3.7383177570093458</v>
      </c>
    </row>
    <row r="35" spans="1:11" ht="14.1" customHeight="1" x14ac:dyDescent="0.2">
      <c r="A35" s="306">
        <v>34</v>
      </c>
      <c r="B35" s="307" t="s">
        <v>254</v>
      </c>
      <c r="C35" s="308"/>
      <c r="D35" s="113">
        <v>2.7198549410698094</v>
      </c>
      <c r="E35" s="115">
        <v>150</v>
      </c>
      <c r="F35" s="114">
        <v>82</v>
      </c>
      <c r="G35" s="114">
        <v>105</v>
      </c>
      <c r="H35" s="114">
        <v>71</v>
      </c>
      <c r="I35" s="140">
        <v>134</v>
      </c>
      <c r="J35" s="115">
        <v>16</v>
      </c>
      <c r="K35" s="116">
        <v>11.940298507462687</v>
      </c>
    </row>
    <row r="36" spans="1:11" ht="14.1" customHeight="1" x14ac:dyDescent="0.2">
      <c r="A36" s="306">
        <v>41</v>
      </c>
      <c r="B36" s="307" t="s">
        <v>255</v>
      </c>
      <c r="C36" s="308"/>
      <c r="D36" s="113">
        <v>0.94288304623753405</v>
      </c>
      <c r="E36" s="115">
        <v>52</v>
      </c>
      <c r="F36" s="114">
        <v>47</v>
      </c>
      <c r="G36" s="114">
        <v>42</v>
      </c>
      <c r="H36" s="114">
        <v>47</v>
      </c>
      <c r="I36" s="140">
        <v>249</v>
      </c>
      <c r="J36" s="115">
        <v>-197</v>
      </c>
      <c r="K36" s="116">
        <v>-79.116465863453811</v>
      </c>
    </row>
    <row r="37" spans="1:11" ht="14.1" customHeight="1" x14ac:dyDescent="0.2">
      <c r="A37" s="306">
        <v>42</v>
      </c>
      <c r="B37" s="307" t="s">
        <v>256</v>
      </c>
      <c r="C37" s="308"/>
      <c r="D37" s="113">
        <v>0.30825022665457841</v>
      </c>
      <c r="E37" s="115">
        <v>17</v>
      </c>
      <c r="F37" s="114">
        <v>19</v>
      </c>
      <c r="G37" s="114">
        <v>18</v>
      </c>
      <c r="H37" s="114">
        <v>14</v>
      </c>
      <c r="I37" s="140">
        <v>5</v>
      </c>
      <c r="J37" s="115">
        <v>12</v>
      </c>
      <c r="K37" s="116">
        <v>240</v>
      </c>
    </row>
    <row r="38" spans="1:11" ht="14.1" customHeight="1" x14ac:dyDescent="0.2">
      <c r="A38" s="306">
        <v>43</v>
      </c>
      <c r="B38" s="307" t="s">
        <v>257</v>
      </c>
      <c r="C38" s="308"/>
      <c r="D38" s="113">
        <v>0.29011786038077969</v>
      </c>
      <c r="E38" s="115">
        <v>16</v>
      </c>
      <c r="F38" s="114">
        <v>12</v>
      </c>
      <c r="G38" s="114">
        <v>28</v>
      </c>
      <c r="H38" s="114">
        <v>22</v>
      </c>
      <c r="I38" s="140">
        <v>23</v>
      </c>
      <c r="J38" s="115">
        <v>-7</v>
      </c>
      <c r="K38" s="116">
        <v>-30.434782608695652</v>
      </c>
    </row>
    <row r="39" spans="1:11" ht="14.1" customHeight="1" x14ac:dyDescent="0.2">
      <c r="A39" s="306">
        <v>51</v>
      </c>
      <c r="B39" s="307" t="s">
        <v>258</v>
      </c>
      <c r="C39" s="308"/>
      <c r="D39" s="113">
        <v>10.98821396192203</v>
      </c>
      <c r="E39" s="115">
        <v>606</v>
      </c>
      <c r="F39" s="114">
        <v>607</v>
      </c>
      <c r="G39" s="114">
        <v>685</v>
      </c>
      <c r="H39" s="114">
        <v>638</v>
      </c>
      <c r="I39" s="140">
        <v>630</v>
      </c>
      <c r="J39" s="115">
        <v>-24</v>
      </c>
      <c r="K39" s="116">
        <v>-3.8095238095238093</v>
      </c>
    </row>
    <row r="40" spans="1:11" ht="14.1" customHeight="1" x14ac:dyDescent="0.2">
      <c r="A40" s="306" t="s">
        <v>259</v>
      </c>
      <c r="B40" s="307" t="s">
        <v>260</v>
      </c>
      <c r="C40" s="308"/>
      <c r="D40" s="113">
        <v>8.8848594741613773</v>
      </c>
      <c r="E40" s="115">
        <v>490</v>
      </c>
      <c r="F40" s="114">
        <v>468</v>
      </c>
      <c r="G40" s="114">
        <v>521</v>
      </c>
      <c r="H40" s="114">
        <v>478</v>
      </c>
      <c r="I40" s="140">
        <v>482</v>
      </c>
      <c r="J40" s="115">
        <v>8</v>
      </c>
      <c r="K40" s="116">
        <v>1.6597510373443984</v>
      </c>
    </row>
    <row r="41" spans="1:11" ht="14.1" customHeight="1" x14ac:dyDescent="0.2">
      <c r="A41" s="306"/>
      <c r="B41" s="307" t="s">
        <v>261</v>
      </c>
      <c r="C41" s="308"/>
      <c r="D41" s="113">
        <v>8.0145058930190398</v>
      </c>
      <c r="E41" s="115">
        <v>442</v>
      </c>
      <c r="F41" s="114">
        <v>433</v>
      </c>
      <c r="G41" s="114">
        <v>466</v>
      </c>
      <c r="H41" s="114">
        <v>441</v>
      </c>
      <c r="I41" s="140">
        <v>440</v>
      </c>
      <c r="J41" s="115">
        <v>2</v>
      </c>
      <c r="K41" s="116">
        <v>0.45454545454545453</v>
      </c>
    </row>
    <row r="42" spans="1:11" ht="14.1" customHeight="1" x14ac:dyDescent="0.2">
      <c r="A42" s="306">
        <v>52</v>
      </c>
      <c r="B42" s="307" t="s">
        <v>262</v>
      </c>
      <c r="C42" s="308"/>
      <c r="D42" s="113">
        <v>5.0045330915684501</v>
      </c>
      <c r="E42" s="115">
        <v>276</v>
      </c>
      <c r="F42" s="114">
        <v>233</v>
      </c>
      <c r="G42" s="114">
        <v>320</v>
      </c>
      <c r="H42" s="114">
        <v>265</v>
      </c>
      <c r="I42" s="140">
        <v>317</v>
      </c>
      <c r="J42" s="115">
        <v>-41</v>
      </c>
      <c r="K42" s="116">
        <v>-12.933753943217665</v>
      </c>
    </row>
    <row r="43" spans="1:11" ht="14.1" customHeight="1" x14ac:dyDescent="0.2">
      <c r="A43" s="306" t="s">
        <v>263</v>
      </c>
      <c r="B43" s="307" t="s">
        <v>264</v>
      </c>
      <c r="C43" s="308"/>
      <c r="D43" s="113">
        <v>3.354487760652765</v>
      </c>
      <c r="E43" s="115">
        <v>185</v>
      </c>
      <c r="F43" s="114">
        <v>140</v>
      </c>
      <c r="G43" s="114">
        <v>229</v>
      </c>
      <c r="H43" s="114">
        <v>155</v>
      </c>
      <c r="I43" s="140">
        <v>225</v>
      </c>
      <c r="J43" s="115">
        <v>-40</v>
      </c>
      <c r="K43" s="116">
        <v>-17.777777777777779</v>
      </c>
    </row>
    <row r="44" spans="1:11" ht="14.1" customHeight="1" x14ac:dyDescent="0.2">
      <c r="A44" s="306">
        <v>53</v>
      </c>
      <c r="B44" s="307" t="s">
        <v>265</v>
      </c>
      <c r="C44" s="308"/>
      <c r="D44" s="113">
        <v>0.61650045330915682</v>
      </c>
      <c r="E44" s="115">
        <v>34</v>
      </c>
      <c r="F44" s="114">
        <v>30</v>
      </c>
      <c r="G44" s="114">
        <v>32</v>
      </c>
      <c r="H44" s="114">
        <v>21</v>
      </c>
      <c r="I44" s="140">
        <v>23</v>
      </c>
      <c r="J44" s="115">
        <v>11</v>
      </c>
      <c r="K44" s="116">
        <v>47.826086956521742</v>
      </c>
    </row>
    <row r="45" spans="1:11" ht="14.1" customHeight="1" x14ac:dyDescent="0.2">
      <c r="A45" s="306" t="s">
        <v>266</v>
      </c>
      <c r="B45" s="307" t="s">
        <v>267</v>
      </c>
      <c r="C45" s="308"/>
      <c r="D45" s="113">
        <v>0.59836808703535815</v>
      </c>
      <c r="E45" s="115">
        <v>33</v>
      </c>
      <c r="F45" s="114">
        <v>30</v>
      </c>
      <c r="G45" s="114">
        <v>32</v>
      </c>
      <c r="H45" s="114">
        <v>19</v>
      </c>
      <c r="I45" s="140">
        <v>20</v>
      </c>
      <c r="J45" s="115">
        <v>13</v>
      </c>
      <c r="K45" s="116">
        <v>65</v>
      </c>
    </row>
    <row r="46" spans="1:11" ht="14.1" customHeight="1" x14ac:dyDescent="0.2">
      <c r="A46" s="306">
        <v>54</v>
      </c>
      <c r="B46" s="307" t="s">
        <v>268</v>
      </c>
      <c r="C46" s="308"/>
      <c r="D46" s="113">
        <v>2.9193109700815958</v>
      </c>
      <c r="E46" s="115">
        <v>161</v>
      </c>
      <c r="F46" s="114">
        <v>167</v>
      </c>
      <c r="G46" s="114">
        <v>180</v>
      </c>
      <c r="H46" s="114">
        <v>145</v>
      </c>
      <c r="I46" s="140">
        <v>151</v>
      </c>
      <c r="J46" s="115">
        <v>10</v>
      </c>
      <c r="K46" s="116">
        <v>6.6225165562913908</v>
      </c>
    </row>
    <row r="47" spans="1:11" ht="14.1" customHeight="1" x14ac:dyDescent="0.2">
      <c r="A47" s="306">
        <v>61</v>
      </c>
      <c r="B47" s="307" t="s">
        <v>269</v>
      </c>
      <c r="C47" s="308"/>
      <c r="D47" s="113">
        <v>1.6863100634632819</v>
      </c>
      <c r="E47" s="115">
        <v>93</v>
      </c>
      <c r="F47" s="114">
        <v>50</v>
      </c>
      <c r="G47" s="114">
        <v>61</v>
      </c>
      <c r="H47" s="114">
        <v>87</v>
      </c>
      <c r="I47" s="140">
        <v>86</v>
      </c>
      <c r="J47" s="115">
        <v>7</v>
      </c>
      <c r="K47" s="116">
        <v>8.1395348837209305</v>
      </c>
    </row>
    <row r="48" spans="1:11" ht="14.1" customHeight="1" x14ac:dyDescent="0.2">
      <c r="A48" s="306">
        <v>62</v>
      </c>
      <c r="B48" s="307" t="s">
        <v>270</v>
      </c>
      <c r="C48" s="308"/>
      <c r="D48" s="113">
        <v>10.71622846781505</v>
      </c>
      <c r="E48" s="115">
        <v>591</v>
      </c>
      <c r="F48" s="114">
        <v>495</v>
      </c>
      <c r="G48" s="114">
        <v>540</v>
      </c>
      <c r="H48" s="114">
        <v>483</v>
      </c>
      <c r="I48" s="140">
        <v>423</v>
      </c>
      <c r="J48" s="115">
        <v>168</v>
      </c>
      <c r="K48" s="116">
        <v>39.716312056737586</v>
      </c>
    </row>
    <row r="49" spans="1:11" ht="14.1" customHeight="1" x14ac:dyDescent="0.2">
      <c r="A49" s="306">
        <v>63</v>
      </c>
      <c r="B49" s="307" t="s">
        <v>271</v>
      </c>
      <c r="C49" s="308"/>
      <c r="D49" s="113">
        <v>3.2456935630099726</v>
      </c>
      <c r="E49" s="115">
        <v>179</v>
      </c>
      <c r="F49" s="114">
        <v>151</v>
      </c>
      <c r="G49" s="114">
        <v>174</v>
      </c>
      <c r="H49" s="114">
        <v>138</v>
      </c>
      <c r="I49" s="140">
        <v>149</v>
      </c>
      <c r="J49" s="115">
        <v>30</v>
      </c>
      <c r="K49" s="116">
        <v>20.134228187919462</v>
      </c>
    </row>
    <row r="50" spans="1:11" ht="14.1" customHeight="1" x14ac:dyDescent="0.2">
      <c r="A50" s="306" t="s">
        <v>272</v>
      </c>
      <c r="B50" s="307" t="s">
        <v>273</v>
      </c>
      <c r="C50" s="308"/>
      <c r="D50" s="113">
        <v>0.38077969174977333</v>
      </c>
      <c r="E50" s="115">
        <v>21</v>
      </c>
      <c r="F50" s="114">
        <v>21</v>
      </c>
      <c r="G50" s="114">
        <v>20</v>
      </c>
      <c r="H50" s="114">
        <v>17</v>
      </c>
      <c r="I50" s="140">
        <v>26</v>
      </c>
      <c r="J50" s="115">
        <v>-5</v>
      </c>
      <c r="K50" s="116">
        <v>-19.23076923076923</v>
      </c>
    </row>
    <row r="51" spans="1:11" ht="14.1" customHeight="1" x14ac:dyDescent="0.2">
      <c r="A51" s="306" t="s">
        <v>274</v>
      </c>
      <c r="B51" s="307" t="s">
        <v>275</v>
      </c>
      <c r="C51" s="308"/>
      <c r="D51" s="113">
        <v>2.5747960108794197</v>
      </c>
      <c r="E51" s="115">
        <v>142</v>
      </c>
      <c r="F51" s="114">
        <v>114</v>
      </c>
      <c r="G51" s="114">
        <v>131</v>
      </c>
      <c r="H51" s="114">
        <v>102</v>
      </c>
      <c r="I51" s="140">
        <v>106</v>
      </c>
      <c r="J51" s="115">
        <v>36</v>
      </c>
      <c r="K51" s="116">
        <v>33.962264150943398</v>
      </c>
    </row>
    <row r="52" spans="1:11" ht="14.1" customHeight="1" x14ac:dyDescent="0.2">
      <c r="A52" s="306">
        <v>71</v>
      </c>
      <c r="B52" s="307" t="s">
        <v>276</v>
      </c>
      <c r="C52" s="308"/>
      <c r="D52" s="113">
        <v>7.3798730734360838</v>
      </c>
      <c r="E52" s="115">
        <v>407</v>
      </c>
      <c r="F52" s="114">
        <v>262</v>
      </c>
      <c r="G52" s="114">
        <v>339</v>
      </c>
      <c r="H52" s="114">
        <v>349</v>
      </c>
      <c r="I52" s="140">
        <v>397</v>
      </c>
      <c r="J52" s="115">
        <v>10</v>
      </c>
      <c r="K52" s="116">
        <v>2.5188916876574305</v>
      </c>
    </row>
    <row r="53" spans="1:11" ht="14.1" customHeight="1" x14ac:dyDescent="0.2">
      <c r="A53" s="306" t="s">
        <v>277</v>
      </c>
      <c r="B53" s="307" t="s">
        <v>278</v>
      </c>
      <c r="C53" s="308"/>
      <c r="D53" s="113">
        <v>2.2121486854034451</v>
      </c>
      <c r="E53" s="115">
        <v>122</v>
      </c>
      <c r="F53" s="114">
        <v>75</v>
      </c>
      <c r="G53" s="114">
        <v>105</v>
      </c>
      <c r="H53" s="114">
        <v>105</v>
      </c>
      <c r="I53" s="140">
        <v>137</v>
      </c>
      <c r="J53" s="115">
        <v>-15</v>
      </c>
      <c r="K53" s="116">
        <v>-10.948905109489051</v>
      </c>
    </row>
    <row r="54" spans="1:11" ht="14.1" customHeight="1" x14ac:dyDescent="0.2">
      <c r="A54" s="306" t="s">
        <v>279</v>
      </c>
      <c r="B54" s="307" t="s">
        <v>280</v>
      </c>
      <c r="C54" s="308"/>
      <c r="D54" s="113">
        <v>4.4424297370806887</v>
      </c>
      <c r="E54" s="115">
        <v>245</v>
      </c>
      <c r="F54" s="114">
        <v>161</v>
      </c>
      <c r="G54" s="114">
        <v>199</v>
      </c>
      <c r="H54" s="114">
        <v>220</v>
      </c>
      <c r="I54" s="140">
        <v>217</v>
      </c>
      <c r="J54" s="115">
        <v>28</v>
      </c>
      <c r="K54" s="116">
        <v>12.903225806451612</v>
      </c>
    </row>
    <row r="55" spans="1:11" ht="14.1" customHeight="1" x14ac:dyDescent="0.2">
      <c r="A55" s="306">
        <v>72</v>
      </c>
      <c r="B55" s="307" t="s">
        <v>281</v>
      </c>
      <c r="C55" s="308"/>
      <c r="D55" s="113">
        <v>2.2665457842248413</v>
      </c>
      <c r="E55" s="115">
        <v>125</v>
      </c>
      <c r="F55" s="114">
        <v>82</v>
      </c>
      <c r="G55" s="114">
        <v>96</v>
      </c>
      <c r="H55" s="114">
        <v>118</v>
      </c>
      <c r="I55" s="140">
        <v>102</v>
      </c>
      <c r="J55" s="115">
        <v>23</v>
      </c>
      <c r="K55" s="116">
        <v>22.549019607843139</v>
      </c>
    </row>
    <row r="56" spans="1:11" ht="14.1" customHeight="1" x14ac:dyDescent="0.2">
      <c r="A56" s="306" t="s">
        <v>282</v>
      </c>
      <c r="B56" s="307" t="s">
        <v>283</v>
      </c>
      <c r="C56" s="308"/>
      <c r="D56" s="113">
        <v>0.99728014505893015</v>
      </c>
      <c r="E56" s="115">
        <v>55</v>
      </c>
      <c r="F56" s="114">
        <v>39</v>
      </c>
      <c r="G56" s="114">
        <v>51</v>
      </c>
      <c r="H56" s="114">
        <v>51</v>
      </c>
      <c r="I56" s="140">
        <v>45</v>
      </c>
      <c r="J56" s="115">
        <v>10</v>
      </c>
      <c r="K56" s="116">
        <v>22.222222222222221</v>
      </c>
    </row>
    <row r="57" spans="1:11" ht="14.1" customHeight="1" x14ac:dyDescent="0.2">
      <c r="A57" s="306" t="s">
        <v>284</v>
      </c>
      <c r="B57" s="307" t="s">
        <v>285</v>
      </c>
      <c r="C57" s="308"/>
      <c r="D57" s="113">
        <v>0.70716228467815045</v>
      </c>
      <c r="E57" s="115">
        <v>39</v>
      </c>
      <c r="F57" s="114">
        <v>25</v>
      </c>
      <c r="G57" s="114">
        <v>18</v>
      </c>
      <c r="H57" s="114">
        <v>24</v>
      </c>
      <c r="I57" s="140">
        <v>29</v>
      </c>
      <c r="J57" s="115">
        <v>10</v>
      </c>
      <c r="K57" s="116">
        <v>34.482758620689658</v>
      </c>
    </row>
    <row r="58" spans="1:11" ht="14.1" customHeight="1" x14ac:dyDescent="0.2">
      <c r="A58" s="306">
        <v>73</v>
      </c>
      <c r="B58" s="307" t="s">
        <v>286</v>
      </c>
      <c r="C58" s="308"/>
      <c r="D58" s="113">
        <v>1.3055303717135087</v>
      </c>
      <c r="E58" s="115">
        <v>72</v>
      </c>
      <c r="F58" s="114">
        <v>41</v>
      </c>
      <c r="G58" s="114">
        <v>68</v>
      </c>
      <c r="H58" s="114">
        <v>66</v>
      </c>
      <c r="I58" s="140">
        <v>42</v>
      </c>
      <c r="J58" s="115">
        <v>30</v>
      </c>
      <c r="K58" s="116">
        <v>71.428571428571431</v>
      </c>
    </row>
    <row r="59" spans="1:11" ht="14.1" customHeight="1" x14ac:dyDescent="0.2">
      <c r="A59" s="306" t="s">
        <v>287</v>
      </c>
      <c r="B59" s="307" t="s">
        <v>288</v>
      </c>
      <c r="C59" s="308"/>
      <c r="D59" s="113">
        <v>0.79782411604714421</v>
      </c>
      <c r="E59" s="115">
        <v>44</v>
      </c>
      <c r="F59" s="114">
        <v>21</v>
      </c>
      <c r="G59" s="114">
        <v>41</v>
      </c>
      <c r="H59" s="114">
        <v>37</v>
      </c>
      <c r="I59" s="140">
        <v>29</v>
      </c>
      <c r="J59" s="115">
        <v>15</v>
      </c>
      <c r="K59" s="116">
        <v>51.724137931034484</v>
      </c>
    </row>
    <row r="60" spans="1:11" ht="14.1" customHeight="1" x14ac:dyDescent="0.2">
      <c r="A60" s="306">
        <v>81</v>
      </c>
      <c r="B60" s="307" t="s">
        <v>289</v>
      </c>
      <c r="C60" s="308"/>
      <c r="D60" s="113">
        <v>6.7633726201269262</v>
      </c>
      <c r="E60" s="115">
        <v>373</v>
      </c>
      <c r="F60" s="114">
        <v>469</v>
      </c>
      <c r="G60" s="114">
        <v>445</v>
      </c>
      <c r="H60" s="114">
        <v>382</v>
      </c>
      <c r="I60" s="140">
        <v>413</v>
      </c>
      <c r="J60" s="115">
        <v>-40</v>
      </c>
      <c r="K60" s="116">
        <v>-9.6852300242130749</v>
      </c>
    </row>
    <row r="61" spans="1:11" ht="14.1" customHeight="1" x14ac:dyDescent="0.2">
      <c r="A61" s="306" t="s">
        <v>290</v>
      </c>
      <c r="B61" s="307" t="s">
        <v>291</v>
      </c>
      <c r="C61" s="308"/>
      <c r="D61" s="113">
        <v>2.1214868540344516</v>
      </c>
      <c r="E61" s="115">
        <v>117</v>
      </c>
      <c r="F61" s="114">
        <v>111</v>
      </c>
      <c r="G61" s="114">
        <v>147</v>
      </c>
      <c r="H61" s="114">
        <v>150</v>
      </c>
      <c r="I61" s="140">
        <v>118</v>
      </c>
      <c r="J61" s="115">
        <v>-1</v>
      </c>
      <c r="K61" s="116">
        <v>-0.84745762711864403</v>
      </c>
    </row>
    <row r="62" spans="1:11" ht="14.1" customHeight="1" x14ac:dyDescent="0.2">
      <c r="A62" s="306" t="s">
        <v>292</v>
      </c>
      <c r="B62" s="307" t="s">
        <v>293</v>
      </c>
      <c r="C62" s="308"/>
      <c r="D62" s="113">
        <v>2.5203989120580235</v>
      </c>
      <c r="E62" s="115">
        <v>139</v>
      </c>
      <c r="F62" s="114">
        <v>218</v>
      </c>
      <c r="G62" s="114">
        <v>181</v>
      </c>
      <c r="H62" s="114">
        <v>123</v>
      </c>
      <c r="I62" s="140">
        <v>169</v>
      </c>
      <c r="J62" s="115">
        <v>-30</v>
      </c>
      <c r="K62" s="116">
        <v>-17.751479289940828</v>
      </c>
    </row>
    <row r="63" spans="1:11" ht="14.1" customHeight="1" x14ac:dyDescent="0.2">
      <c r="A63" s="306"/>
      <c r="B63" s="307" t="s">
        <v>294</v>
      </c>
      <c r="C63" s="308"/>
      <c r="D63" s="113">
        <v>2.1214868540344516</v>
      </c>
      <c r="E63" s="115">
        <v>117</v>
      </c>
      <c r="F63" s="114">
        <v>159</v>
      </c>
      <c r="G63" s="114">
        <v>131</v>
      </c>
      <c r="H63" s="114">
        <v>95</v>
      </c>
      <c r="I63" s="140">
        <v>126</v>
      </c>
      <c r="J63" s="115">
        <v>-9</v>
      </c>
      <c r="K63" s="116">
        <v>-7.1428571428571432</v>
      </c>
    </row>
    <row r="64" spans="1:11" ht="14.1" customHeight="1" x14ac:dyDescent="0.2">
      <c r="A64" s="306" t="s">
        <v>295</v>
      </c>
      <c r="B64" s="307" t="s">
        <v>296</v>
      </c>
      <c r="C64" s="308"/>
      <c r="D64" s="113">
        <v>0.97914777878513148</v>
      </c>
      <c r="E64" s="115">
        <v>54</v>
      </c>
      <c r="F64" s="114">
        <v>40</v>
      </c>
      <c r="G64" s="114">
        <v>57</v>
      </c>
      <c r="H64" s="114">
        <v>50</v>
      </c>
      <c r="I64" s="140">
        <v>55</v>
      </c>
      <c r="J64" s="115">
        <v>-1</v>
      </c>
      <c r="K64" s="116">
        <v>-1.8181818181818181</v>
      </c>
    </row>
    <row r="65" spans="1:11" ht="14.1" customHeight="1" x14ac:dyDescent="0.2">
      <c r="A65" s="306" t="s">
        <v>297</v>
      </c>
      <c r="B65" s="307" t="s">
        <v>298</v>
      </c>
      <c r="C65" s="308"/>
      <c r="D65" s="113">
        <v>0.32638259292837718</v>
      </c>
      <c r="E65" s="115">
        <v>18</v>
      </c>
      <c r="F65" s="114">
        <v>46</v>
      </c>
      <c r="G65" s="114">
        <v>29</v>
      </c>
      <c r="H65" s="114">
        <v>25</v>
      </c>
      <c r="I65" s="140">
        <v>32</v>
      </c>
      <c r="J65" s="115">
        <v>-14</v>
      </c>
      <c r="K65" s="116">
        <v>-43.75</v>
      </c>
    </row>
    <row r="66" spans="1:11" ht="14.1" customHeight="1" x14ac:dyDescent="0.2">
      <c r="A66" s="306">
        <v>82</v>
      </c>
      <c r="B66" s="307" t="s">
        <v>299</v>
      </c>
      <c r="C66" s="308"/>
      <c r="D66" s="113">
        <v>3.4088848594741612</v>
      </c>
      <c r="E66" s="115">
        <v>188</v>
      </c>
      <c r="F66" s="114">
        <v>147</v>
      </c>
      <c r="G66" s="114">
        <v>277</v>
      </c>
      <c r="H66" s="114">
        <v>225</v>
      </c>
      <c r="I66" s="140">
        <v>224</v>
      </c>
      <c r="J66" s="115">
        <v>-36</v>
      </c>
      <c r="K66" s="116">
        <v>-16.071428571428573</v>
      </c>
    </row>
    <row r="67" spans="1:11" ht="14.1" customHeight="1" x14ac:dyDescent="0.2">
      <c r="A67" s="306" t="s">
        <v>300</v>
      </c>
      <c r="B67" s="307" t="s">
        <v>301</v>
      </c>
      <c r="C67" s="308"/>
      <c r="D67" s="113">
        <v>2.1577515865820489</v>
      </c>
      <c r="E67" s="115">
        <v>119</v>
      </c>
      <c r="F67" s="114">
        <v>100</v>
      </c>
      <c r="G67" s="114">
        <v>195</v>
      </c>
      <c r="H67" s="114">
        <v>169</v>
      </c>
      <c r="I67" s="140">
        <v>142</v>
      </c>
      <c r="J67" s="115">
        <v>-23</v>
      </c>
      <c r="K67" s="116">
        <v>-16.197183098591548</v>
      </c>
    </row>
    <row r="68" spans="1:11" ht="14.1" customHeight="1" x14ac:dyDescent="0.2">
      <c r="A68" s="306" t="s">
        <v>302</v>
      </c>
      <c r="B68" s="307" t="s">
        <v>303</v>
      </c>
      <c r="C68" s="308"/>
      <c r="D68" s="113">
        <v>0.67089755213055302</v>
      </c>
      <c r="E68" s="115">
        <v>37</v>
      </c>
      <c r="F68" s="114">
        <v>28</v>
      </c>
      <c r="G68" s="114">
        <v>45</v>
      </c>
      <c r="H68" s="114">
        <v>37</v>
      </c>
      <c r="I68" s="140">
        <v>57</v>
      </c>
      <c r="J68" s="115">
        <v>-20</v>
      </c>
      <c r="K68" s="116">
        <v>-35.087719298245617</v>
      </c>
    </row>
    <row r="69" spans="1:11" ht="14.1" customHeight="1" x14ac:dyDescent="0.2">
      <c r="A69" s="306">
        <v>83</v>
      </c>
      <c r="B69" s="307" t="s">
        <v>304</v>
      </c>
      <c r="C69" s="308"/>
      <c r="D69" s="113">
        <v>4.3880326382592925</v>
      </c>
      <c r="E69" s="115">
        <v>242</v>
      </c>
      <c r="F69" s="114">
        <v>157</v>
      </c>
      <c r="G69" s="114">
        <v>354</v>
      </c>
      <c r="H69" s="114">
        <v>161</v>
      </c>
      <c r="I69" s="140">
        <v>222</v>
      </c>
      <c r="J69" s="115">
        <v>20</v>
      </c>
      <c r="K69" s="116">
        <v>9.0090090090090094</v>
      </c>
    </row>
    <row r="70" spans="1:11" ht="14.1" customHeight="1" x14ac:dyDescent="0.2">
      <c r="A70" s="306" t="s">
        <v>305</v>
      </c>
      <c r="B70" s="307" t="s">
        <v>306</v>
      </c>
      <c r="C70" s="308"/>
      <c r="D70" s="113">
        <v>3.7896645512239346</v>
      </c>
      <c r="E70" s="115">
        <v>209</v>
      </c>
      <c r="F70" s="114">
        <v>121</v>
      </c>
      <c r="G70" s="114">
        <v>314</v>
      </c>
      <c r="H70" s="114">
        <v>132</v>
      </c>
      <c r="I70" s="140">
        <v>171</v>
      </c>
      <c r="J70" s="115">
        <v>38</v>
      </c>
      <c r="K70" s="116">
        <v>22.222222222222221</v>
      </c>
    </row>
    <row r="71" spans="1:11" ht="14.1" customHeight="1" x14ac:dyDescent="0.2">
      <c r="A71" s="306"/>
      <c r="B71" s="307" t="s">
        <v>307</v>
      </c>
      <c r="C71" s="308"/>
      <c r="D71" s="113">
        <v>1.9764279238440616</v>
      </c>
      <c r="E71" s="115">
        <v>109</v>
      </c>
      <c r="F71" s="114">
        <v>70</v>
      </c>
      <c r="G71" s="114">
        <v>199</v>
      </c>
      <c r="H71" s="114">
        <v>78</v>
      </c>
      <c r="I71" s="140">
        <v>84</v>
      </c>
      <c r="J71" s="115">
        <v>25</v>
      </c>
      <c r="K71" s="116">
        <v>29.761904761904763</v>
      </c>
    </row>
    <row r="72" spans="1:11" ht="14.1" customHeight="1" x14ac:dyDescent="0.2">
      <c r="A72" s="306">
        <v>84</v>
      </c>
      <c r="B72" s="307" t="s">
        <v>308</v>
      </c>
      <c r="C72" s="308"/>
      <c r="D72" s="113">
        <v>1.069809610154125</v>
      </c>
      <c r="E72" s="115">
        <v>59</v>
      </c>
      <c r="F72" s="114">
        <v>36</v>
      </c>
      <c r="G72" s="114">
        <v>136</v>
      </c>
      <c r="H72" s="114">
        <v>41</v>
      </c>
      <c r="I72" s="140">
        <v>61</v>
      </c>
      <c r="J72" s="115">
        <v>-2</v>
      </c>
      <c r="K72" s="116">
        <v>-3.278688524590164</v>
      </c>
    </row>
    <row r="73" spans="1:11" ht="14.1" customHeight="1" x14ac:dyDescent="0.2">
      <c r="A73" s="306" t="s">
        <v>309</v>
      </c>
      <c r="B73" s="307" t="s">
        <v>310</v>
      </c>
      <c r="C73" s="308"/>
      <c r="D73" s="113">
        <v>0.3989120580235721</v>
      </c>
      <c r="E73" s="115">
        <v>22</v>
      </c>
      <c r="F73" s="114">
        <v>9</v>
      </c>
      <c r="G73" s="114">
        <v>57</v>
      </c>
      <c r="H73" s="114">
        <v>14</v>
      </c>
      <c r="I73" s="140">
        <v>35</v>
      </c>
      <c r="J73" s="115">
        <v>-13</v>
      </c>
      <c r="K73" s="116">
        <v>-37.142857142857146</v>
      </c>
    </row>
    <row r="74" spans="1:11" ht="14.1" customHeight="1" x14ac:dyDescent="0.2">
      <c r="A74" s="306" t="s">
        <v>311</v>
      </c>
      <c r="B74" s="307" t="s">
        <v>312</v>
      </c>
      <c r="C74" s="308"/>
      <c r="D74" s="113">
        <v>0.16319129646418859</v>
      </c>
      <c r="E74" s="115">
        <v>9</v>
      </c>
      <c r="F74" s="114">
        <v>11</v>
      </c>
      <c r="G74" s="114">
        <v>35</v>
      </c>
      <c r="H74" s="114">
        <v>6</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0.23572076155938351</v>
      </c>
      <c r="E76" s="115">
        <v>13</v>
      </c>
      <c r="F76" s="114">
        <v>10</v>
      </c>
      <c r="G76" s="114">
        <v>17</v>
      </c>
      <c r="H76" s="114">
        <v>11</v>
      </c>
      <c r="I76" s="140">
        <v>13</v>
      </c>
      <c r="J76" s="115">
        <v>0</v>
      </c>
      <c r="K76" s="116">
        <v>0</v>
      </c>
    </row>
    <row r="77" spans="1:11" ht="14.1" customHeight="1" x14ac:dyDescent="0.2">
      <c r="A77" s="306">
        <v>92</v>
      </c>
      <c r="B77" s="307" t="s">
        <v>316</v>
      </c>
      <c r="C77" s="308"/>
      <c r="D77" s="113">
        <v>0.45330915684496825</v>
      </c>
      <c r="E77" s="115">
        <v>25</v>
      </c>
      <c r="F77" s="114">
        <v>12</v>
      </c>
      <c r="G77" s="114">
        <v>9</v>
      </c>
      <c r="H77" s="114">
        <v>20</v>
      </c>
      <c r="I77" s="140">
        <v>23</v>
      </c>
      <c r="J77" s="115">
        <v>2</v>
      </c>
      <c r="K77" s="116">
        <v>8.695652173913043</v>
      </c>
    </row>
    <row r="78" spans="1:11" ht="14.1" customHeight="1" x14ac:dyDescent="0.2">
      <c r="A78" s="306">
        <v>93</v>
      </c>
      <c r="B78" s="307" t="s">
        <v>317</v>
      </c>
      <c r="C78" s="308"/>
      <c r="D78" s="113">
        <v>0.18132366273798731</v>
      </c>
      <c r="E78" s="115">
        <v>10</v>
      </c>
      <c r="F78" s="114">
        <v>3</v>
      </c>
      <c r="G78" s="114">
        <v>4</v>
      </c>
      <c r="H78" s="114">
        <v>8</v>
      </c>
      <c r="I78" s="140">
        <v>8</v>
      </c>
      <c r="J78" s="115">
        <v>2</v>
      </c>
      <c r="K78" s="116">
        <v>25</v>
      </c>
    </row>
    <row r="79" spans="1:11" ht="14.1" customHeight="1" x14ac:dyDescent="0.2">
      <c r="A79" s="306">
        <v>94</v>
      </c>
      <c r="B79" s="307" t="s">
        <v>318</v>
      </c>
      <c r="C79" s="308"/>
      <c r="D79" s="113">
        <v>5.4397098821396192E-2</v>
      </c>
      <c r="E79" s="115">
        <v>3</v>
      </c>
      <c r="F79" s="114">
        <v>6</v>
      </c>
      <c r="G79" s="114">
        <v>13</v>
      </c>
      <c r="H79" s="114">
        <v>8</v>
      </c>
      <c r="I79" s="140">
        <v>3</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0.48957388939256574</v>
      </c>
      <c r="E81" s="143">
        <v>27</v>
      </c>
      <c r="F81" s="144">
        <v>35</v>
      </c>
      <c r="G81" s="144">
        <v>39</v>
      </c>
      <c r="H81" s="144">
        <v>27</v>
      </c>
      <c r="I81" s="145">
        <v>20</v>
      </c>
      <c r="J81" s="143">
        <v>7</v>
      </c>
      <c r="K81" s="146">
        <v>35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52703</v>
      </c>
      <c r="C10" s="114">
        <v>29398</v>
      </c>
      <c r="D10" s="114">
        <v>23305</v>
      </c>
      <c r="E10" s="114">
        <v>40608</v>
      </c>
      <c r="F10" s="114">
        <v>11587</v>
      </c>
      <c r="G10" s="114">
        <v>7230</v>
      </c>
      <c r="H10" s="114">
        <v>13605</v>
      </c>
      <c r="I10" s="115">
        <v>17317</v>
      </c>
      <c r="J10" s="114">
        <v>13133</v>
      </c>
      <c r="K10" s="114">
        <v>4184</v>
      </c>
      <c r="L10" s="423">
        <v>4301</v>
      </c>
      <c r="M10" s="424">
        <v>4578</v>
      </c>
    </row>
    <row r="11" spans="1:13" ht="11.1" customHeight="1" x14ac:dyDescent="0.2">
      <c r="A11" s="422" t="s">
        <v>387</v>
      </c>
      <c r="B11" s="115">
        <v>53066</v>
      </c>
      <c r="C11" s="114">
        <v>29830</v>
      </c>
      <c r="D11" s="114">
        <v>23236</v>
      </c>
      <c r="E11" s="114">
        <v>40888</v>
      </c>
      <c r="F11" s="114">
        <v>11663</v>
      </c>
      <c r="G11" s="114">
        <v>6969</v>
      </c>
      <c r="H11" s="114">
        <v>13903</v>
      </c>
      <c r="I11" s="115">
        <v>17645</v>
      </c>
      <c r="J11" s="114">
        <v>13372</v>
      </c>
      <c r="K11" s="114">
        <v>4273</v>
      </c>
      <c r="L11" s="423">
        <v>4869</v>
      </c>
      <c r="M11" s="424">
        <v>4655</v>
      </c>
    </row>
    <row r="12" spans="1:13" ht="11.1" customHeight="1" x14ac:dyDescent="0.2">
      <c r="A12" s="422" t="s">
        <v>388</v>
      </c>
      <c r="B12" s="115">
        <v>54800</v>
      </c>
      <c r="C12" s="114">
        <v>30907</v>
      </c>
      <c r="D12" s="114">
        <v>23893</v>
      </c>
      <c r="E12" s="114">
        <v>42303</v>
      </c>
      <c r="F12" s="114">
        <v>11974</v>
      </c>
      <c r="G12" s="114">
        <v>7962</v>
      </c>
      <c r="H12" s="114">
        <v>14205</v>
      </c>
      <c r="I12" s="115">
        <v>17695</v>
      </c>
      <c r="J12" s="114">
        <v>13292</v>
      </c>
      <c r="K12" s="114">
        <v>4403</v>
      </c>
      <c r="L12" s="423">
        <v>6427</v>
      </c>
      <c r="M12" s="424">
        <v>4937</v>
      </c>
    </row>
    <row r="13" spans="1:13" s="110" customFormat="1" ht="11.1" customHeight="1" x14ac:dyDescent="0.2">
      <c r="A13" s="422" t="s">
        <v>389</v>
      </c>
      <c r="B13" s="115">
        <v>53966</v>
      </c>
      <c r="C13" s="114">
        <v>30114</v>
      </c>
      <c r="D13" s="114">
        <v>23852</v>
      </c>
      <c r="E13" s="114">
        <v>41477</v>
      </c>
      <c r="F13" s="114">
        <v>11952</v>
      </c>
      <c r="G13" s="114">
        <v>7570</v>
      </c>
      <c r="H13" s="114">
        <v>14302</v>
      </c>
      <c r="I13" s="115">
        <v>17588</v>
      </c>
      <c r="J13" s="114">
        <v>13204</v>
      </c>
      <c r="K13" s="114">
        <v>4384</v>
      </c>
      <c r="L13" s="423">
        <v>3594</v>
      </c>
      <c r="M13" s="424">
        <v>4561</v>
      </c>
    </row>
    <row r="14" spans="1:13" ht="15" customHeight="1" x14ac:dyDescent="0.2">
      <c r="A14" s="422" t="s">
        <v>390</v>
      </c>
      <c r="B14" s="115">
        <v>54492</v>
      </c>
      <c r="C14" s="114">
        <v>30527</v>
      </c>
      <c r="D14" s="114">
        <v>23965</v>
      </c>
      <c r="E14" s="114">
        <v>40217</v>
      </c>
      <c r="F14" s="114">
        <v>13780</v>
      </c>
      <c r="G14" s="114">
        <v>7396</v>
      </c>
      <c r="H14" s="114">
        <v>14604</v>
      </c>
      <c r="I14" s="115">
        <v>17746</v>
      </c>
      <c r="J14" s="114">
        <v>13375</v>
      </c>
      <c r="K14" s="114">
        <v>4371</v>
      </c>
      <c r="L14" s="423">
        <v>4916</v>
      </c>
      <c r="M14" s="424">
        <v>4390</v>
      </c>
    </row>
    <row r="15" spans="1:13" ht="11.1" customHeight="1" x14ac:dyDescent="0.2">
      <c r="A15" s="422" t="s">
        <v>387</v>
      </c>
      <c r="B15" s="115">
        <v>55092</v>
      </c>
      <c r="C15" s="114">
        <v>31047</v>
      </c>
      <c r="D15" s="114">
        <v>24045</v>
      </c>
      <c r="E15" s="114">
        <v>40377</v>
      </c>
      <c r="F15" s="114">
        <v>14233</v>
      </c>
      <c r="G15" s="114">
        <v>7189</v>
      </c>
      <c r="H15" s="114">
        <v>14937</v>
      </c>
      <c r="I15" s="115">
        <v>18018</v>
      </c>
      <c r="J15" s="114">
        <v>13617</v>
      </c>
      <c r="K15" s="114">
        <v>4401</v>
      </c>
      <c r="L15" s="423">
        <v>4850</v>
      </c>
      <c r="M15" s="424">
        <v>4360</v>
      </c>
    </row>
    <row r="16" spans="1:13" ht="11.1" customHeight="1" x14ac:dyDescent="0.2">
      <c r="A16" s="422" t="s">
        <v>388</v>
      </c>
      <c r="B16" s="115">
        <v>56891</v>
      </c>
      <c r="C16" s="114">
        <v>32194</v>
      </c>
      <c r="D16" s="114">
        <v>24697</v>
      </c>
      <c r="E16" s="114">
        <v>42398</v>
      </c>
      <c r="F16" s="114">
        <v>14465</v>
      </c>
      <c r="G16" s="114">
        <v>8329</v>
      </c>
      <c r="H16" s="114">
        <v>15197</v>
      </c>
      <c r="I16" s="115">
        <v>18030</v>
      </c>
      <c r="J16" s="114">
        <v>13390</v>
      </c>
      <c r="K16" s="114">
        <v>4640</v>
      </c>
      <c r="L16" s="423">
        <v>7359</v>
      </c>
      <c r="M16" s="424">
        <v>5759</v>
      </c>
    </row>
    <row r="17" spans="1:13" s="110" customFormat="1" ht="11.1" customHeight="1" x14ac:dyDescent="0.2">
      <c r="A17" s="422" t="s">
        <v>389</v>
      </c>
      <c r="B17" s="115">
        <v>55749</v>
      </c>
      <c r="C17" s="114">
        <v>31171</v>
      </c>
      <c r="D17" s="114">
        <v>24578</v>
      </c>
      <c r="E17" s="114">
        <v>41511</v>
      </c>
      <c r="F17" s="114">
        <v>14216</v>
      </c>
      <c r="G17" s="114">
        <v>7858</v>
      </c>
      <c r="H17" s="114">
        <v>15211</v>
      </c>
      <c r="I17" s="115">
        <v>17882</v>
      </c>
      <c r="J17" s="114">
        <v>13328</v>
      </c>
      <c r="K17" s="114">
        <v>4554</v>
      </c>
      <c r="L17" s="423">
        <v>3537</v>
      </c>
      <c r="M17" s="424">
        <v>4791</v>
      </c>
    </row>
    <row r="18" spans="1:13" ht="15" customHeight="1" x14ac:dyDescent="0.2">
      <c r="A18" s="422" t="s">
        <v>391</v>
      </c>
      <c r="B18" s="115">
        <v>55939</v>
      </c>
      <c r="C18" s="114">
        <v>31208</v>
      </c>
      <c r="D18" s="114">
        <v>24731</v>
      </c>
      <c r="E18" s="114">
        <v>41151</v>
      </c>
      <c r="F18" s="114">
        <v>14748</v>
      </c>
      <c r="G18" s="114">
        <v>7619</v>
      </c>
      <c r="H18" s="114">
        <v>15461</v>
      </c>
      <c r="I18" s="115">
        <v>17715</v>
      </c>
      <c r="J18" s="114">
        <v>13146</v>
      </c>
      <c r="K18" s="114">
        <v>4569</v>
      </c>
      <c r="L18" s="423">
        <v>5009</v>
      </c>
      <c r="M18" s="424">
        <v>4770</v>
      </c>
    </row>
    <row r="19" spans="1:13" ht="11.1" customHeight="1" x14ac:dyDescent="0.2">
      <c r="A19" s="422" t="s">
        <v>387</v>
      </c>
      <c r="B19" s="115">
        <v>55952</v>
      </c>
      <c r="C19" s="114">
        <v>31135</v>
      </c>
      <c r="D19" s="114">
        <v>24817</v>
      </c>
      <c r="E19" s="114">
        <v>40941</v>
      </c>
      <c r="F19" s="114">
        <v>14954</v>
      </c>
      <c r="G19" s="114">
        <v>7299</v>
      </c>
      <c r="H19" s="114">
        <v>15627</v>
      </c>
      <c r="I19" s="115">
        <v>18259</v>
      </c>
      <c r="J19" s="114">
        <v>13520</v>
      </c>
      <c r="K19" s="114">
        <v>4739</v>
      </c>
      <c r="L19" s="423">
        <v>4019</v>
      </c>
      <c r="M19" s="424">
        <v>3986</v>
      </c>
    </row>
    <row r="20" spans="1:13" ht="11.1" customHeight="1" x14ac:dyDescent="0.2">
      <c r="A20" s="422" t="s">
        <v>388</v>
      </c>
      <c r="B20" s="115">
        <v>57656</v>
      </c>
      <c r="C20" s="114">
        <v>32238</v>
      </c>
      <c r="D20" s="114">
        <v>25418</v>
      </c>
      <c r="E20" s="114">
        <v>42413</v>
      </c>
      <c r="F20" s="114">
        <v>15223</v>
      </c>
      <c r="G20" s="114">
        <v>8323</v>
      </c>
      <c r="H20" s="114">
        <v>15912</v>
      </c>
      <c r="I20" s="115">
        <v>18375</v>
      </c>
      <c r="J20" s="114">
        <v>13371</v>
      </c>
      <c r="K20" s="114">
        <v>5004</v>
      </c>
      <c r="L20" s="423">
        <v>6777</v>
      </c>
      <c r="M20" s="424">
        <v>5326</v>
      </c>
    </row>
    <row r="21" spans="1:13" s="110" customFormat="1" ht="11.1" customHeight="1" x14ac:dyDescent="0.2">
      <c r="A21" s="422" t="s">
        <v>389</v>
      </c>
      <c r="B21" s="115">
        <v>56836</v>
      </c>
      <c r="C21" s="114">
        <v>31384</v>
      </c>
      <c r="D21" s="114">
        <v>25452</v>
      </c>
      <c r="E21" s="114">
        <v>41744</v>
      </c>
      <c r="F21" s="114">
        <v>15076</v>
      </c>
      <c r="G21" s="114">
        <v>7910</v>
      </c>
      <c r="H21" s="114">
        <v>16064</v>
      </c>
      <c r="I21" s="115">
        <v>18462</v>
      </c>
      <c r="J21" s="114">
        <v>13459</v>
      </c>
      <c r="K21" s="114">
        <v>5003</v>
      </c>
      <c r="L21" s="423">
        <v>3616</v>
      </c>
      <c r="M21" s="424">
        <v>4624</v>
      </c>
    </row>
    <row r="22" spans="1:13" ht="15" customHeight="1" x14ac:dyDescent="0.2">
      <c r="A22" s="422" t="s">
        <v>392</v>
      </c>
      <c r="B22" s="115">
        <v>56914</v>
      </c>
      <c r="C22" s="114">
        <v>31401</v>
      </c>
      <c r="D22" s="114">
        <v>25513</v>
      </c>
      <c r="E22" s="114">
        <v>41665</v>
      </c>
      <c r="F22" s="114">
        <v>15196</v>
      </c>
      <c r="G22" s="114">
        <v>7597</v>
      </c>
      <c r="H22" s="114">
        <v>16298</v>
      </c>
      <c r="I22" s="115">
        <v>18414</v>
      </c>
      <c r="J22" s="114">
        <v>13449</v>
      </c>
      <c r="K22" s="114">
        <v>4965</v>
      </c>
      <c r="L22" s="423">
        <v>4268</v>
      </c>
      <c r="M22" s="424">
        <v>4189</v>
      </c>
    </row>
    <row r="23" spans="1:13" ht="11.1" customHeight="1" x14ac:dyDescent="0.2">
      <c r="A23" s="422" t="s">
        <v>387</v>
      </c>
      <c r="B23" s="115">
        <v>56945</v>
      </c>
      <c r="C23" s="114">
        <v>31424</v>
      </c>
      <c r="D23" s="114">
        <v>25521</v>
      </c>
      <c r="E23" s="114">
        <v>41498</v>
      </c>
      <c r="F23" s="114">
        <v>15377</v>
      </c>
      <c r="G23" s="114">
        <v>7300</v>
      </c>
      <c r="H23" s="114">
        <v>16597</v>
      </c>
      <c r="I23" s="115">
        <v>18851</v>
      </c>
      <c r="J23" s="114">
        <v>13761</v>
      </c>
      <c r="K23" s="114">
        <v>5090</v>
      </c>
      <c r="L23" s="423">
        <v>4468</v>
      </c>
      <c r="M23" s="424">
        <v>4356</v>
      </c>
    </row>
    <row r="24" spans="1:13" ht="11.1" customHeight="1" x14ac:dyDescent="0.2">
      <c r="A24" s="422" t="s">
        <v>388</v>
      </c>
      <c r="B24" s="115">
        <v>59002</v>
      </c>
      <c r="C24" s="114">
        <v>32698</v>
      </c>
      <c r="D24" s="114">
        <v>26304</v>
      </c>
      <c r="E24" s="114">
        <v>42666</v>
      </c>
      <c r="F24" s="114">
        <v>15784</v>
      </c>
      <c r="G24" s="114">
        <v>8424</v>
      </c>
      <c r="H24" s="114">
        <v>16851</v>
      </c>
      <c r="I24" s="115">
        <v>18891</v>
      </c>
      <c r="J24" s="114">
        <v>13546</v>
      </c>
      <c r="K24" s="114">
        <v>5345</v>
      </c>
      <c r="L24" s="423">
        <v>7038</v>
      </c>
      <c r="M24" s="424">
        <v>5158</v>
      </c>
    </row>
    <row r="25" spans="1:13" s="110" customFormat="1" ht="11.1" customHeight="1" x14ac:dyDescent="0.2">
      <c r="A25" s="422" t="s">
        <v>389</v>
      </c>
      <c r="B25" s="115">
        <v>57975</v>
      </c>
      <c r="C25" s="114">
        <v>31725</v>
      </c>
      <c r="D25" s="114">
        <v>26250</v>
      </c>
      <c r="E25" s="114">
        <v>41614</v>
      </c>
      <c r="F25" s="114">
        <v>15811</v>
      </c>
      <c r="G25" s="114">
        <v>8022</v>
      </c>
      <c r="H25" s="114">
        <v>16892</v>
      </c>
      <c r="I25" s="115">
        <v>18869</v>
      </c>
      <c r="J25" s="114">
        <v>13511</v>
      </c>
      <c r="K25" s="114">
        <v>5358</v>
      </c>
      <c r="L25" s="423">
        <v>3509</v>
      </c>
      <c r="M25" s="424">
        <v>4825</v>
      </c>
    </row>
    <row r="26" spans="1:13" ht="15" customHeight="1" x14ac:dyDescent="0.2">
      <c r="A26" s="422" t="s">
        <v>393</v>
      </c>
      <c r="B26" s="115">
        <v>57920</v>
      </c>
      <c r="C26" s="114">
        <v>31740</v>
      </c>
      <c r="D26" s="114">
        <v>26180</v>
      </c>
      <c r="E26" s="114">
        <v>41421</v>
      </c>
      <c r="F26" s="114">
        <v>15940</v>
      </c>
      <c r="G26" s="114">
        <v>7777</v>
      </c>
      <c r="H26" s="114">
        <v>17072</v>
      </c>
      <c r="I26" s="115">
        <v>18778</v>
      </c>
      <c r="J26" s="114">
        <v>13491</v>
      </c>
      <c r="K26" s="114">
        <v>5287</v>
      </c>
      <c r="L26" s="423">
        <v>4502</v>
      </c>
      <c r="M26" s="424">
        <v>4593</v>
      </c>
    </row>
    <row r="27" spans="1:13" ht="11.1" customHeight="1" x14ac:dyDescent="0.2">
      <c r="A27" s="422" t="s">
        <v>387</v>
      </c>
      <c r="B27" s="115">
        <v>58235</v>
      </c>
      <c r="C27" s="114">
        <v>31934</v>
      </c>
      <c r="D27" s="114">
        <v>26301</v>
      </c>
      <c r="E27" s="114">
        <v>41542</v>
      </c>
      <c r="F27" s="114">
        <v>16140</v>
      </c>
      <c r="G27" s="114">
        <v>7591</v>
      </c>
      <c r="H27" s="114">
        <v>17385</v>
      </c>
      <c r="I27" s="115">
        <v>19133</v>
      </c>
      <c r="J27" s="114">
        <v>13748</v>
      </c>
      <c r="K27" s="114">
        <v>5385</v>
      </c>
      <c r="L27" s="423">
        <v>4035</v>
      </c>
      <c r="M27" s="424">
        <v>3737</v>
      </c>
    </row>
    <row r="28" spans="1:13" ht="11.1" customHeight="1" x14ac:dyDescent="0.2">
      <c r="A28" s="422" t="s">
        <v>388</v>
      </c>
      <c r="B28" s="115">
        <v>59796</v>
      </c>
      <c r="C28" s="114">
        <v>32904</v>
      </c>
      <c r="D28" s="114">
        <v>26892</v>
      </c>
      <c r="E28" s="114">
        <v>43104</v>
      </c>
      <c r="F28" s="114">
        <v>16648</v>
      </c>
      <c r="G28" s="114">
        <v>8470</v>
      </c>
      <c r="H28" s="114">
        <v>17618</v>
      </c>
      <c r="I28" s="115">
        <v>19110</v>
      </c>
      <c r="J28" s="114">
        <v>13507</v>
      </c>
      <c r="K28" s="114">
        <v>5603</v>
      </c>
      <c r="L28" s="423">
        <v>7161</v>
      </c>
      <c r="M28" s="424">
        <v>5736</v>
      </c>
    </row>
    <row r="29" spans="1:13" s="110" customFormat="1" ht="11.1" customHeight="1" x14ac:dyDescent="0.2">
      <c r="A29" s="422" t="s">
        <v>389</v>
      </c>
      <c r="B29" s="115">
        <v>58378</v>
      </c>
      <c r="C29" s="114">
        <v>31681</v>
      </c>
      <c r="D29" s="114">
        <v>26697</v>
      </c>
      <c r="E29" s="114">
        <v>41930</v>
      </c>
      <c r="F29" s="114">
        <v>16427</v>
      </c>
      <c r="G29" s="114">
        <v>7960</v>
      </c>
      <c r="H29" s="114">
        <v>17591</v>
      </c>
      <c r="I29" s="115">
        <v>18997</v>
      </c>
      <c r="J29" s="114">
        <v>13468</v>
      </c>
      <c r="K29" s="114">
        <v>5529</v>
      </c>
      <c r="L29" s="423">
        <v>3445</v>
      </c>
      <c r="M29" s="424">
        <v>4806</v>
      </c>
    </row>
    <row r="30" spans="1:13" ht="15" customHeight="1" x14ac:dyDescent="0.2">
      <c r="A30" s="422" t="s">
        <v>394</v>
      </c>
      <c r="B30" s="115">
        <v>58828</v>
      </c>
      <c r="C30" s="114">
        <v>31799</v>
      </c>
      <c r="D30" s="114">
        <v>27029</v>
      </c>
      <c r="E30" s="114">
        <v>41769</v>
      </c>
      <c r="F30" s="114">
        <v>17042</v>
      </c>
      <c r="G30" s="114">
        <v>7800</v>
      </c>
      <c r="H30" s="114">
        <v>17825</v>
      </c>
      <c r="I30" s="115">
        <v>18563</v>
      </c>
      <c r="J30" s="114">
        <v>13102</v>
      </c>
      <c r="K30" s="114">
        <v>5461</v>
      </c>
      <c r="L30" s="423">
        <v>5147</v>
      </c>
      <c r="M30" s="424">
        <v>4815</v>
      </c>
    </row>
    <row r="31" spans="1:13" ht="11.1" customHeight="1" x14ac:dyDescent="0.2">
      <c r="A31" s="422" t="s">
        <v>387</v>
      </c>
      <c r="B31" s="115">
        <v>58817</v>
      </c>
      <c r="C31" s="114">
        <v>31786</v>
      </c>
      <c r="D31" s="114">
        <v>27031</v>
      </c>
      <c r="E31" s="114">
        <v>41788</v>
      </c>
      <c r="F31" s="114">
        <v>17016</v>
      </c>
      <c r="G31" s="114">
        <v>7523</v>
      </c>
      <c r="H31" s="114">
        <v>18035</v>
      </c>
      <c r="I31" s="115">
        <v>18769</v>
      </c>
      <c r="J31" s="114">
        <v>13191</v>
      </c>
      <c r="K31" s="114">
        <v>5578</v>
      </c>
      <c r="L31" s="423">
        <v>4927</v>
      </c>
      <c r="M31" s="424">
        <v>4786</v>
      </c>
    </row>
    <row r="32" spans="1:13" ht="11.1" customHeight="1" x14ac:dyDescent="0.2">
      <c r="A32" s="422" t="s">
        <v>388</v>
      </c>
      <c r="B32" s="115">
        <v>60558</v>
      </c>
      <c r="C32" s="114">
        <v>32906</v>
      </c>
      <c r="D32" s="114">
        <v>27652</v>
      </c>
      <c r="E32" s="114">
        <v>43180</v>
      </c>
      <c r="F32" s="114">
        <v>17372</v>
      </c>
      <c r="G32" s="114">
        <v>8457</v>
      </c>
      <c r="H32" s="114">
        <v>18302</v>
      </c>
      <c r="I32" s="115">
        <v>18876</v>
      </c>
      <c r="J32" s="114">
        <v>12995</v>
      </c>
      <c r="K32" s="114">
        <v>5881</v>
      </c>
      <c r="L32" s="423">
        <v>7205</v>
      </c>
      <c r="M32" s="424">
        <v>5646</v>
      </c>
    </row>
    <row r="33" spans="1:13" s="110" customFormat="1" ht="11.1" customHeight="1" x14ac:dyDescent="0.2">
      <c r="A33" s="422" t="s">
        <v>389</v>
      </c>
      <c r="B33" s="115">
        <v>59278</v>
      </c>
      <c r="C33" s="114">
        <v>31783</v>
      </c>
      <c r="D33" s="114">
        <v>27495</v>
      </c>
      <c r="E33" s="114">
        <v>42130</v>
      </c>
      <c r="F33" s="114">
        <v>17144</v>
      </c>
      <c r="G33" s="114">
        <v>7969</v>
      </c>
      <c r="H33" s="114">
        <v>18230</v>
      </c>
      <c r="I33" s="115">
        <v>18692</v>
      </c>
      <c r="J33" s="114">
        <v>12916</v>
      </c>
      <c r="K33" s="114">
        <v>5776</v>
      </c>
      <c r="L33" s="423">
        <v>3755</v>
      </c>
      <c r="M33" s="424">
        <v>5082</v>
      </c>
    </row>
    <row r="34" spans="1:13" ht="15" customHeight="1" x14ac:dyDescent="0.2">
      <c r="A34" s="422" t="s">
        <v>395</v>
      </c>
      <c r="B34" s="115">
        <v>59405</v>
      </c>
      <c r="C34" s="114">
        <v>31749</v>
      </c>
      <c r="D34" s="114">
        <v>27656</v>
      </c>
      <c r="E34" s="114">
        <v>42087</v>
      </c>
      <c r="F34" s="114">
        <v>17316</v>
      </c>
      <c r="G34" s="114">
        <v>7703</v>
      </c>
      <c r="H34" s="114">
        <v>18484</v>
      </c>
      <c r="I34" s="115">
        <v>18742</v>
      </c>
      <c r="J34" s="114">
        <v>12890</v>
      </c>
      <c r="K34" s="114">
        <v>5852</v>
      </c>
      <c r="L34" s="423">
        <v>4840</v>
      </c>
      <c r="M34" s="424">
        <v>4729</v>
      </c>
    </row>
    <row r="35" spans="1:13" ht="11.1" customHeight="1" x14ac:dyDescent="0.2">
      <c r="A35" s="422" t="s">
        <v>387</v>
      </c>
      <c r="B35" s="115">
        <v>59723</v>
      </c>
      <c r="C35" s="114">
        <v>31981</v>
      </c>
      <c r="D35" s="114">
        <v>27742</v>
      </c>
      <c r="E35" s="114">
        <v>42115</v>
      </c>
      <c r="F35" s="114">
        <v>17606</v>
      </c>
      <c r="G35" s="114">
        <v>7450</v>
      </c>
      <c r="H35" s="114">
        <v>18811</v>
      </c>
      <c r="I35" s="115">
        <v>19114</v>
      </c>
      <c r="J35" s="114">
        <v>13154</v>
      </c>
      <c r="K35" s="114">
        <v>5960</v>
      </c>
      <c r="L35" s="423">
        <v>4746</v>
      </c>
      <c r="M35" s="424">
        <v>4545</v>
      </c>
    </row>
    <row r="36" spans="1:13" ht="11.1" customHeight="1" x14ac:dyDescent="0.2">
      <c r="A36" s="422" t="s">
        <v>388</v>
      </c>
      <c r="B36" s="115">
        <v>61781</v>
      </c>
      <c r="C36" s="114">
        <v>33187</v>
      </c>
      <c r="D36" s="114">
        <v>28594</v>
      </c>
      <c r="E36" s="114">
        <v>43575</v>
      </c>
      <c r="F36" s="114">
        <v>18205</v>
      </c>
      <c r="G36" s="114">
        <v>8479</v>
      </c>
      <c r="H36" s="114">
        <v>19121</v>
      </c>
      <c r="I36" s="115">
        <v>19089</v>
      </c>
      <c r="J36" s="114">
        <v>12919</v>
      </c>
      <c r="K36" s="114">
        <v>6170</v>
      </c>
      <c r="L36" s="423">
        <v>7186</v>
      </c>
      <c r="M36" s="424">
        <v>5418</v>
      </c>
    </row>
    <row r="37" spans="1:13" s="110" customFormat="1" ht="11.1" customHeight="1" x14ac:dyDescent="0.2">
      <c r="A37" s="422" t="s">
        <v>389</v>
      </c>
      <c r="B37" s="115">
        <v>60550</v>
      </c>
      <c r="C37" s="114">
        <v>32078</v>
      </c>
      <c r="D37" s="114">
        <v>28472</v>
      </c>
      <c r="E37" s="114">
        <v>42511</v>
      </c>
      <c r="F37" s="114">
        <v>18038</v>
      </c>
      <c r="G37" s="114">
        <v>8018</v>
      </c>
      <c r="H37" s="114">
        <v>19087</v>
      </c>
      <c r="I37" s="115">
        <v>18882</v>
      </c>
      <c r="J37" s="114">
        <v>12797</v>
      </c>
      <c r="K37" s="114">
        <v>6085</v>
      </c>
      <c r="L37" s="423">
        <v>3613</v>
      </c>
      <c r="M37" s="424">
        <v>4943</v>
      </c>
    </row>
    <row r="38" spans="1:13" ht="15" customHeight="1" x14ac:dyDescent="0.2">
      <c r="A38" s="425" t="s">
        <v>396</v>
      </c>
      <c r="B38" s="115">
        <v>60858</v>
      </c>
      <c r="C38" s="114">
        <v>32246</v>
      </c>
      <c r="D38" s="114">
        <v>28612</v>
      </c>
      <c r="E38" s="114">
        <v>42578</v>
      </c>
      <c r="F38" s="114">
        <v>18280</v>
      </c>
      <c r="G38" s="114">
        <v>7834</v>
      </c>
      <c r="H38" s="114">
        <v>19393</v>
      </c>
      <c r="I38" s="115">
        <v>18689</v>
      </c>
      <c r="J38" s="114">
        <v>12708</v>
      </c>
      <c r="K38" s="114">
        <v>5981</v>
      </c>
      <c r="L38" s="423">
        <v>5270</v>
      </c>
      <c r="M38" s="424">
        <v>4992</v>
      </c>
    </row>
    <row r="39" spans="1:13" ht="11.1" customHeight="1" x14ac:dyDescent="0.2">
      <c r="A39" s="422" t="s">
        <v>387</v>
      </c>
      <c r="B39" s="115">
        <v>60820</v>
      </c>
      <c r="C39" s="114">
        <v>32158</v>
      </c>
      <c r="D39" s="114">
        <v>28662</v>
      </c>
      <c r="E39" s="114">
        <v>42343</v>
      </c>
      <c r="F39" s="114">
        <v>18477</v>
      </c>
      <c r="G39" s="114">
        <v>7511</v>
      </c>
      <c r="H39" s="114">
        <v>19687</v>
      </c>
      <c r="I39" s="115">
        <v>19137</v>
      </c>
      <c r="J39" s="114">
        <v>12960</v>
      </c>
      <c r="K39" s="114">
        <v>6177</v>
      </c>
      <c r="L39" s="423">
        <v>4415</v>
      </c>
      <c r="M39" s="424">
        <v>4422</v>
      </c>
    </row>
    <row r="40" spans="1:13" ht="11.1" customHeight="1" x14ac:dyDescent="0.2">
      <c r="A40" s="425" t="s">
        <v>388</v>
      </c>
      <c r="B40" s="115">
        <v>62697</v>
      </c>
      <c r="C40" s="114">
        <v>33295</v>
      </c>
      <c r="D40" s="114">
        <v>29402</v>
      </c>
      <c r="E40" s="114">
        <v>43706</v>
      </c>
      <c r="F40" s="114">
        <v>18991</v>
      </c>
      <c r="G40" s="114">
        <v>8528</v>
      </c>
      <c r="H40" s="114">
        <v>19990</v>
      </c>
      <c r="I40" s="115">
        <v>19159</v>
      </c>
      <c r="J40" s="114">
        <v>12695</v>
      </c>
      <c r="K40" s="114">
        <v>6464</v>
      </c>
      <c r="L40" s="423">
        <v>7113</v>
      </c>
      <c r="M40" s="424">
        <v>5511</v>
      </c>
    </row>
    <row r="41" spans="1:13" s="110" customFormat="1" ht="11.1" customHeight="1" x14ac:dyDescent="0.2">
      <c r="A41" s="422" t="s">
        <v>389</v>
      </c>
      <c r="B41" s="115">
        <v>61624</v>
      </c>
      <c r="C41" s="114">
        <v>32336</v>
      </c>
      <c r="D41" s="114">
        <v>29288</v>
      </c>
      <c r="E41" s="114">
        <v>42849</v>
      </c>
      <c r="F41" s="114">
        <v>18775</v>
      </c>
      <c r="G41" s="114">
        <v>8043</v>
      </c>
      <c r="H41" s="114">
        <v>20065</v>
      </c>
      <c r="I41" s="115">
        <v>19024</v>
      </c>
      <c r="J41" s="114">
        <v>12597</v>
      </c>
      <c r="K41" s="114">
        <v>6427</v>
      </c>
      <c r="L41" s="423">
        <v>3794</v>
      </c>
      <c r="M41" s="424">
        <v>4939</v>
      </c>
    </row>
    <row r="42" spans="1:13" ht="15" customHeight="1" x14ac:dyDescent="0.2">
      <c r="A42" s="422" t="s">
        <v>397</v>
      </c>
      <c r="B42" s="115">
        <v>61619</v>
      </c>
      <c r="C42" s="114">
        <v>32362</v>
      </c>
      <c r="D42" s="114">
        <v>29257</v>
      </c>
      <c r="E42" s="114">
        <v>42710</v>
      </c>
      <c r="F42" s="114">
        <v>18909</v>
      </c>
      <c r="G42" s="114">
        <v>7761</v>
      </c>
      <c r="H42" s="114">
        <v>20210</v>
      </c>
      <c r="I42" s="115">
        <v>18867</v>
      </c>
      <c r="J42" s="114">
        <v>12533</v>
      </c>
      <c r="K42" s="114">
        <v>6334</v>
      </c>
      <c r="L42" s="423">
        <v>5143</v>
      </c>
      <c r="M42" s="424">
        <v>5091</v>
      </c>
    </row>
    <row r="43" spans="1:13" ht="11.1" customHeight="1" x14ac:dyDescent="0.2">
      <c r="A43" s="422" t="s">
        <v>387</v>
      </c>
      <c r="B43" s="115">
        <v>62085</v>
      </c>
      <c r="C43" s="114">
        <v>32779</v>
      </c>
      <c r="D43" s="114">
        <v>29306</v>
      </c>
      <c r="E43" s="114">
        <v>42944</v>
      </c>
      <c r="F43" s="114">
        <v>19141</v>
      </c>
      <c r="G43" s="114">
        <v>7528</v>
      </c>
      <c r="H43" s="114">
        <v>20579</v>
      </c>
      <c r="I43" s="115">
        <v>19272</v>
      </c>
      <c r="J43" s="114">
        <v>12870</v>
      </c>
      <c r="K43" s="114">
        <v>6402</v>
      </c>
      <c r="L43" s="423">
        <v>5203</v>
      </c>
      <c r="M43" s="424">
        <v>4785</v>
      </c>
    </row>
    <row r="44" spans="1:13" ht="11.1" customHeight="1" x14ac:dyDescent="0.2">
      <c r="A44" s="422" t="s">
        <v>388</v>
      </c>
      <c r="B44" s="115">
        <v>64299</v>
      </c>
      <c r="C44" s="114">
        <v>34208</v>
      </c>
      <c r="D44" s="114">
        <v>30091</v>
      </c>
      <c r="E44" s="114">
        <v>44656</v>
      </c>
      <c r="F44" s="114">
        <v>19643</v>
      </c>
      <c r="G44" s="114">
        <v>8687</v>
      </c>
      <c r="H44" s="114">
        <v>21038</v>
      </c>
      <c r="I44" s="115">
        <v>19325</v>
      </c>
      <c r="J44" s="114">
        <v>12557</v>
      </c>
      <c r="K44" s="114">
        <v>6768</v>
      </c>
      <c r="L44" s="423">
        <v>7761</v>
      </c>
      <c r="M44" s="424">
        <v>5634</v>
      </c>
    </row>
    <row r="45" spans="1:13" s="110" customFormat="1" ht="11.1" customHeight="1" x14ac:dyDescent="0.2">
      <c r="A45" s="422" t="s">
        <v>389</v>
      </c>
      <c r="B45" s="115">
        <v>62612</v>
      </c>
      <c r="C45" s="114">
        <v>32811</v>
      </c>
      <c r="D45" s="114">
        <v>29801</v>
      </c>
      <c r="E45" s="114">
        <v>43256</v>
      </c>
      <c r="F45" s="114">
        <v>19356</v>
      </c>
      <c r="G45" s="114">
        <v>8108</v>
      </c>
      <c r="H45" s="114">
        <v>20883</v>
      </c>
      <c r="I45" s="115">
        <v>19080</v>
      </c>
      <c r="J45" s="114">
        <v>12459</v>
      </c>
      <c r="K45" s="114">
        <v>6621</v>
      </c>
      <c r="L45" s="423">
        <v>3897</v>
      </c>
      <c r="M45" s="424">
        <v>5412</v>
      </c>
    </row>
    <row r="46" spans="1:13" ht="15" customHeight="1" x14ac:dyDescent="0.2">
      <c r="A46" s="422" t="s">
        <v>398</v>
      </c>
      <c r="B46" s="115">
        <v>63044</v>
      </c>
      <c r="C46" s="114">
        <v>33063</v>
      </c>
      <c r="D46" s="114">
        <v>29981</v>
      </c>
      <c r="E46" s="114">
        <v>43502</v>
      </c>
      <c r="F46" s="114">
        <v>19542</v>
      </c>
      <c r="G46" s="114">
        <v>7945</v>
      </c>
      <c r="H46" s="114">
        <v>21229</v>
      </c>
      <c r="I46" s="115">
        <v>19122</v>
      </c>
      <c r="J46" s="114">
        <v>12432</v>
      </c>
      <c r="K46" s="114">
        <v>6690</v>
      </c>
      <c r="L46" s="423">
        <v>5512</v>
      </c>
      <c r="M46" s="424">
        <v>5332</v>
      </c>
    </row>
    <row r="47" spans="1:13" ht="11.1" customHeight="1" x14ac:dyDescent="0.2">
      <c r="A47" s="422" t="s">
        <v>387</v>
      </c>
      <c r="B47" s="115">
        <v>63256</v>
      </c>
      <c r="C47" s="114">
        <v>33185</v>
      </c>
      <c r="D47" s="114">
        <v>30071</v>
      </c>
      <c r="E47" s="114">
        <v>43547</v>
      </c>
      <c r="F47" s="114">
        <v>19709</v>
      </c>
      <c r="G47" s="114">
        <v>7735</v>
      </c>
      <c r="H47" s="114">
        <v>21424</v>
      </c>
      <c r="I47" s="115">
        <v>19664</v>
      </c>
      <c r="J47" s="114">
        <v>12796</v>
      </c>
      <c r="K47" s="114">
        <v>6868</v>
      </c>
      <c r="L47" s="423">
        <v>4913</v>
      </c>
      <c r="M47" s="424">
        <v>4853</v>
      </c>
    </row>
    <row r="48" spans="1:13" ht="11.1" customHeight="1" x14ac:dyDescent="0.2">
      <c r="A48" s="422" t="s">
        <v>388</v>
      </c>
      <c r="B48" s="115">
        <v>65555</v>
      </c>
      <c r="C48" s="114">
        <v>34683</v>
      </c>
      <c r="D48" s="114">
        <v>30872</v>
      </c>
      <c r="E48" s="114">
        <v>45371</v>
      </c>
      <c r="F48" s="114">
        <v>20184</v>
      </c>
      <c r="G48" s="114">
        <v>8858</v>
      </c>
      <c r="H48" s="114">
        <v>21925</v>
      </c>
      <c r="I48" s="115">
        <v>17978</v>
      </c>
      <c r="J48" s="114">
        <v>11177</v>
      </c>
      <c r="K48" s="114">
        <v>6801</v>
      </c>
      <c r="L48" s="423">
        <v>8114</v>
      </c>
      <c r="M48" s="424">
        <v>5970</v>
      </c>
    </row>
    <row r="49" spans="1:17" s="110" customFormat="1" ht="11.1" customHeight="1" x14ac:dyDescent="0.2">
      <c r="A49" s="422" t="s">
        <v>389</v>
      </c>
      <c r="B49" s="115">
        <v>63833</v>
      </c>
      <c r="C49" s="114">
        <v>33291</v>
      </c>
      <c r="D49" s="114">
        <v>30542</v>
      </c>
      <c r="E49" s="114">
        <v>43951</v>
      </c>
      <c r="F49" s="114">
        <v>19882</v>
      </c>
      <c r="G49" s="114">
        <v>8303</v>
      </c>
      <c r="H49" s="114">
        <v>21650</v>
      </c>
      <c r="I49" s="115">
        <v>17769</v>
      </c>
      <c r="J49" s="114">
        <v>11015</v>
      </c>
      <c r="K49" s="114">
        <v>6754</v>
      </c>
      <c r="L49" s="423">
        <v>3999</v>
      </c>
      <c r="M49" s="424">
        <v>5760</v>
      </c>
    </row>
    <row r="50" spans="1:17" ht="15" customHeight="1" x14ac:dyDescent="0.2">
      <c r="A50" s="422" t="s">
        <v>399</v>
      </c>
      <c r="B50" s="143">
        <v>63745</v>
      </c>
      <c r="C50" s="144">
        <v>33291</v>
      </c>
      <c r="D50" s="144">
        <v>30454</v>
      </c>
      <c r="E50" s="144">
        <v>43766</v>
      </c>
      <c r="F50" s="144">
        <v>19979</v>
      </c>
      <c r="G50" s="144">
        <v>8008</v>
      </c>
      <c r="H50" s="144">
        <v>21756</v>
      </c>
      <c r="I50" s="143">
        <v>17210</v>
      </c>
      <c r="J50" s="144">
        <v>10707</v>
      </c>
      <c r="K50" s="144">
        <v>6503</v>
      </c>
      <c r="L50" s="426">
        <v>5421</v>
      </c>
      <c r="M50" s="427">
        <v>5515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1.1119218323710425</v>
      </c>
      <c r="C6" s="480">
        <f>'Tabelle 3.3'!J11</f>
        <v>-9.9989540843008058</v>
      </c>
      <c r="D6" s="481">
        <f t="shared" ref="D6:E9" si="0">IF(OR(AND(B6&gt;=-50,B6&lt;=50),ISNUMBER(B6)=FALSE),B6,"")</f>
        <v>1.1119218323710425</v>
      </c>
      <c r="E6" s="481">
        <f t="shared" si="0"/>
        <v>-9.9989540843008058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1.1119218323710425</v>
      </c>
      <c r="C14" s="480">
        <f>'Tabelle 3.3'!J11</f>
        <v>-9.9989540843008058</v>
      </c>
      <c r="D14" s="481">
        <f>IF(OR(AND(B14&gt;=-50,B14&lt;=50),ISNUMBER(B14)=FALSE),B14,"")</f>
        <v>1.1119218323710425</v>
      </c>
      <c r="E14" s="481">
        <f>IF(OR(AND(C14&gt;=-50,C14&lt;=50),ISNUMBER(C14)=FALSE),C14,"")</f>
        <v>-9.9989540843008058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6.0726447219069239</v>
      </c>
      <c r="C15" s="480">
        <f>'Tabelle 3.3'!J12</f>
        <v>3.3697632058287796</v>
      </c>
      <c r="D15" s="481">
        <f t="shared" ref="D15:E45" si="3">IF(OR(AND(B15&gt;=-50,B15&lt;=50),ISNUMBER(B15)=FALSE),B15,"")</f>
        <v>6.0726447219069239</v>
      </c>
      <c r="E15" s="481">
        <f t="shared" si="3"/>
        <v>3.3697632058287796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8.7973273942093542</v>
      </c>
      <c r="C16" s="480">
        <f>'Tabelle 3.3'!J13</f>
        <v>-3.1496062992125986</v>
      </c>
      <c r="D16" s="481">
        <f t="shared" si="3"/>
        <v>8.7973273942093542</v>
      </c>
      <c r="E16" s="481">
        <f t="shared" si="3"/>
        <v>-3.1496062992125986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-9.7457251705501902E-2</v>
      </c>
      <c r="C17" s="480">
        <f>'Tabelle 3.3'!J14</f>
        <v>3.2719836400817996</v>
      </c>
      <c r="D17" s="481">
        <f t="shared" si="3"/>
        <v>-9.7457251705501902E-2</v>
      </c>
      <c r="E17" s="481">
        <f t="shared" si="3"/>
        <v>3.2719836400817996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-0.71350164654226123</v>
      </c>
      <c r="C18" s="480">
        <f>'Tabelle 3.3'!J15</f>
        <v>3.7351443123938881</v>
      </c>
      <c r="D18" s="481">
        <f t="shared" si="3"/>
        <v>-0.71350164654226123</v>
      </c>
      <c r="E18" s="481">
        <f t="shared" si="3"/>
        <v>3.7351443123938881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-0.62843676355066769</v>
      </c>
      <c r="C19" s="480">
        <f>'Tabelle 3.3'!J16</f>
        <v>3.6363636363636362</v>
      </c>
      <c r="D19" s="481">
        <f t="shared" si="3"/>
        <v>-0.62843676355066769</v>
      </c>
      <c r="E19" s="481">
        <f t="shared" si="3"/>
        <v>3.6363636363636362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1.3548387096774193</v>
      </c>
      <c r="C20" s="480">
        <f>'Tabelle 3.3'!J17</f>
        <v>0</v>
      </c>
      <c r="D20" s="481">
        <f t="shared" si="3"/>
        <v>1.3548387096774193</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-9.9387112804373026E-2</v>
      </c>
      <c r="C21" s="480">
        <f>'Tabelle 3.3'!J18</f>
        <v>1.7709563164108619</v>
      </c>
      <c r="D21" s="481">
        <f t="shared" si="3"/>
        <v>-9.9387112804373026E-2</v>
      </c>
      <c r="E21" s="481">
        <f t="shared" si="3"/>
        <v>1.7709563164108619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1.1451826613666478</v>
      </c>
      <c r="C22" s="480">
        <f>'Tabelle 3.3'!J19</f>
        <v>1.5907673112913288</v>
      </c>
      <c r="D22" s="481">
        <f t="shared" si="3"/>
        <v>1.1451826613666478</v>
      </c>
      <c r="E22" s="481">
        <f t="shared" si="3"/>
        <v>1.5907673112913288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-3.0410870268521513</v>
      </c>
      <c r="C23" s="480">
        <f>'Tabelle 3.3'!J20</f>
        <v>-4.4117647058823533</v>
      </c>
      <c r="D23" s="481">
        <f t="shared" si="3"/>
        <v>-3.0410870268521513</v>
      </c>
      <c r="E23" s="481">
        <f t="shared" si="3"/>
        <v>-4.4117647058823533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-7.1674707098552721</v>
      </c>
      <c r="C24" s="480">
        <f>'Tabelle 3.3'!J21</f>
        <v>-13.284292514063177</v>
      </c>
      <c r="D24" s="481">
        <f t="shared" si="3"/>
        <v>-7.1674707098552721</v>
      </c>
      <c r="E24" s="481">
        <f t="shared" si="3"/>
        <v>-13.284292514063177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1.9900497512437811</v>
      </c>
      <c r="C25" s="480">
        <f>'Tabelle 3.3'!J22</f>
        <v>-88.858842617631154</v>
      </c>
      <c r="D25" s="481">
        <f t="shared" si="3"/>
        <v>1.9900497512437811</v>
      </c>
      <c r="E25" s="481" t="str">
        <f t="shared" si="3"/>
        <v/>
      </c>
      <c r="F25" s="476" t="str">
        <f t="shared" si="4"/>
        <v/>
      </c>
      <c r="G25" s="476" t="str">
        <f t="shared" si="4"/>
        <v>&lt;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-0.52693208430913352</v>
      </c>
      <c r="C26" s="480">
        <f>'Tabelle 3.3'!J23</f>
        <v>3.0434782608695654</v>
      </c>
      <c r="D26" s="481">
        <f t="shared" si="3"/>
        <v>-0.52693208430913352</v>
      </c>
      <c r="E26" s="481">
        <f t="shared" si="3"/>
        <v>3.0434782608695654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2.0646937370956642</v>
      </c>
      <c r="C27" s="480">
        <f>'Tabelle 3.3'!J24</f>
        <v>3.0505952380952381</v>
      </c>
      <c r="D27" s="481">
        <f t="shared" si="3"/>
        <v>2.0646937370956642</v>
      </c>
      <c r="E27" s="481">
        <f t="shared" si="3"/>
        <v>3.0505952380952381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0.76726342710997442</v>
      </c>
      <c r="C28" s="480">
        <f>'Tabelle 3.3'!J25</f>
        <v>-0.43215211754537597</v>
      </c>
      <c r="D28" s="481">
        <f t="shared" si="3"/>
        <v>0.76726342710997442</v>
      </c>
      <c r="E28" s="481">
        <f t="shared" si="3"/>
        <v>-0.43215211754537597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0.11911852293031566</v>
      </c>
      <c r="C29" s="480">
        <f>'Tabelle 3.3'!J26</f>
        <v>-15.596330275229358</v>
      </c>
      <c r="D29" s="481">
        <f t="shared" si="3"/>
        <v>0.11911852293031566</v>
      </c>
      <c r="E29" s="481">
        <f t="shared" si="3"/>
        <v>-15.596330275229358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2.859455084974373</v>
      </c>
      <c r="C30" s="480">
        <f>'Tabelle 3.3'!J27</f>
        <v>-8.9506172839506171</v>
      </c>
      <c r="D30" s="481">
        <f t="shared" si="3"/>
        <v>2.859455084974373</v>
      </c>
      <c r="E30" s="481">
        <f t="shared" si="3"/>
        <v>-8.9506172839506171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6.064356435643564</v>
      </c>
      <c r="C31" s="480">
        <f>'Tabelle 3.3'!J28</f>
        <v>-3.6053130929791273</v>
      </c>
      <c r="D31" s="481">
        <f t="shared" si="3"/>
        <v>6.064356435643564</v>
      </c>
      <c r="E31" s="481">
        <f t="shared" si="3"/>
        <v>-3.6053130929791273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2.9400235201881615</v>
      </c>
      <c r="C32" s="480">
        <f>'Tabelle 3.3'!J29</f>
        <v>-1.5748031496062993</v>
      </c>
      <c r="D32" s="481">
        <f t="shared" si="3"/>
        <v>2.9400235201881615</v>
      </c>
      <c r="E32" s="481">
        <f t="shared" si="3"/>
        <v>-1.5748031496062993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1.9390581717451523</v>
      </c>
      <c r="C33" s="480">
        <f>'Tabelle 3.3'!J30</f>
        <v>1.44</v>
      </c>
      <c r="D33" s="481">
        <f t="shared" si="3"/>
        <v>1.9390581717451523</v>
      </c>
      <c r="E33" s="481">
        <f t="shared" si="3"/>
        <v>1.44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0.52110474205315271</v>
      </c>
      <c r="C34" s="480">
        <f>'Tabelle 3.3'!J31</f>
        <v>-0.23397285914833879</v>
      </c>
      <c r="D34" s="481">
        <f t="shared" si="3"/>
        <v>0.52110474205315271</v>
      </c>
      <c r="E34" s="481">
        <f t="shared" si="3"/>
        <v>-0.23397285914833879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6.0726447219069239</v>
      </c>
      <c r="C37" s="480">
        <f>'Tabelle 3.3'!J34</f>
        <v>3.3697632058287796</v>
      </c>
      <c r="D37" s="481">
        <f t="shared" si="3"/>
        <v>6.0726447219069239</v>
      </c>
      <c r="E37" s="481">
        <f t="shared" si="3"/>
        <v>3.3697632058287796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0.34024805180550982</v>
      </c>
      <c r="C38" s="480">
        <f>'Tabelle 3.3'!J35</f>
        <v>2.2028688524590163</v>
      </c>
      <c r="D38" s="481">
        <f t="shared" si="3"/>
        <v>0.34024805180550982</v>
      </c>
      <c r="E38" s="481">
        <f t="shared" si="3"/>
        <v>2.2028688524590163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1.2379227053140096</v>
      </c>
      <c r="C39" s="480">
        <f>'Tabelle 3.3'!J36</f>
        <v>-12.39108787652477</v>
      </c>
      <c r="D39" s="481">
        <f t="shared" si="3"/>
        <v>1.2379227053140096</v>
      </c>
      <c r="E39" s="481">
        <f t="shared" si="3"/>
        <v>-12.39108787652477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1.2379227053140096</v>
      </c>
      <c r="C45" s="480">
        <f>'Tabelle 3.3'!J36</f>
        <v>-12.39108787652477</v>
      </c>
      <c r="D45" s="481">
        <f t="shared" si="3"/>
        <v>1.2379227053140096</v>
      </c>
      <c r="E45" s="481">
        <f t="shared" si="3"/>
        <v>-12.39108787652477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57920</v>
      </c>
      <c r="C51" s="487">
        <v>13491</v>
      </c>
      <c r="D51" s="487">
        <v>5287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58235</v>
      </c>
      <c r="C52" s="487">
        <v>13748</v>
      </c>
      <c r="D52" s="487">
        <v>5385</v>
      </c>
      <c r="E52" s="488">
        <f t="shared" ref="E52:G70" si="11">IF($A$51=37802,IF(COUNTBLANK(B$51:B$70)&gt;0,#N/A,B52/B$51*100),IF(COUNTBLANK(B$51:B$75)&gt;0,#N/A,B52/B$51*100))</f>
        <v>100.54385359116023</v>
      </c>
      <c r="F52" s="488">
        <f t="shared" si="11"/>
        <v>101.90497368616114</v>
      </c>
      <c r="G52" s="488">
        <f t="shared" si="11"/>
        <v>101.85360317760545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59796</v>
      </c>
      <c r="C53" s="487">
        <v>13507</v>
      </c>
      <c r="D53" s="487">
        <v>5603</v>
      </c>
      <c r="E53" s="488">
        <f t="shared" si="11"/>
        <v>103.2389502762431</v>
      </c>
      <c r="F53" s="488">
        <f t="shared" si="11"/>
        <v>100.11859758357424</v>
      </c>
      <c r="G53" s="488">
        <f t="shared" si="11"/>
        <v>105.97692453187062</v>
      </c>
      <c r="H53" s="489">
        <f>IF(ISERROR(L53)=TRUE,IF(MONTH(A53)=MONTH(MAX(A$51:A$75)),A53,""),"")</f>
        <v>41883</v>
      </c>
      <c r="I53" s="488">
        <f t="shared" si="12"/>
        <v>103.2389502762431</v>
      </c>
      <c r="J53" s="488">
        <f t="shared" si="10"/>
        <v>100.11859758357424</v>
      </c>
      <c r="K53" s="488">
        <f t="shared" si="10"/>
        <v>105.97692453187062</v>
      </c>
      <c r="L53" s="488" t="e">
        <f t="shared" si="13"/>
        <v>#N/A</v>
      </c>
    </row>
    <row r="54" spans="1:14" ht="15" customHeight="1" x14ac:dyDescent="0.2">
      <c r="A54" s="490" t="s">
        <v>462</v>
      </c>
      <c r="B54" s="487">
        <v>58378</v>
      </c>
      <c r="C54" s="487">
        <v>13468</v>
      </c>
      <c r="D54" s="487">
        <v>5529</v>
      </c>
      <c r="E54" s="488">
        <f t="shared" si="11"/>
        <v>100.7907458563536</v>
      </c>
      <c r="F54" s="488">
        <f t="shared" si="11"/>
        <v>99.829515973612033</v>
      </c>
      <c r="G54" s="488">
        <f t="shared" si="11"/>
        <v>104.57726498959713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58828</v>
      </c>
      <c r="C55" s="487">
        <v>13102</v>
      </c>
      <c r="D55" s="487">
        <v>5461</v>
      </c>
      <c r="E55" s="488">
        <f t="shared" si="11"/>
        <v>101.56767955801105</v>
      </c>
      <c r="F55" s="488">
        <f t="shared" si="11"/>
        <v>97.116596249351417</v>
      </c>
      <c r="G55" s="488">
        <f t="shared" si="11"/>
        <v>103.29109135615661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58817</v>
      </c>
      <c r="C56" s="487">
        <v>13191</v>
      </c>
      <c r="D56" s="487">
        <v>5578</v>
      </c>
      <c r="E56" s="488">
        <f t="shared" si="11"/>
        <v>101.54868784530386</v>
      </c>
      <c r="F56" s="488">
        <f t="shared" si="11"/>
        <v>97.776295307983091</v>
      </c>
      <c r="G56" s="488">
        <f t="shared" si="11"/>
        <v>105.50406657839986</v>
      </c>
      <c r="H56" s="489" t="str">
        <f t="shared" si="14"/>
        <v/>
      </c>
      <c r="I56" s="488" t="str">
        <f t="shared" si="12"/>
        <v/>
      </c>
      <c r="J56" s="488" t="str">
        <f t="shared" si="10"/>
        <v/>
      </c>
      <c r="K56" s="488" t="str">
        <f t="shared" si="10"/>
        <v/>
      </c>
      <c r="L56" s="488" t="e">
        <f t="shared" si="13"/>
        <v>#N/A</v>
      </c>
    </row>
    <row r="57" spans="1:14" ht="15" customHeight="1" x14ac:dyDescent="0.2">
      <c r="A57" s="490">
        <v>42248</v>
      </c>
      <c r="B57" s="487">
        <v>60558</v>
      </c>
      <c r="C57" s="487">
        <v>12995</v>
      </c>
      <c r="D57" s="487">
        <v>5881</v>
      </c>
      <c r="E57" s="488">
        <f t="shared" si="11"/>
        <v>104.55455801104972</v>
      </c>
      <c r="F57" s="488">
        <f t="shared" si="11"/>
        <v>96.323474909198723</v>
      </c>
      <c r="G57" s="488">
        <f t="shared" si="11"/>
        <v>111.23510497446567</v>
      </c>
      <c r="H57" s="489">
        <f t="shared" si="14"/>
        <v>42248</v>
      </c>
      <c r="I57" s="488">
        <f t="shared" si="12"/>
        <v>104.55455801104972</v>
      </c>
      <c r="J57" s="488">
        <f t="shared" si="10"/>
        <v>96.323474909198723</v>
      </c>
      <c r="K57" s="488">
        <f t="shared" si="10"/>
        <v>111.23510497446567</v>
      </c>
      <c r="L57" s="488" t="e">
        <f t="shared" si="13"/>
        <v>#N/A</v>
      </c>
    </row>
    <row r="58" spans="1:14" ht="15" customHeight="1" x14ac:dyDescent="0.2">
      <c r="A58" s="490" t="s">
        <v>465</v>
      </c>
      <c r="B58" s="487">
        <v>59278</v>
      </c>
      <c r="C58" s="487">
        <v>12916</v>
      </c>
      <c r="D58" s="487">
        <v>5776</v>
      </c>
      <c r="E58" s="488">
        <f t="shared" si="11"/>
        <v>102.34461325966851</v>
      </c>
      <c r="F58" s="488">
        <f t="shared" si="11"/>
        <v>95.737899340300942</v>
      </c>
      <c r="G58" s="488">
        <f t="shared" si="11"/>
        <v>109.24910156988841</v>
      </c>
      <c r="H58" s="489" t="str">
        <f t="shared" si="14"/>
        <v/>
      </c>
      <c r="I58" s="488" t="str">
        <f t="shared" si="12"/>
        <v/>
      </c>
      <c r="J58" s="488" t="str">
        <f t="shared" si="10"/>
        <v/>
      </c>
      <c r="K58" s="488" t="str">
        <f t="shared" si="10"/>
        <v/>
      </c>
      <c r="L58" s="488" t="e">
        <f t="shared" si="13"/>
        <v>#N/A</v>
      </c>
    </row>
    <row r="59" spans="1:14" ht="15" customHeight="1" x14ac:dyDescent="0.2">
      <c r="A59" s="490" t="s">
        <v>466</v>
      </c>
      <c r="B59" s="487">
        <v>59405</v>
      </c>
      <c r="C59" s="487">
        <v>12890</v>
      </c>
      <c r="D59" s="487">
        <v>5852</v>
      </c>
      <c r="E59" s="488">
        <f t="shared" si="11"/>
        <v>102.56388121546962</v>
      </c>
      <c r="F59" s="488">
        <f t="shared" si="11"/>
        <v>95.545178266992821</v>
      </c>
      <c r="G59" s="488">
        <f t="shared" si="11"/>
        <v>110.68658974843957</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59723</v>
      </c>
      <c r="C60" s="487">
        <v>13154</v>
      </c>
      <c r="D60" s="487">
        <v>5960</v>
      </c>
      <c r="E60" s="488">
        <f t="shared" si="11"/>
        <v>103.11291436464087</v>
      </c>
      <c r="F60" s="488">
        <f t="shared" si="11"/>
        <v>97.502038395967688</v>
      </c>
      <c r="G60" s="488">
        <f t="shared" si="11"/>
        <v>112.72933610743333</v>
      </c>
      <c r="H60" s="489" t="str">
        <f t="shared" si="14"/>
        <v/>
      </c>
      <c r="I60" s="488" t="str">
        <f t="shared" si="12"/>
        <v/>
      </c>
      <c r="J60" s="488" t="str">
        <f t="shared" si="10"/>
        <v/>
      </c>
      <c r="K60" s="488" t="str">
        <f t="shared" si="10"/>
        <v/>
      </c>
      <c r="L60" s="488" t="e">
        <f t="shared" si="13"/>
        <v>#N/A</v>
      </c>
    </row>
    <row r="61" spans="1:14" ht="15" customHeight="1" x14ac:dyDescent="0.2">
      <c r="A61" s="490">
        <v>42614</v>
      </c>
      <c r="B61" s="487">
        <v>61781</v>
      </c>
      <c r="C61" s="487">
        <v>12919</v>
      </c>
      <c r="D61" s="487">
        <v>6170</v>
      </c>
      <c r="E61" s="488">
        <f t="shared" si="11"/>
        <v>106.66609116022099</v>
      </c>
      <c r="F61" s="488">
        <f t="shared" si="11"/>
        <v>95.76013638722111</v>
      </c>
      <c r="G61" s="488">
        <f t="shared" si="11"/>
        <v>116.70134291658785</v>
      </c>
      <c r="H61" s="489">
        <f t="shared" si="14"/>
        <v>42614</v>
      </c>
      <c r="I61" s="488">
        <f t="shared" si="12"/>
        <v>106.66609116022099</v>
      </c>
      <c r="J61" s="488">
        <f t="shared" si="10"/>
        <v>95.76013638722111</v>
      </c>
      <c r="K61" s="488">
        <f t="shared" si="10"/>
        <v>116.70134291658785</v>
      </c>
      <c r="L61" s="488" t="e">
        <f t="shared" si="13"/>
        <v>#N/A</v>
      </c>
    </row>
    <row r="62" spans="1:14" ht="15" customHeight="1" x14ac:dyDescent="0.2">
      <c r="A62" s="490" t="s">
        <v>468</v>
      </c>
      <c r="B62" s="487">
        <v>60550</v>
      </c>
      <c r="C62" s="487">
        <v>12797</v>
      </c>
      <c r="D62" s="487">
        <v>6085</v>
      </c>
      <c r="E62" s="488">
        <f t="shared" si="11"/>
        <v>104.5407458563536</v>
      </c>
      <c r="F62" s="488">
        <f t="shared" si="11"/>
        <v>94.855829812467576</v>
      </c>
      <c r="G62" s="488">
        <f t="shared" si="11"/>
        <v>115.09362587478722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60858</v>
      </c>
      <c r="C63" s="487">
        <v>12708</v>
      </c>
      <c r="D63" s="487">
        <v>5981</v>
      </c>
      <c r="E63" s="488">
        <f t="shared" si="11"/>
        <v>105.0725138121547</v>
      </c>
      <c r="F63" s="488">
        <f t="shared" si="11"/>
        <v>94.196130753835888</v>
      </c>
      <c r="G63" s="488">
        <f t="shared" si="11"/>
        <v>113.12653678834879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60820</v>
      </c>
      <c r="C64" s="487">
        <v>12960</v>
      </c>
      <c r="D64" s="487">
        <v>6177</v>
      </c>
      <c r="E64" s="488">
        <f t="shared" si="11"/>
        <v>105.00690607734806</v>
      </c>
      <c r="F64" s="488">
        <f t="shared" si="11"/>
        <v>96.064042695130098</v>
      </c>
      <c r="G64" s="488">
        <f t="shared" si="11"/>
        <v>116.83374314355967</v>
      </c>
      <c r="H64" s="489" t="str">
        <f t="shared" si="14"/>
        <v/>
      </c>
      <c r="I64" s="488" t="str">
        <f t="shared" si="12"/>
        <v/>
      </c>
      <c r="J64" s="488" t="str">
        <f t="shared" si="10"/>
        <v/>
      </c>
      <c r="K64" s="488" t="str">
        <f t="shared" si="10"/>
        <v/>
      </c>
      <c r="L64" s="488" t="e">
        <f t="shared" si="13"/>
        <v>#N/A</v>
      </c>
    </row>
    <row r="65" spans="1:12" ht="15" customHeight="1" x14ac:dyDescent="0.2">
      <c r="A65" s="490">
        <v>42979</v>
      </c>
      <c r="B65" s="487">
        <v>62697</v>
      </c>
      <c r="C65" s="487">
        <v>12695</v>
      </c>
      <c r="D65" s="487">
        <v>6464</v>
      </c>
      <c r="E65" s="488">
        <f t="shared" si="11"/>
        <v>108.24758287292818</v>
      </c>
      <c r="F65" s="488">
        <f t="shared" si="11"/>
        <v>94.099770217181828</v>
      </c>
      <c r="G65" s="488">
        <f t="shared" si="11"/>
        <v>122.2621524494042</v>
      </c>
      <c r="H65" s="489">
        <f t="shared" si="14"/>
        <v>42979</v>
      </c>
      <c r="I65" s="488">
        <f t="shared" si="12"/>
        <v>108.24758287292818</v>
      </c>
      <c r="J65" s="488">
        <f t="shared" si="10"/>
        <v>94.099770217181828</v>
      </c>
      <c r="K65" s="488">
        <f t="shared" si="10"/>
        <v>122.2621524494042</v>
      </c>
      <c r="L65" s="488" t="e">
        <f t="shared" si="13"/>
        <v>#N/A</v>
      </c>
    </row>
    <row r="66" spans="1:12" ht="15" customHeight="1" x14ac:dyDescent="0.2">
      <c r="A66" s="490" t="s">
        <v>471</v>
      </c>
      <c r="B66" s="487">
        <v>61624</v>
      </c>
      <c r="C66" s="487">
        <v>12597</v>
      </c>
      <c r="D66" s="487">
        <v>6427</v>
      </c>
      <c r="E66" s="488">
        <f t="shared" si="11"/>
        <v>106.39502762430939</v>
      </c>
      <c r="F66" s="488">
        <f t="shared" si="11"/>
        <v>93.373360017789636</v>
      </c>
      <c r="G66" s="488">
        <f t="shared" si="11"/>
        <v>121.56232267826745</v>
      </c>
      <c r="H66" s="489" t="str">
        <f t="shared" si="14"/>
        <v/>
      </c>
      <c r="I66" s="488" t="str">
        <f t="shared" si="12"/>
        <v/>
      </c>
      <c r="J66" s="488" t="str">
        <f t="shared" si="10"/>
        <v/>
      </c>
      <c r="K66" s="488" t="str">
        <f t="shared" si="10"/>
        <v/>
      </c>
      <c r="L66" s="488" t="e">
        <f t="shared" si="13"/>
        <v>#N/A</v>
      </c>
    </row>
    <row r="67" spans="1:12" ht="15" customHeight="1" x14ac:dyDescent="0.2">
      <c r="A67" s="490" t="s">
        <v>472</v>
      </c>
      <c r="B67" s="487">
        <v>61619</v>
      </c>
      <c r="C67" s="487">
        <v>12533</v>
      </c>
      <c r="D67" s="487">
        <v>6334</v>
      </c>
      <c r="E67" s="488">
        <f t="shared" si="11"/>
        <v>106.3863950276243</v>
      </c>
      <c r="F67" s="488">
        <f t="shared" si="11"/>
        <v>92.898969683492695</v>
      </c>
      <c r="G67" s="488">
        <f t="shared" si="11"/>
        <v>119.80329109135614</v>
      </c>
      <c r="H67" s="489" t="str">
        <f t="shared" si="14"/>
        <v/>
      </c>
      <c r="I67" s="488" t="str">
        <f t="shared" si="12"/>
        <v/>
      </c>
      <c r="J67" s="488" t="str">
        <f t="shared" si="12"/>
        <v/>
      </c>
      <c r="K67" s="488" t="str">
        <f t="shared" si="12"/>
        <v/>
      </c>
      <c r="L67" s="488" t="e">
        <f t="shared" si="13"/>
        <v>#N/A</v>
      </c>
    </row>
    <row r="68" spans="1:12" ht="15" customHeight="1" x14ac:dyDescent="0.2">
      <c r="A68" s="490" t="s">
        <v>473</v>
      </c>
      <c r="B68" s="487">
        <v>62085</v>
      </c>
      <c r="C68" s="487">
        <v>12870</v>
      </c>
      <c r="D68" s="487">
        <v>6402</v>
      </c>
      <c r="E68" s="488">
        <f t="shared" si="11"/>
        <v>107.19095303867402</v>
      </c>
      <c r="F68" s="488">
        <f t="shared" si="11"/>
        <v>95.396931287525021</v>
      </c>
      <c r="G68" s="488">
        <f t="shared" si="11"/>
        <v>121.08946472479667</v>
      </c>
      <c r="H68" s="489" t="str">
        <f t="shared" si="14"/>
        <v/>
      </c>
      <c r="I68" s="488" t="str">
        <f t="shared" si="12"/>
        <v/>
      </c>
      <c r="J68" s="488" t="str">
        <f t="shared" si="12"/>
        <v/>
      </c>
      <c r="K68" s="488" t="str">
        <f t="shared" si="12"/>
        <v/>
      </c>
      <c r="L68" s="488" t="e">
        <f t="shared" si="13"/>
        <v>#N/A</v>
      </c>
    </row>
    <row r="69" spans="1:12" ht="15" customHeight="1" x14ac:dyDescent="0.2">
      <c r="A69" s="490">
        <v>43344</v>
      </c>
      <c r="B69" s="487">
        <v>64299</v>
      </c>
      <c r="C69" s="487">
        <v>12557</v>
      </c>
      <c r="D69" s="487">
        <v>6768</v>
      </c>
      <c r="E69" s="488">
        <f t="shared" si="11"/>
        <v>111.01346685082873</v>
      </c>
      <c r="F69" s="488">
        <f t="shared" si="11"/>
        <v>93.076866058854051</v>
      </c>
      <c r="G69" s="488">
        <f t="shared" si="11"/>
        <v>128.01210516360885</v>
      </c>
      <c r="H69" s="489">
        <f t="shared" si="14"/>
        <v>43344</v>
      </c>
      <c r="I69" s="488">
        <f t="shared" si="12"/>
        <v>111.01346685082873</v>
      </c>
      <c r="J69" s="488">
        <f t="shared" si="12"/>
        <v>93.076866058854051</v>
      </c>
      <c r="K69" s="488">
        <f t="shared" si="12"/>
        <v>128.01210516360885</v>
      </c>
      <c r="L69" s="488" t="e">
        <f t="shared" si="13"/>
        <v>#N/A</v>
      </c>
    </row>
    <row r="70" spans="1:12" ht="15" customHeight="1" x14ac:dyDescent="0.2">
      <c r="A70" s="490" t="s">
        <v>474</v>
      </c>
      <c r="B70" s="487">
        <v>62612</v>
      </c>
      <c r="C70" s="487">
        <v>12459</v>
      </c>
      <c r="D70" s="487">
        <v>6621</v>
      </c>
      <c r="E70" s="488">
        <f t="shared" si="11"/>
        <v>108.10082872928177</v>
      </c>
      <c r="F70" s="488">
        <f t="shared" si="11"/>
        <v>92.35045585946186</v>
      </c>
      <c r="G70" s="488">
        <f t="shared" si="11"/>
        <v>125.23170039720068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63044</v>
      </c>
      <c r="C71" s="487">
        <v>12432</v>
      </c>
      <c r="D71" s="487">
        <v>6690</v>
      </c>
      <c r="E71" s="491">
        <f t="shared" ref="E71:G75" si="15">IF($A$51=37802,IF(COUNTBLANK(B$51:B$70)&gt;0,#N/A,IF(ISBLANK(B71)=FALSE,B71/B$51*100,#N/A)),IF(COUNTBLANK(B$51:B$75)&gt;0,#N/A,B71/B$51*100))</f>
        <v>108.84668508287292</v>
      </c>
      <c r="F71" s="491">
        <f t="shared" si="15"/>
        <v>92.15032243718035</v>
      </c>
      <c r="G71" s="491">
        <f t="shared" si="15"/>
        <v>126.53678834878002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63256</v>
      </c>
      <c r="C72" s="487">
        <v>12796</v>
      </c>
      <c r="D72" s="487">
        <v>6868</v>
      </c>
      <c r="E72" s="491">
        <f t="shared" si="15"/>
        <v>109.21270718232043</v>
      </c>
      <c r="F72" s="491">
        <f t="shared" si="15"/>
        <v>94.848417463494187</v>
      </c>
      <c r="G72" s="491">
        <f t="shared" si="15"/>
        <v>129.90353697749194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65555</v>
      </c>
      <c r="C73" s="487">
        <v>11177</v>
      </c>
      <c r="D73" s="487">
        <v>6801</v>
      </c>
      <c r="E73" s="491">
        <f t="shared" si="15"/>
        <v>113.18197513812154</v>
      </c>
      <c r="F73" s="491">
        <f t="shared" si="15"/>
        <v>82.847824475576317</v>
      </c>
      <c r="G73" s="491">
        <f t="shared" si="15"/>
        <v>128.63627766219028</v>
      </c>
      <c r="H73" s="492">
        <f>IF(A$51=37802,IF(ISERROR(L73)=TRUE,IF(ISBLANK(A73)=FALSE,IF(MONTH(A73)=MONTH(MAX(A$51:A$75)),A73,""),""),""),IF(ISERROR(L73)=TRUE,IF(MONTH(A73)=MONTH(MAX(A$51:A$75)),A73,""),""))</f>
        <v>43709</v>
      </c>
      <c r="I73" s="488">
        <f t="shared" si="12"/>
        <v>113.18197513812154</v>
      </c>
      <c r="J73" s="488">
        <f t="shared" si="12"/>
        <v>82.847824475576317</v>
      </c>
      <c r="K73" s="488">
        <f t="shared" si="12"/>
        <v>128.63627766219028</v>
      </c>
      <c r="L73" s="488" t="e">
        <f t="shared" si="13"/>
        <v>#N/A</v>
      </c>
    </row>
    <row r="74" spans="1:12" ht="15" customHeight="1" x14ac:dyDescent="0.2">
      <c r="A74" s="490" t="s">
        <v>477</v>
      </c>
      <c r="B74" s="487">
        <v>63833</v>
      </c>
      <c r="C74" s="487">
        <v>11015</v>
      </c>
      <c r="D74" s="487">
        <v>6754</v>
      </c>
      <c r="E74" s="491">
        <f t="shared" si="15"/>
        <v>110.20890883977901</v>
      </c>
      <c r="F74" s="491">
        <f t="shared" si="15"/>
        <v>81.647023941887184</v>
      </c>
      <c r="G74" s="491">
        <f t="shared" si="15"/>
        <v>127.74730470966522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63745</v>
      </c>
      <c r="C75" s="493">
        <v>10707</v>
      </c>
      <c r="D75" s="493">
        <v>6503</v>
      </c>
      <c r="E75" s="491">
        <f t="shared" si="15"/>
        <v>110.05697513812154</v>
      </c>
      <c r="F75" s="491">
        <f t="shared" si="15"/>
        <v>79.364020458083161</v>
      </c>
      <c r="G75" s="491">
        <f t="shared" si="15"/>
        <v>122.99981085681861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113.18197513812154</v>
      </c>
      <c r="J77" s="488">
        <f>IF(J75&lt;&gt;"",J75,IF(J74&lt;&gt;"",J74,IF(J73&lt;&gt;"",J73,IF(J72&lt;&gt;"",J72,IF(J71&lt;&gt;"",J71,IF(J70&lt;&gt;"",J70,""))))))</f>
        <v>82.847824475576317</v>
      </c>
      <c r="K77" s="488">
        <f>IF(K75&lt;&gt;"",K75,IF(K74&lt;&gt;"",K74,IF(K73&lt;&gt;"",K73,IF(K72&lt;&gt;"",K72,IF(K71&lt;&gt;"",K71,IF(K70&lt;&gt;"",K70,""))))))</f>
        <v>128.63627766219028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+13,2%</v>
      </c>
      <c r="J79" s="488" t="str">
        <f>"GeB - ausschließlich: "&amp;IF(J77&gt;100,"+","")&amp;TEXT(J77-100,"0,0")&amp;"%"</f>
        <v>GeB - ausschließlich: -17,2%</v>
      </c>
      <c r="K79" s="488" t="str">
        <f>"GeB - im Nebenjob: "&amp;IF(K77&gt;100,"+","")&amp;TEXT(K77-100,"0,0")&amp;"%"</f>
        <v>GeB - im Nebenjob: +28,6%</v>
      </c>
    </row>
    <row r="81" spans="9:9" ht="15" customHeight="1" x14ac:dyDescent="0.2">
      <c r="I81" s="488" t="str">
        <f>IF(ISERROR(HLOOKUP(1,I$78:K$79,2,FALSE)),"",HLOOKUP(1,I$78:K$79,2,FALSE))</f>
        <v>GeB - im Nebenjob: +28,6%</v>
      </c>
    </row>
    <row r="82" spans="9:9" ht="15" customHeight="1" x14ac:dyDescent="0.2">
      <c r="I82" s="488" t="str">
        <f>IF(ISERROR(HLOOKUP(2,I$78:K$79,2,FALSE)),"",HLOOKUP(2,I$78:K$79,2,FALSE))</f>
        <v>SvB: +13,2%</v>
      </c>
    </row>
    <row r="83" spans="9:9" ht="15" customHeight="1" x14ac:dyDescent="0.2">
      <c r="I83" s="488" t="str">
        <f>IF(ISERROR(HLOOKUP(3,I$78:K$79,2,FALSE)),"",HLOOKUP(3,I$78:K$79,2,FALSE))</f>
        <v>GeB - ausschließlich: -17,2%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63745</v>
      </c>
      <c r="E12" s="114">
        <v>63833</v>
      </c>
      <c r="F12" s="114">
        <v>65555</v>
      </c>
      <c r="G12" s="114">
        <v>63256</v>
      </c>
      <c r="H12" s="114">
        <v>63044</v>
      </c>
      <c r="I12" s="115">
        <v>701</v>
      </c>
      <c r="J12" s="116">
        <v>1.1119218323710425</v>
      </c>
      <c r="N12" s="117"/>
    </row>
    <row r="13" spans="1:15" s="110" customFormat="1" ht="13.5" customHeight="1" x14ac:dyDescent="0.2">
      <c r="A13" s="118" t="s">
        <v>105</v>
      </c>
      <c r="B13" s="119" t="s">
        <v>106</v>
      </c>
      <c r="C13" s="113">
        <v>52.225272570397678</v>
      </c>
      <c r="D13" s="114">
        <v>33291</v>
      </c>
      <c r="E13" s="114">
        <v>33291</v>
      </c>
      <c r="F13" s="114">
        <v>34683</v>
      </c>
      <c r="G13" s="114">
        <v>33185</v>
      </c>
      <c r="H13" s="114">
        <v>33063</v>
      </c>
      <c r="I13" s="115">
        <v>228</v>
      </c>
      <c r="J13" s="116">
        <v>0.68959259595318034</v>
      </c>
    </row>
    <row r="14" spans="1:15" s="110" customFormat="1" ht="13.5" customHeight="1" x14ac:dyDescent="0.2">
      <c r="A14" s="120"/>
      <c r="B14" s="119" t="s">
        <v>107</v>
      </c>
      <c r="C14" s="113">
        <v>47.774727429602322</v>
      </c>
      <c r="D14" s="114">
        <v>30454</v>
      </c>
      <c r="E14" s="114">
        <v>30542</v>
      </c>
      <c r="F14" s="114">
        <v>30872</v>
      </c>
      <c r="G14" s="114">
        <v>30071</v>
      </c>
      <c r="H14" s="114">
        <v>29981</v>
      </c>
      <c r="I14" s="115">
        <v>473</v>
      </c>
      <c r="J14" s="116">
        <v>1.5776658550415263</v>
      </c>
    </row>
    <row r="15" spans="1:15" s="110" customFormat="1" ht="13.5" customHeight="1" x14ac:dyDescent="0.2">
      <c r="A15" s="118" t="s">
        <v>105</v>
      </c>
      <c r="B15" s="121" t="s">
        <v>108</v>
      </c>
      <c r="C15" s="113">
        <v>12.562553925798102</v>
      </c>
      <c r="D15" s="114">
        <v>8008</v>
      </c>
      <c r="E15" s="114">
        <v>8303</v>
      </c>
      <c r="F15" s="114">
        <v>8858</v>
      </c>
      <c r="G15" s="114">
        <v>7735</v>
      </c>
      <c r="H15" s="114">
        <v>7945</v>
      </c>
      <c r="I15" s="115">
        <v>63</v>
      </c>
      <c r="J15" s="116">
        <v>0.79295154185022021</v>
      </c>
    </row>
    <row r="16" spans="1:15" s="110" customFormat="1" ht="13.5" customHeight="1" x14ac:dyDescent="0.2">
      <c r="A16" s="118"/>
      <c r="B16" s="121" t="s">
        <v>109</v>
      </c>
      <c r="C16" s="113">
        <v>65.849870578084563</v>
      </c>
      <c r="D16" s="114">
        <v>41976</v>
      </c>
      <c r="E16" s="114">
        <v>41912</v>
      </c>
      <c r="F16" s="114">
        <v>43040</v>
      </c>
      <c r="G16" s="114">
        <v>42261</v>
      </c>
      <c r="H16" s="114">
        <v>42078</v>
      </c>
      <c r="I16" s="115">
        <v>-102</v>
      </c>
      <c r="J16" s="116">
        <v>-0.2424069585056324</v>
      </c>
    </row>
    <row r="17" spans="1:10" s="110" customFormat="1" ht="13.5" customHeight="1" x14ac:dyDescent="0.2">
      <c r="A17" s="118"/>
      <c r="B17" s="121" t="s">
        <v>110</v>
      </c>
      <c r="C17" s="113">
        <v>20.251000078437524</v>
      </c>
      <c r="D17" s="114">
        <v>12909</v>
      </c>
      <c r="E17" s="114">
        <v>12781</v>
      </c>
      <c r="F17" s="114">
        <v>12824</v>
      </c>
      <c r="G17" s="114">
        <v>12450</v>
      </c>
      <c r="H17" s="114">
        <v>12228</v>
      </c>
      <c r="I17" s="115">
        <v>681</v>
      </c>
      <c r="J17" s="116">
        <v>5.5691854759568207</v>
      </c>
    </row>
    <row r="18" spans="1:10" s="110" customFormat="1" ht="13.5" customHeight="1" x14ac:dyDescent="0.2">
      <c r="A18" s="120"/>
      <c r="B18" s="121" t="s">
        <v>111</v>
      </c>
      <c r="C18" s="113">
        <v>1.3365754176798181</v>
      </c>
      <c r="D18" s="114">
        <v>852</v>
      </c>
      <c r="E18" s="114">
        <v>837</v>
      </c>
      <c r="F18" s="114">
        <v>833</v>
      </c>
      <c r="G18" s="114">
        <v>810</v>
      </c>
      <c r="H18" s="114">
        <v>793</v>
      </c>
      <c r="I18" s="115">
        <v>59</v>
      </c>
      <c r="J18" s="116">
        <v>7.4401008827238337</v>
      </c>
    </row>
    <row r="19" spans="1:10" s="110" customFormat="1" ht="13.5" customHeight="1" x14ac:dyDescent="0.2">
      <c r="A19" s="120"/>
      <c r="B19" s="121" t="s">
        <v>112</v>
      </c>
      <c r="C19" s="113">
        <v>0.36238136324417602</v>
      </c>
      <c r="D19" s="114">
        <v>231</v>
      </c>
      <c r="E19" s="114">
        <v>209</v>
      </c>
      <c r="F19" s="114">
        <v>204</v>
      </c>
      <c r="G19" s="114">
        <v>170</v>
      </c>
      <c r="H19" s="114">
        <v>161</v>
      </c>
      <c r="I19" s="115">
        <v>70</v>
      </c>
      <c r="J19" s="116">
        <v>43.478260869565219</v>
      </c>
    </row>
    <row r="20" spans="1:10" s="110" customFormat="1" ht="13.5" customHeight="1" x14ac:dyDescent="0.2">
      <c r="A20" s="118" t="s">
        <v>113</v>
      </c>
      <c r="B20" s="122" t="s">
        <v>114</v>
      </c>
      <c r="C20" s="113">
        <v>68.657933955604364</v>
      </c>
      <c r="D20" s="114">
        <v>43766</v>
      </c>
      <c r="E20" s="114">
        <v>43951</v>
      </c>
      <c r="F20" s="114">
        <v>45371</v>
      </c>
      <c r="G20" s="114">
        <v>43547</v>
      </c>
      <c r="H20" s="114">
        <v>43502</v>
      </c>
      <c r="I20" s="115">
        <v>264</v>
      </c>
      <c r="J20" s="116">
        <v>0.6068686497172544</v>
      </c>
    </row>
    <row r="21" spans="1:10" s="110" customFormat="1" ht="13.5" customHeight="1" x14ac:dyDescent="0.2">
      <c r="A21" s="120"/>
      <c r="B21" s="122" t="s">
        <v>115</v>
      </c>
      <c r="C21" s="113">
        <v>31.34206604439564</v>
      </c>
      <c r="D21" s="114">
        <v>19979</v>
      </c>
      <c r="E21" s="114">
        <v>19882</v>
      </c>
      <c r="F21" s="114">
        <v>20184</v>
      </c>
      <c r="G21" s="114">
        <v>19709</v>
      </c>
      <c r="H21" s="114">
        <v>19542</v>
      </c>
      <c r="I21" s="115">
        <v>437</v>
      </c>
      <c r="J21" s="116">
        <v>2.2362091904615697</v>
      </c>
    </row>
    <row r="22" spans="1:10" s="110" customFormat="1" ht="13.5" customHeight="1" x14ac:dyDescent="0.2">
      <c r="A22" s="118" t="s">
        <v>113</v>
      </c>
      <c r="B22" s="122" t="s">
        <v>116</v>
      </c>
      <c r="C22" s="113">
        <v>91.098909718409288</v>
      </c>
      <c r="D22" s="114">
        <v>58071</v>
      </c>
      <c r="E22" s="114">
        <v>58396</v>
      </c>
      <c r="F22" s="114">
        <v>58849</v>
      </c>
      <c r="G22" s="114">
        <v>57590</v>
      </c>
      <c r="H22" s="114">
        <v>57664</v>
      </c>
      <c r="I22" s="115">
        <v>407</v>
      </c>
      <c r="J22" s="116">
        <v>0.70581298557158711</v>
      </c>
    </row>
    <row r="23" spans="1:10" s="110" customFormat="1" ht="13.5" customHeight="1" x14ac:dyDescent="0.2">
      <c r="A23" s="123"/>
      <c r="B23" s="124" t="s">
        <v>117</v>
      </c>
      <c r="C23" s="125">
        <v>8.8555965173739111</v>
      </c>
      <c r="D23" s="114">
        <v>5645</v>
      </c>
      <c r="E23" s="114">
        <v>5409</v>
      </c>
      <c r="F23" s="114">
        <v>6681</v>
      </c>
      <c r="G23" s="114">
        <v>5633</v>
      </c>
      <c r="H23" s="114">
        <v>5351</v>
      </c>
      <c r="I23" s="115">
        <v>294</v>
      </c>
      <c r="J23" s="116">
        <v>5.4943001308166695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17210</v>
      </c>
      <c r="E26" s="114">
        <v>17769</v>
      </c>
      <c r="F26" s="114">
        <v>17978</v>
      </c>
      <c r="G26" s="114">
        <v>19664</v>
      </c>
      <c r="H26" s="140">
        <v>19122</v>
      </c>
      <c r="I26" s="115">
        <v>-1912</v>
      </c>
      <c r="J26" s="116">
        <v>-9.9989540843008058</v>
      </c>
    </row>
    <row r="27" spans="1:10" s="110" customFormat="1" ht="13.5" customHeight="1" x14ac:dyDescent="0.2">
      <c r="A27" s="118" t="s">
        <v>105</v>
      </c>
      <c r="B27" s="119" t="s">
        <v>106</v>
      </c>
      <c r="C27" s="113">
        <v>38.762347472399767</v>
      </c>
      <c r="D27" s="115">
        <v>6671</v>
      </c>
      <c r="E27" s="114">
        <v>6814</v>
      </c>
      <c r="F27" s="114">
        <v>6861</v>
      </c>
      <c r="G27" s="114">
        <v>7828</v>
      </c>
      <c r="H27" s="140">
        <v>7550</v>
      </c>
      <c r="I27" s="115">
        <v>-879</v>
      </c>
      <c r="J27" s="116">
        <v>-11.642384105960264</v>
      </c>
    </row>
    <row r="28" spans="1:10" s="110" customFormat="1" ht="13.5" customHeight="1" x14ac:dyDescent="0.2">
      <c r="A28" s="120"/>
      <c r="B28" s="119" t="s">
        <v>107</v>
      </c>
      <c r="C28" s="113">
        <v>61.237652527600233</v>
      </c>
      <c r="D28" s="115">
        <v>10539</v>
      </c>
      <c r="E28" s="114">
        <v>10955</v>
      </c>
      <c r="F28" s="114">
        <v>11117</v>
      </c>
      <c r="G28" s="114">
        <v>11836</v>
      </c>
      <c r="H28" s="140">
        <v>11572</v>
      </c>
      <c r="I28" s="115">
        <v>-1033</v>
      </c>
      <c r="J28" s="116">
        <v>-8.9267196681645355</v>
      </c>
    </row>
    <row r="29" spans="1:10" s="110" customFormat="1" ht="13.5" customHeight="1" x14ac:dyDescent="0.2">
      <c r="A29" s="118" t="s">
        <v>105</v>
      </c>
      <c r="B29" s="121" t="s">
        <v>108</v>
      </c>
      <c r="C29" s="113">
        <v>17.547937245787335</v>
      </c>
      <c r="D29" s="115">
        <v>3020</v>
      </c>
      <c r="E29" s="114">
        <v>3101</v>
      </c>
      <c r="F29" s="114">
        <v>3262</v>
      </c>
      <c r="G29" s="114">
        <v>4380</v>
      </c>
      <c r="H29" s="140">
        <v>4130</v>
      </c>
      <c r="I29" s="115">
        <v>-1110</v>
      </c>
      <c r="J29" s="116">
        <v>-26.876513317191282</v>
      </c>
    </row>
    <row r="30" spans="1:10" s="110" customFormat="1" ht="13.5" customHeight="1" x14ac:dyDescent="0.2">
      <c r="A30" s="118"/>
      <c r="B30" s="121" t="s">
        <v>109</v>
      </c>
      <c r="C30" s="113">
        <v>46.333527019174902</v>
      </c>
      <c r="D30" s="115">
        <v>7974</v>
      </c>
      <c r="E30" s="114">
        <v>8367</v>
      </c>
      <c r="F30" s="114">
        <v>8399</v>
      </c>
      <c r="G30" s="114">
        <v>8764</v>
      </c>
      <c r="H30" s="140">
        <v>8679</v>
      </c>
      <c r="I30" s="115">
        <v>-705</v>
      </c>
      <c r="J30" s="116">
        <v>-8.123055651572761</v>
      </c>
    </row>
    <row r="31" spans="1:10" s="110" customFormat="1" ht="13.5" customHeight="1" x14ac:dyDescent="0.2">
      <c r="A31" s="118"/>
      <c r="B31" s="121" t="s">
        <v>110</v>
      </c>
      <c r="C31" s="113">
        <v>19.215572341661826</v>
      </c>
      <c r="D31" s="115">
        <v>3307</v>
      </c>
      <c r="E31" s="114">
        <v>3308</v>
      </c>
      <c r="F31" s="114">
        <v>3312</v>
      </c>
      <c r="G31" s="114">
        <v>3455</v>
      </c>
      <c r="H31" s="140">
        <v>3368</v>
      </c>
      <c r="I31" s="115">
        <v>-61</v>
      </c>
      <c r="J31" s="116">
        <v>-1.8111638954869358</v>
      </c>
    </row>
    <row r="32" spans="1:10" s="110" customFormat="1" ht="13.5" customHeight="1" x14ac:dyDescent="0.2">
      <c r="A32" s="120"/>
      <c r="B32" s="121" t="s">
        <v>111</v>
      </c>
      <c r="C32" s="113">
        <v>16.902963393375945</v>
      </c>
      <c r="D32" s="115">
        <v>2909</v>
      </c>
      <c r="E32" s="114">
        <v>2993</v>
      </c>
      <c r="F32" s="114">
        <v>3005</v>
      </c>
      <c r="G32" s="114">
        <v>3065</v>
      </c>
      <c r="H32" s="140">
        <v>2945</v>
      </c>
      <c r="I32" s="115">
        <v>-36</v>
      </c>
      <c r="J32" s="116">
        <v>-1.2224108658743633</v>
      </c>
    </row>
    <row r="33" spans="1:10" s="110" customFormat="1" ht="13.5" customHeight="1" x14ac:dyDescent="0.2">
      <c r="A33" s="120"/>
      <c r="B33" s="121" t="s">
        <v>112</v>
      </c>
      <c r="C33" s="113">
        <v>1.4584543869843114</v>
      </c>
      <c r="D33" s="115">
        <v>251</v>
      </c>
      <c r="E33" s="114">
        <v>272</v>
      </c>
      <c r="F33" s="114">
        <v>284</v>
      </c>
      <c r="G33" s="114">
        <v>259</v>
      </c>
      <c r="H33" s="140">
        <v>254</v>
      </c>
      <c r="I33" s="115">
        <v>-3</v>
      </c>
      <c r="J33" s="116">
        <v>-1.1811023622047243</v>
      </c>
    </row>
    <row r="34" spans="1:10" s="110" customFormat="1" ht="13.5" customHeight="1" x14ac:dyDescent="0.2">
      <c r="A34" s="118" t="s">
        <v>113</v>
      </c>
      <c r="B34" s="122" t="s">
        <v>116</v>
      </c>
      <c r="C34" s="113">
        <v>93.021499128413708</v>
      </c>
      <c r="D34" s="115">
        <v>16009</v>
      </c>
      <c r="E34" s="114">
        <v>16490</v>
      </c>
      <c r="F34" s="114">
        <v>16703</v>
      </c>
      <c r="G34" s="114">
        <v>18372</v>
      </c>
      <c r="H34" s="140">
        <v>17905</v>
      </c>
      <c r="I34" s="115">
        <v>-1896</v>
      </c>
      <c r="J34" s="116">
        <v>-10.589220888020106</v>
      </c>
    </row>
    <row r="35" spans="1:10" s="110" customFormat="1" ht="13.5" customHeight="1" x14ac:dyDescent="0.2">
      <c r="A35" s="118"/>
      <c r="B35" s="119" t="s">
        <v>117</v>
      </c>
      <c r="C35" s="113">
        <v>6.7402672864613598</v>
      </c>
      <c r="D35" s="115">
        <v>1160</v>
      </c>
      <c r="E35" s="114">
        <v>1244</v>
      </c>
      <c r="F35" s="114">
        <v>1240</v>
      </c>
      <c r="G35" s="114">
        <v>1248</v>
      </c>
      <c r="H35" s="140">
        <v>1172</v>
      </c>
      <c r="I35" s="115">
        <v>-12</v>
      </c>
      <c r="J35" s="116">
        <v>-1.0238907849829351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10707</v>
      </c>
      <c r="E37" s="114">
        <v>11015</v>
      </c>
      <c r="F37" s="114">
        <v>11177</v>
      </c>
      <c r="G37" s="114">
        <v>12796</v>
      </c>
      <c r="H37" s="140">
        <v>12432</v>
      </c>
      <c r="I37" s="115">
        <v>-1725</v>
      </c>
      <c r="J37" s="116">
        <v>-13.875482625482626</v>
      </c>
    </row>
    <row r="38" spans="1:10" s="110" customFormat="1" ht="13.5" customHeight="1" x14ac:dyDescent="0.2">
      <c r="A38" s="118" t="s">
        <v>105</v>
      </c>
      <c r="B38" s="119" t="s">
        <v>106</v>
      </c>
      <c r="C38" s="113">
        <v>36.387410105538436</v>
      </c>
      <c r="D38" s="115">
        <v>3896</v>
      </c>
      <c r="E38" s="114">
        <v>3956</v>
      </c>
      <c r="F38" s="114">
        <v>3994</v>
      </c>
      <c r="G38" s="114">
        <v>4917</v>
      </c>
      <c r="H38" s="140">
        <v>4720</v>
      </c>
      <c r="I38" s="115">
        <v>-824</v>
      </c>
      <c r="J38" s="116">
        <v>-17.457627118644069</v>
      </c>
    </row>
    <row r="39" spans="1:10" s="110" customFormat="1" ht="13.5" customHeight="1" x14ac:dyDescent="0.2">
      <c r="A39" s="120"/>
      <c r="B39" s="119" t="s">
        <v>107</v>
      </c>
      <c r="C39" s="113">
        <v>63.612589894461564</v>
      </c>
      <c r="D39" s="115">
        <v>6811</v>
      </c>
      <c r="E39" s="114">
        <v>7059</v>
      </c>
      <c r="F39" s="114">
        <v>7183</v>
      </c>
      <c r="G39" s="114">
        <v>7879</v>
      </c>
      <c r="H39" s="140">
        <v>7712</v>
      </c>
      <c r="I39" s="115">
        <v>-901</v>
      </c>
      <c r="J39" s="116">
        <v>-11.683091286307054</v>
      </c>
    </row>
    <row r="40" spans="1:10" s="110" customFormat="1" ht="13.5" customHeight="1" x14ac:dyDescent="0.2">
      <c r="A40" s="118" t="s">
        <v>105</v>
      </c>
      <c r="B40" s="121" t="s">
        <v>108</v>
      </c>
      <c r="C40" s="113">
        <v>20.388530867656673</v>
      </c>
      <c r="D40" s="115">
        <v>2183</v>
      </c>
      <c r="E40" s="114">
        <v>2160</v>
      </c>
      <c r="F40" s="114">
        <v>2237</v>
      </c>
      <c r="G40" s="114">
        <v>3483</v>
      </c>
      <c r="H40" s="140">
        <v>3233</v>
      </c>
      <c r="I40" s="115">
        <v>-1050</v>
      </c>
      <c r="J40" s="116">
        <v>-32.477575007732753</v>
      </c>
    </row>
    <row r="41" spans="1:10" s="110" customFormat="1" ht="13.5" customHeight="1" x14ac:dyDescent="0.2">
      <c r="A41" s="118"/>
      <c r="B41" s="121" t="s">
        <v>109</v>
      </c>
      <c r="C41" s="113">
        <v>32.726253852619784</v>
      </c>
      <c r="D41" s="115">
        <v>3504</v>
      </c>
      <c r="E41" s="114">
        <v>3730</v>
      </c>
      <c r="F41" s="114">
        <v>3784</v>
      </c>
      <c r="G41" s="114">
        <v>3987</v>
      </c>
      <c r="H41" s="140">
        <v>4024</v>
      </c>
      <c r="I41" s="115">
        <v>-520</v>
      </c>
      <c r="J41" s="116">
        <v>-12.922465208747514</v>
      </c>
    </row>
    <row r="42" spans="1:10" s="110" customFormat="1" ht="13.5" customHeight="1" x14ac:dyDescent="0.2">
      <c r="A42" s="118"/>
      <c r="B42" s="121" t="s">
        <v>110</v>
      </c>
      <c r="C42" s="113">
        <v>20.425889604931353</v>
      </c>
      <c r="D42" s="115">
        <v>2187</v>
      </c>
      <c r="E42" s="114">
        <v>2208</v>
      </c>
      <c r="F42" s="114">
        <v>2220</v>
      </c>
      <c r="G42" s="114">
        <v>2330</v>
      </c>
      <c r="H42" s="140">
        <v>2292</v>
      </c>
      <c r="I42" s="115">
        <v>-105</v>
      </c>
      <c r="J42" s="116">
        <v>-4.5811518324607325</v>
      </c>
    </row>
    <row r="43" spans="1:10" s="110" customFormat="1" ht="13.5" customHeight="1" x14ac:dyDescent="0.2">
      <c r="A43" s="120"/>
      <c r="B43" s="121" t="s">
        <v>111</v>
      </c>
      <c r="C43" s="113">
        <v>26.459325674792193</v>
      </c>
      <c r="D43" s="115">
        <v>2833</v>
      </c>
      <c r="E43" s="114">
        <v>2917</v>
      </c>
      <c r="F43" s="114">
        <v>2936</v>
      </c>
      <c r="G43" s="114">
        <v>2996</v>
      </c>
      <c r="H43" s="140">
        <v>2883</v>
      </c>
      <c r="I43" s="115">
        <v>-50</v>
      </c>
      <c r="J43" s="116">
        <v>-1.734304543877905</v>
      </c>
    </row>
    <row r="44" spans="1:10" s="110" customFormat="1" ht="13.5" customHeight="1" x14ac:dyDescent="0.2">
      <c r="A44" s="120"/>
      <c r="B44" s="121" t="s">
        <v>112</v>
      </c>
      <c r="C44" s="113">
        <v>2.1948258148874569</v>
      </c>
      <c r="D44" s="115">
        <v>235</v>
      </c>
      <c r="E44" s="114">
        <v>255</v>
      </c>
      <c r="F44" s="114">
        <v>269</v>
      </c>
      <c r="G44" s="114">
        <v>246</v>
      </c>
      <c r="H44" s="140">
        <v>244</v>
      </c>
      <c r="I44" s="115">
        <v>-9</v>
      </c>
      <c r="J44" s="116">
        <v>-3.6885245901639343</v>
      </c>
    </row>
    <row r="45" spans="1:10" s="110" customFormat="1" ht="13.5" customHeight="1" x14ac:dyDescent="0.2">
      <c r="A45" s="118" t="s">
        <v>113</v>
      </c>
      <c r="B45" s="122" t="s">
        <v>116</v>
      </c>
      <c r="C45" s="113">
        <v>93.200709816008214</v>
      </c>
      <c r="D45" s="115">
        <v>9979</v>
      </c>
      <c r="E45" s="114">
        <v>10228</v>
      </c>
      <c r="F45" s="114">
        <v>10400</v>
      </c>
      <c r="G45" s="114">
        <v>11955</v>
      </c>
      <c r="H45" s="140">
        <v>11636</v>
      </c>
      <c r="I45" s="115">
        <v>-1657</v>
      </c>
      <c r="J45" s="116">
        <v>-14.24028875902372</v>
      </c>
    </row>
    <row r="46" spans="1:10" s="110" customFormat="1" ht="13.5" customHeight="1" x14ac:dyDescent="0.2">
      <c r="A46" s="118"/>
      <c r="B46" s="119" t="s">
        <v>117</v>
      </c>
      <c r="C46" s="113">
        <v>6.4257028112449799</v>
      </c>
      <c r="D46" s="115">
        <v>688</v>
      </c>
      <c r="E46" s="114">
        <v>753</v>
      </c>
      <c r="F46" s="114">
        <v>743</v>
      </c>
      <c r="G46" s="114">
        <v>798</v>
      </c>
      <c r="H46" s="140">
        <v>751</v>
      </c>
      <c r="I46" s="115">
        <v>-63</v>
      </c>
      <c r="J46" s="116">
        <v>-8.3888149134487353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6503</v>
      </c>
      <c r="E48" s="114">
        <v>6754</v>
      </c>
      <c r="F48" s="114">
        <v>6801</v>
      </c>
      <c r="G48" s="114">
        <v>6868</v>
      </c>
      <c r="H48" s="140">
        <v>6690</v>
      </c>
      <c r="I48" s="115">
        <v>-187</v>
      </c>
      <c r="J48" s="116">
        <v>-2.7952167414050821</v>
      </c>
    </row>
    <row r="49" spans="1:12" s="110" customFormat="1" ht="13.5" customHeight="1" x14ac:dyDescent="0.2">
      <c r="A49" s="118" t="s">
        <v>105</v>
      </c>
      <c r="B49" s="119" t="s">
        <v>106</v>
      </c>
      <c r="C49" s="113">
        <v>42.672612640319855</v>
      </c>
      <c r="D49" s="115">
        <v>2775</v>
      </c>
      <c r="E49" s="114">
        <v>2858</v>
      </c>
      <c r="F49" s="114">
        <v>2867</v>
      </c>
      <c r="G49" s="114">
        <v>2911</v>
      </c>
      <c r="H49" s="140">
        <v>2830</v>
      </c>
      <c r="I49" s="115">
        <v>-55</v>
      </c>
      <c r="J49" s="116">
        <v>-1.9434628975265018</v>
      </c>
    </row>
    <row r="50" spans="1:12" s="110" customFormat="1" ht="13.5" customHeight="1" x14ac:dyDescent="0.2">
      <c r="A50" s="120"/>
      <c r="B50" s="119" t="s">
        <v>107</v>
      </c>
      <c r="C50" s="113">
        <v>57.327387359680145</v>
      </c>
      <c r="D50" s="115">
        <v>3728</v>
      </c>
      <c r="E50" s="114">
        <v>3896</v>
      </c>
      <c r="F50" s="114">
        <v>3934</v>
      </c>
      <c r="G50" s="114">
        <v>3957</v>
      </c>
      <c r="H50" s="140">
        <v>3860</v>
      </c>
      <c r="I50" s="115">
        <v>-132</v>
      </c>
      <c r="J50" s="116">
        <v>-3.4196891191709846</v>
      </c>
    </row>
    <row r="51" spans="1:12" s="110" customFormat="1" ht="13.5" customHeight="1" x14ac:dyDescent="0.2">
      <c r="A51" s="118" t="s">
        <v>105</v>
      </c>
      <c r="B51" s="121" t="s">
        <v>108</v>
      </c>
      <c r="C51" s="113">
        <v>12.870982623404583</v>
      </c>
      <c r="D51" s="115">
        <v>837</v>
      </c>
      <c r="E51" s="114">
        <v>941</v>
      </c>
      <c r="F51" s="114">
        <v>1025</v>
      </c>
      <c r="G51" s="114">
        <v>897</v>
      </c>
      <c r="H51" s="140">
        <v>897</v>
      </c>
      <c r="I51" s="115">
        <v>-60</v>
      </c>
      <c r="J51" s="116">
        <v>-6.6889632107023411</v>
      </c>
    </row>
    <row r="52" spans="1:12" s="110" customFormat="1" ht="13.5" customHeight="1" x14ac:dyDescent="0.2">
      <c r="A52" s="118"/>
      <c r="B52" s="121" t="s">
        <v>109</v>
      </c>
      <c r="C52" s="113">
        <v>68.737505766569271</v>
      </c>
      <c r="D52" s="115">
        <v>4470</v>
      </c>
      <c r="E52" s="114">
        <v>4637</v>
      </c>
      <c r="F52" s="114">
        <v>4615</v>
      </c>
      <c r="G52" s="114">
        <v>4777</v>
      </c>
      <c r="H52" s="140">
        <v>4655</v>
      </c>
      <c r="I52" s="115">
        <v>-185</v>
      </c>
      <c r="J52" s="116">
        <v>-3.9742212674543502</v>
      </c>
    </row>
    <row r="53" spans="1:12" s="110" customFormat="1" ht="13.5" customHeight="1" x14ac:dyDescent="0.2">
      <c r="A53" s="118"/>
      <c r="B53" s="121" t="s">
        <v>110</v>
      </c>
      <c r="C53" s="113">
        <v>17.222820236813778</v>
      </c>
      <c r="D53" s="115">
        <v>1120</v>
      </c>
      <c r="E53" s="114">
        <v>1100</v>
      </c>
      <c r="F53" s="114">
        <v>1092</v>
      </c>
      <c r="G53" s="114">
        <v>1125</v>
      </c>
      <c r="H53" s="140">
        <v>1076</v>
      </c>
      <c r="I53" s="115">
        <v>44</v>
      </c>
      <c r="J53" s="116">
        <v>4.0892193308550189</v>
      </c>
    </row>
    <row r="54" spans="1:12" s="110" customFormat="1" ht="13.5" customHeight="1" x14ac:dyDescent="0.2">
      <c r="A54" s="120"/>
      <c r="B54" s="121" t="s">
        <v>111</v>
      </c>
      <c r="C54" s="113">
        <v>1.1686913732123636</v>
      </c>
      <c r="D54" s="115">
        <v>76</v>
      </c>
      <c r="E54" s="114">
        <v>76</v>
      </c>
      <c r="F54" s="114">
        <v>69</v>
      </c>
      <c r="G54" s="114">
        <v>69</v>
      </c>
      <c r="H54" s="140">
        <v>62</v>
      </c>
      <c r="I54" s="115">
        <v>14</v>
      </c>
      <c r="J54" s="116">
        <v>22.580645161290324</v>
      </c>
    </row>
    <row r="55" spans="1:12" s="110" customFormat="1" ht="13.5" customHeight="1" x14ac:dyDescent="0.2">
      <c r="A55" s="120"/>
      <c r="B55" s="121" t="s">
        <v>112</v>
      </c>
      <c r="C55" s="113">
        <v>0.24604028909733969</v>
      </c>
      <c r="D55" s="115">
        <v>16</v>
      </c>
      <c r="E55" s="114">
        <v>17</v>
      </c>
      <c r="F55" s="114">
        <v>15</v>
      </c>
      <c r="G55" s="114">
        <v>13</v>
      </c>
      <c r="H55" s="140">
        <v>10</v>
      </c>
      <c r="I55" s="115">
        <v>6</v>
      </c>
      <c r="J55" s="116">
        <v>60</v>
      </c>
    </row>
    <row r="56" spans="1:12" s="110" customFormat="1" ht="13.5" customHeight="1" x14ac:dyDescent="0.2">
      <c r="A56" s="118" t="s">
        <v>113</v>
      </c>
      <c r="B56" s="122" t="s">
        <v>116</v>
      </c>
      <c r="C56" s="113">
        <v>92.726433953559891</v>
      </c>
      <c r="D56" s="115">
        <v>6030</v>
      </c>
      <c r="E56" s="114">
        <v>6262</v>
      </c>
      <c r="F56" s="114">
        <v>6303</v>
      </c>
      <c r="G56" s="114">
        <v>6417</v>
      </c>
      <c r="H56" s="140">
        <v>6269</v>
      </c>
      <c r="I56" s="115">
        <v>-239</v>
      </c>
      <c r="J56" s="116">
        <v>-3.8124102727707769</v>
      </c>
    </row>
    <row r="57" spans="1:12" s="110" customFormat="1" ht="13.5" customHeight="1" x14ac:dyDescent="0.2">
      <c r="A57" s="142"/>
      <c r="B57" s="124" t="s">
        <v>117</v>
      </c>
      <c r="C57" s="125">
        <v>7.2581885283715204</v>
      </c>
      <c r="D57" s="143">
        <v>472</v>
      </c>
      <c r="E57" s="144">
        <v>491</v>
      </c>
      <c r="F57" s="144">
        <v>497</v>
      </c>
      <c r="G57" s="144">
        <v>450</v>
      </c>
      <c r="H57" s="145">
        <v>421</v>
      </c>
      <c r="I57" s="143">
        <v>51</v>
      </c>
      <c r="J57" s="146">
        <v>12.114014251781473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63745</v>
      </c>
      <c r="E12" s="236">
        <v>63833</v>
      </c>
      <c r="F12" s="114">
        <v>65555</v>
      </c>
      <c r="G12" s="114">
        <v>63256</v>
      </c>
      <c r="H12" s="140">
        <v>63044</v>
      </c>
      <c r="I12" s="115">
        <v>701</v>
      </c>
      <c r="J12" s="116">
        <v>1.1119218323710425</v>
      </c>
    </row>
    <row r="13" spans="1:15" s="110" customFormat="1" ht="12" customHeight="1" x14ac:dyDescent="0.2">
      <c r="A13" s="118" t="s">
        <v>105</v>
      </c>
      <c r="B13" s="119" t="s">
        <v>106</v>
      </c>
      <c r="C13" s="113">
        <v>52.225272570397678</v>
      </c>
      <c r="D13" s="115">
        <v>33291</v>
      </c>
      <c r="E13" s="114">
        <v>33291</v>
      </c>
      <c r="F13" s="114">
        <v>34683</v>
      </c>
      <c r="G13" s="114">
        <v>33185</v>
      </c>
      <c r="H13" s="140">
        <v>33063</v>
      </c>
      <c r="I13" s="115">
        <v>228</v>
      </c>
      <c r="J13" s="116">
        <v>0.68959259595318034</v>
      </c>
    </row>
    <row r="14" spans="1:15" s="110" customFormat="1" ht="12" customHeight="1" x14ac:dyDescent="0.2">
      <c r="A14" s="118"/>
      <c r="B14" s="119" t="s">
        <v>107</v>
      </c>
      <c r="C14" s="113">
        <v>47.774727429602322</v>
      </c>
      <c r="D14" s="115">
        <v>30454</v>
      </c>
      <c r="E14" s="114">
        <v>30542</v>
      </c>
      <c r="F14" s="114">
        <v>30872</v>
      </c>
      <c r="G14" s="114">
        <v>30071</v>
      </c>
      <c r="H14" s="140">
        <v>29981</v>
      </c>
      <c r="I14" s="115">
        <v>473</v>
      </c>
      <c r="J14" s="116">
        <v>1.5776658550415263</v>
      </c>
    </row>
    <row r="15" spans="1:15" s="110" customFormat="1" ht="12" customHeight="1" x14ac:dyDescent="0.2">
      <c r="A15" s="118" t="s">
        <v>105</v>
      </c>
      <c r="B15" s="121" t="s">
        <v>108</v>
      </c>
      <c r="C15" s="113">
        <v>12.562553925798102</v>
      </c>
      <c r="D15" s="115">
        <v>8008</v>
      </c>
      <c r="E15" s="114">
        <v>8303</v>
      </c>
      <c r="F15" s="114">
        <v>8858</v>
      </c>
      <c r="G15" s="114">
        <v>7735</v>
      </c>
      <c r="H15" s="140">
        <v>7945</v>
      </c>
      <c r="I15" s="115">
        <v>63</v>
      </c>
      <c r="J15" s="116">
        <v>0.79295154185022021</v>
      </c>
    </row>
    <row r="16" spans="1:15" s="110" customFormat="1" ht="12" customHeight="1" x14ac:dyDescent="0.2">
      <c r="A16" s="118"/>
      <c r="B16" s="121" t="s">
        <v>109</v>
      </c>
      <c r="C16" s="113">
        <v>65.849870578084563</v>
      </c>
      <c r="D16" s="115">
        <v>41976</v>
      </c>
      <c r="E16" s="114">
        <v>41912</v>
      </c>
      <c r="F16" s="114">
        <v>43040</v>
      </c>
      <c r="G16" s="114">
        <v>42261</v>
      </c>
      <c r="H16" s="140">
        <v>42078</v>
      </c>
      <c r="I16" s="115">
        <v>-102</v>
      </c>
      <c r="J16" s="116">
        <v>-0.2424069585056324</v>
      </c>
    </row>
    <row r="17" spans="1:10" s="110" customFormat="1" ht="12" customHeight="1" x14ac:dyDescent="0.2">
      <c r="A17" s="118"/>
      <c r="B17" s="121" t="s">
        <v>110</v>
      </c>
      <c r="C17" s="113">
        <v>20.251000078437524</v>
      </c>
      <c r="D17" s="115">
        <v>12909</v>
      </c>
      <c r="E17" s="114">
        <v>12781</v>
      </c>
      <c r="F17" s="114">
        <v>12824</v>
      </c>
      <c r="G17" s="114">
        <v>12450</v>
      </c>
      <c r="H17" s="140">
        <v>12228</v>
      </c>
      <c r="I17" s="115">
        <v>681</v>
      </c>
      <c r="J17" s="116">
        <v>5.5691854759568207</v>
      </c>
    </row>
    <row r="18" spans="1:10" s="110" customFormat="1" ht="12" customHeight="1" x14ac:dyDescent="0.2">
      <c r="A18" s="120"/>
      <c r="B18" s="121" t="s">
        <v>111</v>
      </c>
      <c r="C18" s="113">
        <v>1.3365754176798181</v>
      </c>
      <c r="D18" s="115">
        <v>852</v>
      </c>
      <c r="E18" s="114">
        <v>837</v>
      </c>
      <c r="F18" s="114">
        <v>833</v>
      </c>
      <c r="G18" s="114">
        <v>810</v>
      </c>
      <c r="H18" s="140">
        <v>793</v>
      </c>
      <c r="I18" s="115">
        <v>59</v>
      </c>
      <c r="J18" s="116">
        <v>7.4401008827238337</v>
      </c>
    </row>
    <row r="19" spans="1:10" s="110" customFormat="1" ht="12" customHeight="1" x14ac:dyDescent="0.2">
      <c r="A19" s="120"/>
      <c r="B19" s="121" t="s">
        <v>112</v>
      </c>
      <c r="C19" s="113">
        <v>0.36238136324417602</v>
      </c>
      <c r="D19" s="115">
        <v>231</v>
      </c>
      <c r="E19" s="114">
        <v>209</v>
      </c>
      <c r="F19" s="114">
        <v>204</v>
      </c>
      <c r="G19" s="114">
        <v>170</v>
      </c>
      <c r="H19" s="140">
        <v>161</v>
      </c>
      <c r="I19" s="115">
        <v>70</v>
      </c>
      <c r="J19" s="116">
        <v>43.478260869565219</v>
      </c>
    </row>
    <row r="20" spans="1:10" s="110" customFormat="1" ht="12" customHeight="1" x14ac:dyDescent="0.2">
      <c r="A20" s="118" t="s">
        <v>113</v>
      </c>
      <c r="B20" s="119" t="s">
        <v>181</v>
      </c>
      <c r="C20" s="113">
        <v>68.657933955604364</v>
      </c>
      <c r="D20" s="115">
        <v>43766</v>
      </c>
      <c r="E20" s="114">
        <v>43951</v>
      </c>
      <c r="F20" s="114">
        <v>45371</v>
      </c>
      <c r="G20" s="114">
        <v>43547</v>
      </c>
      <c r="H20" s="140">
        <v>43502</v>
      </c>
      <c r="I20" s="115">
        <v>264</v>
      </c>
      <c r="J20" s="116">
        <v>0.6068686497172544</v>
      </c>
    </row>
    <row r="21" spans="1:10" s="110" customFormat="1" ht="12" customHeight="1" x14ac:dyDescent="0.2">
      <c r="A21" s="118"/>
      <c r="B21" s="119" t="s">
        <v>182</v>
      </c>
      <c r="C21" s="113">
        <v>31.34206604439564</v>
      </c>
      <c r="D21" s="115">
        <v>19979</v>
      </c>
      <c r="E21" s="114">
        <v>19882</v>
      </c>
      <c r="F21" s="114">
        <v>20184</v>
      </c>
      <c r="G21" s="114">
        <v>19709</v>
      </c>
      <c r="H21" s="140">
        <v>19542</v>
      </c>
      <c r="I21" s="115">
        <v>437</v>
      </c>
      <c r="J21" s="116">
        <v>2.2362091904615697</v>
      </c>
    </row>
    <row r="22" spans="1:10" s="110" customFormat="1" ht="12" customHeight="1" x14ac:dyDescent="0.2">
      <c r="A22" s="118" t="s">
        <v>113</v>
      </c>
      <c r="B22" s="119" t="s">
        <v>116</v>
      </c>
      <c r="C22" s="113">
        <v>91.098909718409288</v>
      </c>
      <c r="D22" s="115">
        <v>58071</v>
      </c>
      <c r="E22" s="114">
        <v>58396</v>
      </c>
      <c r="F22" s="114">
        <v>58849</v>
      </c>
      <c r="G22" s="114">
        <v>57590</v>
      </c>
      <c r="H22" s="140">
        <v>57664</v>
      </c>
      <c r="I22" s="115">
        <v>407</v>
      </c>
      <c r="J22" s="116">
        <v>0.70581298557158711</v>
      </c>
    </row>
    <row r="23" spans="1:10" s="110" customFormat="1" ht="12" customHeight="1" x14ac:dyDescent="0.2">
      <c r="A23" s="118"/>
      <c r="B23" s="119" t="s">
        <v>117</v>
      </c>
      <c r="C23" s="113">
        <v>8.8555965173739111</v>
      </c>
      <c r="D23" s="115">
        <v>5645</v>
      </c>
      <c r="E23" s="114">
        <v>5409</v>
      </c>
      <c r="F23" s="114">
        <v>6681</v>
      </c>
      <c r="G23" s="114">
        <v>5633</v>
      </c>
      <c r="H23" s="140">
        <v>5351</v>
      </c>
      <c r="I23" s="115">
        <v>294</v>
      </c>
      <c r="J23" s="116">
        <v>5.4943001308166695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84109</v>
      </c>
      <c r="E64" s="236">
        <v>83976</v>
      </c>
      <c r="F64" s="236">
        <v>85269</v>
      </c>
      <c r="G64" s="236">
        <v>82777</v>
      </c>
      <c r="H64" s="140">
        <v>82464</v>
      </c>
      <c r="I64" s="115">
        <v>1645</v>
      </c>
      <c r="J64" s="116">
        <v>1.9948098564221963</v>
      </c>
    </row>
    <row r="65" spans="1:12" s="110" customFormat="1" ht="12" customHeight="1" x14ac:dyDescent="0.2">
      <c r="A65" s="118" t="s">
        <v>105</v>
      </c>
      <c r="B65" s="119" t="s">
        <v>106</v>
      </c>
      <c r="C65" s="113">
        <v>55.794266963107397</v>
      </c>
      <c r="D65" s="235">
        <v>46928</v>
      </c>
      <c r="E65" s="236">
        <v>46819</v>
      </c>
      <c r="F65" s="236">
        <v>47948</v>
      </c>
      <c r="G65" s="236">
        <v>46310</v>
      </c>
      <c r="H65" s="140">
        <v>46058</v>
      </c>
      <c r="I65" s="115">
        <v>870</v>
      </c>
      <c r="J65" s="116">
        <v>1.8889226627296019</v>
      </c>
    </row>
    <row r="66" spans="1:12" s="110" customFormat="1" ht="12" customHeight="1" x14ac:dyDescent="0.2">
      <c r="A66" s="118"/>
      <c r="B66" s="119" t="s">
        <v>107</v>
      </c>
      <c r="C66" s="113">
        <v>44.205733036892603</v>
      </c>
      <c r="D66" s="235">
        <v>37181</v>
      </c>
      <c r="E66" s="236">
        <v>37157</v>
      </c>
      <c r="F66" s="236">
        <v>37321</v>
      </c>
      <c r="G66" s="236">
        <v>36467</v>
      </c>
      <c r="H66" s="140">
        <v>36406</v>
      </c>
      <c r="I66" s="115">
        <v>775</v>
      </c>
      <c r="J66" s="116">
        <v>2.1287699829698403</v>
      </c>
    </row>
    <row r="67" spans="1:12" s="110" customFormat="1" ht="12" customHeight="1" x14ac:dyDescent="0.2">
      <c r="A67" s="118" t="s">
        <v>105</v>
      </c>
      <c r="B67" s="121" t="s">
        <v>108</v>
      </c>
      <c r="C67" s="113">
        <v>11.754984603312369</v>
      </c>
      <c r="D67" s="235">
        <v>9887</v>
      </c>
      <c r="E67" s="236">
        <v>10206</v>
      </c>
      <c r="F67" s="236">
        <v>10753</v>
      </c>
      <c r="G67" s="236">
        <v>9487</v>
      </c>
      <c r="H67" s="140">
        <v>9811</v>
      </c>
      <c r="I67" s="115">
        <v>76</v>
      </c>
      <c r="J67" s="116">
        <v>0.7746407094078076</v>
      </c>
    </row>
    <row r="68" spans="1:12" s="110" customFormat="1" ht="12" customHeight="1" x14ac:dyDescent="0.2">
      <c r="A68" s="118"/>
      <c r="B68" s="121" t="s">
        <v>109</v>
      </c>
      <c r="C68" s="113">
        <v>66.916738993448973</v>
      </c>
      <c r="D68" s="235">
        <v>56283</v>
      </c>
      <c r="E68" s="236">
        <v>56054</v>
      </c>
      <c r="F68" s="236">
        <v>56890</v>
      </c>
      <c r="G68" s="236">
        <v>56112</v>
      </c>
      <c r="H68" s="140">
        <v>55795</v>
      </c>
      <c r="I68" s="115">
        <v>488</v>
      </c>
      <c r="J68" s="116">
        <v>0.87463034322071875</v>
      </c>
    </row>
    <row r="69" spans="1:12" s="110" customFormat="1" ht="12" customHeight="1" x14ac:dyDescent="0.2">
      <c r="A69" s="118"/>
      <c r="B69" s="121" t="s">
        <v>110</v>
      </c>
      <c r="C69" s="113">
        <v>20.146476595845865</v>
      </c>
      <c r="D69" s="235">
        <v>16945</v>
      </c>
      <c r="E69" s="236">
        <v>16737</v>
      </c>
      <c r="F69" s="236">
        <v>16648</v>
      </c>
      <c r="G69" s="236">
        <v>16234</v>
      </c>
      <c r="H69" s="140">
        <v>15935</v>
      </c>
      <c r="I69" s="115">
        <v>1010</v>
      </c>
      <c r="J69" s="116">
        <v>6.338249137119548</v>
      </c>
    </row>
    <row r="70" spans="1:12" s="110" customFormat="1" ht="12" customHeight="1" x14ac:dyDescent="0.2">
      <c r="A70" s="120"/>
      <c r="B70" s="121" t="s">
        <v>111</v>
      </c>
      <c r="C70" s="113">
        <v>1.181799807392788</v>
      </c>
      <c r="D70" s="235">
        <v>994</v>
      </c>
      <c r="E70" s="236">
        <v>979</v>
      </c>
      <c r="F70" s="236">
        <v>978</v>
      </c>
      <c r="G70" s="236">
        <v>944</v>
      </c>
      <c r="H70" s="140">
        <v>923</v>
      </c>
      <c r="I70" s="115">
        <v>71</v>
      </c>
      <c r="J70" s="116">
        <v>7.6923076923076925</v>
      </c>
    </row>
    <row r="71" spans="1:12" s="110" customFormat="1" ht="12" customHeight="1" x14ac:dyDescent="0.2">
      <c r="A71" s="120"/>
      <c r="B71" s="121" t="s">
        <v>112</v>
      </c>
      <c r="C71" s="113">
        <v>0.33171242078731172</v>
      </c>
      <c r="D71" s="235">
        <v>279</v>
      </c>
      <c r="E71" s="236">
        <v>259</v>
      </c>
      <c r="F71" s="236">
        <v>270</v>
      </c>
      <c r="G71" s="236">
        <v>231</v>
      </c>
      <c r="H71" s="140">
        <v>212</v>
      </c>
      <c r="I71" s="115">
        <v>67</v>
      </c>
      <c r="J71" s="116">
        <v>31.60377358490566</v>
      </c>
    </row>
    <row r="72" spans="1:12" s="110" customFormat="1" ht="12" customHeight="1" x14ac:dyDescent="0.2">
      <c r="A72" s="118" t="s">
        <v>113</v>
      </c>
      <c r="B72" s="119" t="s">
        <v>181</v>
      </c>
      <c r="C72" s="113">
        <v>72.650964819460455</v>
      </c>
      <c r="D72" s="235">
        <v>61106</v>
      </c>
      <c r="E72" s="236">
        <v>61086</v>
      </c>
      <c r="F72" s="236">
        <v>62222</v>
      </c>
      <c r="G72" s="236">
        <v>60244</v>
      </c>
      <c r="H72" s="140">
        <v>60152</v>
      </c>
      <c r="I72" s="115">
        <v>954</v>
      </c>
      <c r="J72" s="116">
        <v>1.5859821784811809</v>
      </c>
    </row>
    <row r="73" spans="1:12" s="110" customFormat="1" ht="12" customHeight="1" x14ac:dyDescent="0.2">
      <c r="A73" s="118"/>
      <c r="B73" s="119" t="s">
        <v>182</v>
      </c>
      <c r="C73" s="113">
        <v>27.349035180539538</v>
      </c>
      <c r="D73" s="115">
        <v>23003</v>
      </c>
      <c r="E73" s="114">
        <v>22890</v>
      </c>
      <c r="F73" s="114">
        <v>23047</v>
      </c>
      <c r="G73" s="114">
        <v>22533</v>
      </c>
      <c r="H73" s="140">
        <v>22312</v>
      </c>
      <c r="I73" s="115">
        <v>691</v>
      </c>
      <c r="J73" s="116">
        <v>3.0969881678020794</v>
      </c>
    </row>
    <row r="74" spans="1:12" s="110" customFormat="1" ht="12" customHeight="1" x14ac:dyDescent="0.2">
      <c r="A74" s="118" t="s">
        <v>113</v>
      </c>
      <c r="B74" s="119" t="s">
        <v>116</v>
      </c>
      <c r="C74" s="113">
        <v>91.575217872046991</v>
      </c>
      <c r="D74" s="115">
        <v>77023</v>
      </c>
      <c r="E74" s="114">
        <v>77265</v>
      </c>
      <c r="F74" s="114">
        <v>77598</v>
      </c>
      <c r="G74" s="114">
        <v>76069</v>
      </c>
      <c r="H74" s="140">
        <v>76087</v>
      </c>
      <c r="I74" s="115">
        <v>936</v>
      </c>
      <c r="J74" s="116">
        <v>1.2301707256167282</v>
      </c>
    </row>
    <row r="75" spans="1:12" s="110" customFormat="1" ht="12" customHeight="1" x14ac:dyDescent="0.2">
      <c r="A75" s="142"/>
      <c r="B75" s="124" t="s">
        <v>117</v>
      </c>
      <c r="C75" s="125">
        <v>8.3807915918629394</v>
      </c>
      <c r="D75" s="143">
        <v>7049</v>
      </c>
      <c r="E75" s="144">
        <v>6673</v>
      </c>
      <c r="F75" s="144">
        <v>7635</v>
      </c>
      <c r="G75" s="144">
        <v>6668</v>
      </c>
      <c r="H75" s="145">
        <v>6340</v>
      </c>
      <c r="I75" s="143">
        <v>709</v>
      </c>
      <c r="J75" s="146">
        <v>11.182965299684543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63745</v>
      </c>
      <c r="G11" s="114">
        <v>63833</v>
      </c>
      <c r="H11" s="114">
        <v>65555</v>
      </c>
      <c r="I11" s="114">
        <v>63256</v>
      </c>
      <c r="J11" s="140">
        <v>63044</v>
      </c>
      <c r="K11" s="114">
        <v>701</v>
      </c>
      <c r="L11" s="116">
        <v>1.1119218323710425</v>
      </c>
    </row>
    <row r="12" spans="1:17" s="110" customFormat="1" ht="24.95" customHeight="1" x14ac:dyDescent="0.2">
      <c r="A12" s="604" t="s">
        <v>185</v>
      </c>
      <c r="B12" s="605"/>
      <c r="C12" s="605"/>
      <c r="D12" s="606"/>
      <c r="E12" s="113">
        <v>52.225272570397678</v>
      </c>
      <c r="F12" s="115">
        <v>33291</v>
      </c>
      <c r="G12" s="114">
        <v>33291</v>
      </c>
      <c r="H12" s="114">
        <v>34683</v>
      </c>
      <c r="I12" s="114">
        <v>33185</v>
      </c>
      <c r="J12" s="140">
        <v>33063</v>
      </c>
      <c r="K12" s="114">
        <v>228</v>
      </c>
      <c r="L12" s="116">
        <v>0.68959259595318034</v>
      </c>
    </row>
    <row r="13" spans="1:17" s="110" customFormat="1" ht="15" customHeight="1" x14ac:dyDescent="0.2">
      <c r="A13" s="120"/>
      <c r="B13" s="612" t="s">
        <v>107</v>
      </c>
      <c r="C13" s="612"/>
      <c r="E13" s="113">
        <v>47.774727429602322</v>
      </c>
      <c r="F13" s="115">
        <v>30454</v>
      </c>
      <c r="G13" s="114">
        <v>30542</v>
      </c>
      <c r="H13" s="114">
        <v>30872</v>
      </c>
      <c r="I13" s="114">
        <v>30071</v>
      </c>
      <c r="J13" s="140">
        <v>29981</v>
      </c>
      <c r="K13" s="114">
        <v>473</v>
      </c>
      <c r="L13" s="116">
        <v>1.5776658550415263</v>
      </c>
    </row>
    <row r="14" spans="1:17" s="110" customFormat="1" ht="24.95" customHeight="1" x14ac:dyDescent="0.2">
      <c r="A14" s="604" t="s">
        <v>186</v>
      </c>
      <c r="B14" s="605"/>
      <c r="C14" s="605"/>
      <c r="D14" s="606"/>
      <c r="E14" s="113">
        <v>12.562553925798102</v>
      </c>
      <c r="F14" s="115">
        <v>8008</v>
      </c>
      <c r="G14" s="114">
        <v>8303</v>
      </c>
      <c r="H14" s="114">
        <v>8858</v>
      </c>
      <c r="I14" s="114">
        <v>7735</v>
      </c>
      <c r="J14" s="140">
        <v>7945</v>
      </c>
      <c r="K14" s="114">
        <v>63</v>
      </c>
      <c r="L14" s="116">
        <v>0.79295154185022021</v>
      </c>
    </row>
    <row r="15" spans="1:17" s="110" customFormat="1" ht="15" customHeight="1" x14ac:dyDescent="0.2">
      <c r="A15" s="120"/>
      <c r="B15" s="119"/>
      <c r="C15" s="258" t="s">
        <v>106</v>
      </c>
      <c r="E15" s="113">
        <v>56.243756243756245</v>
      </c>
      <c r="F15" s="115">
        <v>4504</v>
      </c>
      <c r="G15" s="114">
        <v>4655</v>
      </c>
      <c r="H15" s="114">
        <v>5043</v>
      </c>
      <c r="I15" s="114">
        <v>4389</v>
      </c>
      <c r="J15" s="140">
        <v>4522</v>
      </c>
      <c r="K15" s="114">
        <v>-18</v>
      </c>
      <c r="L15" s="116">
        <v>-0.39805395842547547</v>
      </c>
    </row>
    <row r="16" spans="1:17" s="110" customFormat="1" ht="15" customHeight="1" x14ac:dyDescent="0.2">
      <c r="A16" s="120"/>
      <c r="B16" s="119"/>
      <c r="C16" s="258" t="s">
        <v>107</v>
      </c>
      <c r="E16" s="113">
        <v>43.756243756243755</v>
      </c>
      <c r="F16" s="115">
        <v>3504</v>
      </c>
      <c r="G16" s="114">
        <v>3648</v>
      </c>
      <c r="H16" s="114">
        <v>3815</v>
      </c>
      <c r="I16" s="114">
        <v>3346</v>
      </c>
      <c r="J16" s="140">
        <v>3423</v>
      </c>
      <c r="K16" s="114">
        <v>81</v>
      </c>
      <c r="L16" s="116">
        <v>2.366345311130587</v>
      </c>
    </row>
    <row r="17" spans="1:12" s="110" customFormat="1" ht="15" customHeight="1" x14ac:dyDescent="0.2">
      <c r="A17" s="120"/>
      <c r="B17" s="121" t="s">
        <v>109</v>
      </c>
      <c r="C17" s="258"/>
      <c r="E17" s="113">
        <v>65.849870578084563</v>
      </c>
      <c r="F17" s="115">
        <v>41976</v>
      </c>
      <c r="G17" s="114">
        <v>41912</v>
      </c>
      <c r="H17" s="114">
        <v>43040</v>
      </c>
      <c r="I17" s="114">
        <v>42261</v>
      </c>
      <c r="J17" s="140">
        <v>42078</v>
      </c>
      <c r="K17" s="114">
        <v>-102</v>
      </c>
      <c r="L17" s="116">
        <v>-0.2424069585056324</v>
      </c>
    </row>
    <row r="18" spans="1:12" s="110" customFormat="1" ht="15" customHeight="1" x14ac:dyDescent="0.2">
      <c r="A18" s="120"/>
      <c r="B18" s="119"/>
      <c r="C18" s="258" t="s">
        <v>106</v>
      </c>
      <c r="E18" s="113">
        <v>51.805793786925861</v>
      </c>
      <c r="F18" s="115">
        <v>21746</v>
      </c>
      <c r="G18" s="114">
        <v>21686</v>
      </c>
      <c r="H18" s="114">
        <v>22601</v>
      </c>
      <c r="I18" s="114">
        <v>22007</v>
      </c>
      <c r="J18" s="140">
        <v>21870</v>
      </c>
      <c r="K18" s="114">
        <v>-124</v>
      </c>
      <c r="L18" s="116">
        <v>-0.56698673982624603</v>
      </c>
    </row>
    <row r="19" spans="1:12" s="110" customFormat="1" ht="15" customHeight="1" x14ac:dyDescent="0.2">
      <c r="A19" s="120"/>
      <c r="B19" s="119"/>
      <c r="C19" s="258" t="s">
        <v>107</v>
      </c>
      <c r="E19" s="113">
        <v>48.194206213074139</v>
      </c>
      <c r="F19" s="115">
        <v>20230</v>
      </c>
      <c r="G19" s="114">
        <v>20226</v>
      </c>
      <c r="H19" s="114">
        <v>20439</v>
      </c>
      <c r="I19" s="114">
        <v>20254</v>
      </c>
      <c r="J19" s="140">
        <v>20208</v>
      </c>
      <c r="K19" s="114">
        <v>22</v>
      </c>
      <c r="L19" s="116">
        <v>0.10886777513855898</v>
      </c>
    </row>
    <row r="20" spans="1:12" s="110" customFormat="1" ht="15" customHeight="1" x14ac:dyDescent="0.2">
      <c r="A20" s="120"/>
      <c r="B20" s="121" t="s">
        <v>110</v>
      </c>
      <c r="C20" s="258"/>
      <c r="E20" s="113">
        <v>20.251000078437524</v>
      </c>
      <c r="F20" s="115">
        <v>12909</v>
      </c>
      <c r="G20" s="114">
        <v>12781</v>
      </c>
      <c r="H20" s="114">
        <v>12824</v>
      </c>
      <c r="I20" s="114">
        <v>12450</v>
      </c>
      <c r="J20" s="140">
        <v>12228</v>
      </c>
      <c r="K20" s="114">
        <v>681</v>
      </c>
      <c r="L20" s="116">
        <v>5.5691854759568207</v>
      </c>
    </row>
    <row r="21" spans="1:12" s="110" customFormat="1" ht="15" customHeight="1" x14ac:dyDescent="0.2">
      <c r="A21" s="120"/>
      <c r="B21" s="119"/>
      <c r="C21" s="258" t="s">
        <v>106</v>
      </c>
      <c r="E21" s="113">
        <v>50.352467270896277</v>
      </c>
      <c r="F21" s="115">
        <v>6500</v>
      </c>
      <c r="G21" s="114">
        <v>6414</v>
      </c>
      <c r="H21" s="114">
        <v>6497</v>
      </c>
      <c r="I21" s="114">
        <v>6266</v>
      </c>
      <c r="J21" s="140">
        <v>6167</v>
      </c>
      <c r="K21" s="114">
        <v>333</v>
      </c>
      <c r="L21" s="116">
        <v>5.3997081238851958</v>
      </c>
    </row>
    <row r="22" spans="1:12" s="110" customFormat="1" ht="15" customHeight="1" x14ac:dyDescent="0.2">
      <c r="A22" s="120"/>
      <c r="B22" s="119"/>
      <c r="C22" s="258" t="s">
        <v>107</v>
      </c>
      <c r="E22" s="113">
        <v>49.647532729103723</v>
      </c>
      <c r="F22" s="115">
        <v>6409</v>
      </c>
      <c r="G22" s="114">
        <v>6367</v>
      </c>
      <c r="H22" s="114">
        <v>6327</v>
      </c>
      <c r="I22" s="114">
        <v>6184</v>
      </c>
      <c r="J22" s="140">
        <v>6061</v>
      </c>
      <c r="K22" s="114">
        <v>348</v>
      </c>
      <c r="L22" s="116">
        <v>5.741626794258373</v>
      </c>
    </row>
    <row r="23" spans="1:12" s="110" customFormat="1" ht="15" customHeight="1" x14ac:dyDescent="0.2">
      <c r="A23" s="120"/>
      <c r="B23" s="121" t="s">
        <v>111</v>
      </c>
      <c r="C23" s="258"/>
      <c r="E23" s="113">
        <v>1.3365754176798181</v>
      </c>
      <c r="F23" s="115">
        <v>852</v>
      </c>
      <c r="G23" s="114">
        <v>837</v>
      </c>
      <c r="H23" s="114">
        <v>833</v>
      </c>
      <c r="I23" s="114">
        <v>810</v>
      </c>
      <c r="J23" s="140">
        <v>793</v>
      </c>
      <c r="K23" s="114">
        <v>59</v>
      </c>
      <c r="L23" s="116">
        <v>7.4401008827238337</v>
      </c>
    </row>
    <row r="24" spans="1:12" s="110" customFormat="1" ht="15" customHeight="1" x14ac:dyDescent="0.2">
      <c r="A24" s="120"/>
      <c r="B24" s="119"/>
      <c r="C24" s="258" t="s">
        <v>106</v>
      </c>
      <c r="E24" s="113">
        <v>63.497652582159624</v>
      </c>
      <c r="F24" s="115">
        <v>541</v>
      </c>
      <c r="G24" s="114">
        <v>536</v>
      </c>
      <c r="H24" s="114">
        <v>542</v>
      </c>
      <c r="I24" s="114">
        <v>523</v>
      </c>
      <c r="J24" s="140">
        <v>504</v>
      </c>
      <c r="K24" s="114">
        <v>37</v>
      </c>
      <c r="L24" s="116">
        <v>7.3412698412698409</v>
      </c>
    </row>
    <row r="25" spans="1:12" s="110" customFormat="1" ht="15" customHeight="1" x14ac:dyDescent="0.2">
      <c r="A25" s="120"/>
      <c r="B25" s="119"/>
      <c r="C25" s="258" t="s">
        <v>107</v>
      </c>
      <c r="E25" s="113">
        <v>36.502347417840376</v>
      </c>
      <c r="F25" s="115">
        <v>311</v>
      </c>
      <c r="G25" s="114">
        <v>301</v>
      </c>
      <c r="H25" s="114">
        <v>291</v>
      </c>
      <c r="I25" s="114">
        <v>287</v>
      </c>
      <c r="J25" s="140">
        <v>289</v>
      </c>
      <c r="K25" s="114">
        <v>22</v>
      </c>
      <c r="L25" s="116">
        <v>7.6124567474048446</v>
      </c>
    </row>
    <row r="26" spans="1:12" s="110" customFormat="1" ht="15" customHeight="1" x14ac:dyDescent="0.2">
      <c r="A26" s="120"/>
      <c r="C26" s="121" t="s">
        <v>187</v>
      </c>
      <c r="D26" s="110" t="s">
        <v>188</v>
      </c>
      <c r="E26" s="113">
        <v>0.36238136324417602</v>
      </c>
      <c r="F26" s="115">
        <v>231</v>
      </c>
      <c r="G26" s="114">
        <v>209</v>
      </c>
      <c r="H26" s="114">
        <v>204</v>
      </c>
      <c r="I26" s="114">
        <v>170</v>
      </c>
      <c r="J26" s="140">
        <v>161</v>
      </c>
      <c r="K26" s="114">
        <v>70</v>
      </c>
      <c r="L26" s="116">
        <v>43.478260869565219</v>
      </c>
    </row>
    <row r="27" spans="1:12" s="110" customFormat="1" ht="15" customHeight="1" x14ac:dyDescent="0.2">
      <c r="A27" s="120"/>
      <c r="B27" s="119"/>
      <c r="D27" s="259" t="s">
        <v>106</v>
      </c>
      <c r="E27" s="113">
        <v>52.813852813852812</v>
      </c>
      <c r="F27" s="115">
        <v>122</v>
      </c>
      <c r="G27" s="114">
        <v>117</v>
      </c>
      <c r="H27" s="114">
        <v>115</v>
      </c>
      <c r="I27" s="114">
        <v>88</v>
      </c>
      <c r="J27" s="140">
        <v>71</v>
      </c>
      <c r="K27" s="114">
        <v>51</v>
      </c>
      <c r="L27" s="116">
        <v>71.83098591549296</v>
      </c>
    </row>
    <row r="28" spans="1:12" s="110" customFormat="1" ht="15" customHeight="1" x14ac:dyDescent="0.2">
      <c r="A28" s="120"/>
      <c r="B28" s="119"/>
      <c r="D28" s="259" t="s">
        <v>107</v>
      </c>
      <c r="E28" s="113">
        <v>47.186147186147188</v>
      </c>
      <c r="F28" s="115">
        <v>109</v>
      </c>
      <c r="G28" s="114">
        <v>92</v>
      </c>
      <c r="H28" s="114">
        <v>89</v>
      </c>
      <c r="I28" s="114">
        <v>82</v>
      </c>
      <c r="J28" s="140">
        <v>90</v>
      </c>
      <c r="K28" s="114">
        <v>19</v>
      </c>
      <c r="L28" s="116">
        <v>21.111111111111111</v>
      </c>
    </row>
    <row r="29" spans="1:12" s="110" customFormat="1" ht="24.95" customHeight="1" x14ac:dyDescent="0.2">
      <c r="A29" s="604" t="s">
        <v>189</v>
      </c>
      <c r="B29" s="605"/>
      <c r="C29" s="605"/>
      <c r="D29" s="606"/>
      <c r="E29" s="113">
        <v>91.098909718409288</v>
      </c>
      <c r="F29" s="115">
        <v>58071</v>
      </c>
      <c r="G29" s="114">
        <v>58396</v>
      </c>
      <c r="H29" s="114">
        <v>58849</v>
      </c>
      <c r="I29" s="114">
        <v>57590</v>
      </c>
      <c r="J29" s="140">
        <v>57664</v>
      </c>
      <c r="K29" s="114">
        <v>407</v>
      </c>
      <c r="L29" s="116">
        <v>0.70581298557158711</v>
      </c>
    </row>
    <row r="30" spans="1:12" s="110" customFormat="1" ht="15" customHeight="1" x14ac:dyDescent="0.2">
      <c r="A30" s="120"/>
      <c r="B30" s="119"/>
      <c r="C30" s="258" t="s">
        <v>106</v>
      </c>
      <c r="E30" s="113">
        <v>50.371097449673677</v>
      </c>
      <c r="F30" s="115">
        <v>29251</v>
      </c>
      <c r="G30" s="114">
        <v>29463</v>
      </c>
      <c r="H30" s="114">
        <v>29768</v>
      </c>
      <c r="I30" s="114">
        <v>29147</v>
      </c>
      <c r="J30" s="140">
        <v>29195</v>
      </c>
      <c r="K30" s="114">
        <v>56</v>
      </c>
      <c r="L30" s="116">
        <v>0.19181366672375408</v>
      </c>
    </row>
    <row r="31" spans="1:12" s="110" customFormat="1" ht="15" customHeight="1" x14ac:dyDescent="0.2">
      <c r="A31" s="120"/>
      <c r="B31" s="119"/>
      <c r="C31" s="258" t="s">
        <v>107</v>
      </c>
      <c r="E31" s="113">
        <v>49.628902550326323</v>
      </c>
      <c r="F31" s="115">
        <v>28820</v>
      </c>
      <c r="G31" s="114">
        <v>28933</v>
      </c>
      <c r="H31" s="114">
        <v>29081</v>
      </c>
      <c r="I31" s="114">
        <v>28443</v>
      </c>
      <c r="J31" s="140">
        <v>28469</v>
      </c>
      <c r="K31" s="114">
        <v>351</v>
      </c>
      <c r="L31" s="116">
        <v>1.2329200182654818</v>
      </c>
    </row>
    <row r="32" spans="1:12" s="110" customFormat="1" ht="15" customHeight="1" x14ac:dyDescent="0.2">
      <c r="A32" s="120"/>
      <c r="B32" s="119" t="s">
        <v>117</v>
      </c>
      <c r="C32" s="258"/>
      <c r="E32" s="113">
        <v>8.8555965173739111</v>
      </c>
      <c r="F32" s="115">
        <v>5645</v>
      </c>
      <c r="G32" s="114">
        <v>5409</v>
      </c>
      <c r="H32" s="114">
        <v>6681</v>
      </c>
      <c r="I32" s="114">
        <v>5633</v>
      </c>
      <c r="J32" s="140">
        <v>5351</v>
      </c>
      <c r="K32" s="114">
        <v>294</v>
      </c>
      <c r="L32" s="116">
        <v>5.4943001308166695</v>
      </c>
    </row>
    <row r="33" spans="1:12" s="110" customFormat="1" ht="15" customHeight="1" x14ac:dyDescent="0.2">
      <c r="A33" s="120"/>
      <c r="B33" s="119"/>
      <c r="C33" s="258" t="s">
        <v>106</v>
      </c>
      <c r="E33" s="113">
        <v>71.231178033658111</v>
      </c>
      <c r="F33" s="115">
        <v>4021</v>
      </c>
      <c r="G33" s="114">
        <v>3811</v>
      </c>
      <c r="H33" s="114">
        <v>4900</v>
      </c>
      <c r="I33" s="114">
        <v>4017</v>
      </c>
      <c r="J33" s="140">
        <v>3849</v>
      </c>
      <c r="K33" s="114">
        <v>172</v>
      </c>
      <c r="L33" s="116">
        <v>4.4686931670563785</v>
      </c>
    </row>
    <row r="34" spans="1:12" s="110" customFormat="1" ht="15" customHeight="1" x14ac:dyDescent="0.2">
      <c r="A34" s="120"/>
      <c r="B34" s="119"/>
      <c r="C34" s="258" t="s">
        <v>107</v>
      </c>
      <c r="E34" s="113">
        <v>28.768821966341896</v>
      </c>
      <c r="F34" s="115">
        <v>1624</v>
      </c>
      <c r="G34" s="114">
        <v>1598</v>
      </c>
      <c r="H34" s="114">
        <v>1781</v>
      </c>
      <c r="I34" s="114">
        <v>1616</v>
      </c>
      <c r="J34" s="140">
        <v>1502</v>
      </c>
      <c r="K34" s="114">
        <v>122</v>
      </c>
      <c r="L34" s="116">
        <v>8.1225033288948065</v>
      </c>
    </row>
    <row r="35" spans="1:12" s="110" customFormat="1" ht="24.95" customHeight="1" x14ac:dyDescent="0.2">
      <c r="A35" s="604" t="s">
        <v>190</v>
      </c>
      <c r="B35" s="605"/>
      <c r="C35" s="605"/>
      <c r="D35" s="606"/>
      <c r="E35" s="113">
        <v>68.657933955604364</v>
      </c>
      <c r="F35" s="115">
        <v>43766</v>
      </c>
      <c r="G35" s="114">
        <v>43951</v>
      </c>
      <c r="H35" s="114">
        <v>45371</v>
      </c>
      <c r="I35" s="114">
        <v>43547</v>
      </c>
      <c r="J35" s="140">
        <v>43502</v>
      </c>
      <c r="K35" s="114">
        <v>264</v>
      </c>
      <c r="L35" s="116">
        <v>0.6068686497172544</v>
      </c>
    </row>
    <row r="36" spans="1:12" s="110" customFormat="1" ht="15" customHeight="1" x14ac:dyDescent="0.2">
      <c r="A36" s="120"/>
      <c r="B36" s="119"/>
      <c r="C36" s="258" t="s">
        <v>106</v>
      </c>
      <c r="E36" s="113">
        <v>68.957638349403652</v>
      </c>
      <c r="F36" s="115">
        <v>30180</v>
      </c>
      <c r="G36" s="114">
        <v>30202</v>
      </c>
      <c r="H36" s="114">
        <v>31347</v>
      </c>
      <c r="I36" s="114">
        <v>30110</v>
      </c>
      <c r="J36" s="140">
        <v>30072</v>
      </c>
      <c r="K36" s="114">
        <v>108</v>
      </c>
      <c r="L36" s="116">
        <v>0.35913806863527536</v>
      </c>
    </row>
    <row r="37" spans="1:12" s="110" customFormat="1" ht="15" customHeight="1" x14ac:dyDescent="0.2">
      <c r="A37" s="120"/>
      <c r="B37" s="119"/>
      <c r="C37" s="258" t="s">
        <v>107</v>
      </c>
      <c r="E37" s="113">
        <v>31.042361650596355</v>
      </c>
      <c r="F37" s="115">
        <v>13586</v>
      </c>
      <c r="G37" s="114">
        <v>13749</v>
      </c>
      <c r="H37" s="114">
        <v>14024</v>
      </c>
      <c r="I37" s="114">
        <v>13437</v>
      </c>
      <c r="J37" s="140">
        <v>13430</v>
      </c>
      <c r="K37" s="114">
        <v>156</v>
      </c>
      <c r="L37" s="116">
        <v>1.161578555472822</v>
      </c>
    </row>
    <row r="38" spans="1:12" s="110" customFormat="1" ht="15" customHeight="1" x14ac:dyDescent="0.2">
      <c r="A38" s="120"/>
      <c r="B38" s="119" t="s">
        <v>182</v>
      </c>
      <c r="C38" s="258"/>
      <c r="E38" s="113">
        <v>31.34206604439564</v>
      </c>
      <c r="F38" s="115">
        <v>19979</v>
      </c>
      <c r="G38" s="114">
        <v>19882</v>
      </c>
      <c r="H38" s="114">
        <v>20184</v>
      </c>
      <c r="I38" s="114">
        <v>19709</v>
      </c>
      <c r="J38" s="140">
        <v>19542</v>
      </c>
      <c r="K38" s="114">
        <v>437</v>
      </c>
      <c r="L38" s="116">
        <v>2.2362091904615697</v>
      </c>
    </row>
    <row r="39" spans="1:12" s="110" customFormat="1" ht="15" customHeight="1" x14ac:dyDescent="0.2">
      <c r="A39" s="120"/>
      <c r="B39" s="119"/>
      <c r="C39" s="258" t="s">
        <v>106</v>
      </c>
      <c r="E39" s="113">
        <v>15.571349917413285</v>
      </c>
      <c r="F39" s="115">
        <v>3111</v>
      </c>
      <c r="G39" s="114">
        <v>3089</v>
      </c>
      <c r="H39" s="114">
        <v>3336</v>
      </c>
      <c r="I39" s="114">
        <v>3075</v>
      </c>
      <c r="J39" s="140">
        <v>2991</v>
      </c>
      <c r="K39" s="114">
        <v>120</v>
      </c>
      <c r="L39" s="116">
        <v>4.0120361083249749</v>
      </c>
    </row>
    <row r="40" spans="1:12" s="110" customFormat="1" ht="15" customHeight="1" x14ac:dyDescent="0.2">
      <c r="A40" s="120"/>
      <c r="B40" s="119"/>
      <c r="C40" s="258" t="s">
        <v>107</v>
      </c>
      <c r="E40" s="113">
        <v>84.428650082586714</v>
      </c>
      <c r="F40" s="115">
        <v>16868</v>
      </c>
      <c r="G40" s="114">
        <v>16793</v>
      </c>
      <c r="H40" s="114">
        <v>16848</v>
      </c>
      <c r="I40" s="114">
        <v>16634</v>
      </c>
      <c r="J40" s="140">
        <v>16551</v>
      </c>
      <c r="K40" s="114">
        <v>317</v>
      </c>
      <c r="L40" s="116">
        <v>1.9152921273639054</v>
      </c>
    </row>
    <row r="41" spans="1:12" s="110" customFormat="1" ht="24.75" customHeight="1" x14ac:dyDescent="0.2">
      <c r="A41" s="604" t="s">
        <v>518</v>
      </c>
      <c r="B41" s="605"/>
      <c r="C41" s="605"/>
      <c r="D41" s="606"/>
      <c r="E41" s="113">
        <v>5.8577143305357282</v>
      </c>
      <c r="F41" s="115">
        <v>3734</v>
      </c>
      <c r="G41" s="114">
        <v>4152</v>
      </c>
      <c r="H41" s="114">
        <v>4230</v>
      </c>
      <c r="I41" s="114">
        <v>3331</v>
      </c>
      <c r="J41" s="140">
        <v>3743</v>
      </c>
      <c r="K41" s="114">
        <v>-9</v>
      </c>
      <c r="L41" s="116">
        <v>-0.24044883783061716</v>
      </c>
    </row>
    <row r="42" spans="1:12" s="110" customFormat="1" ht="15" customHeight="1" x14ac:dyDescent="0.2">
      <c r="A42" s="120"/>
      <c r="B42" s="119"/>
      <c r="C42" s="258" t="s">
        <v>106</v>
      </c>
      <c r="E42" s="113">
        <v>56.802356722013926</v>
      </c>
      <c r="F42" s="115">
        <v>2121</v>
      </c>
      <c r="G42" s="114">
        <v>2414</v>
      </c>
      <c r="H42" s="114">
        <v>2469</v>
      </c>
      <c r="I42" s="114">
        <v>1923</v>
      </c>
      <c r="J42" s="140">
        <v>2146</v>
      </c>
      <c r="K42" s="114">
        <v>-25</v>
      </c>
      <c r="L42" s="116">
        <v>-1.1649580615097856</v>
      </c>
    </row>
    <row r="43" spans="1:12" s="110" customFormat="1" ht="15" customHeight="1" x14ac:dyDescent="0.2">
      <c r="A43" s="123"/>
      <c r="B43" s="124"/>
      <c r="C43" s="260" t="s">
        <v>107</v>
      </c>
      <c r="D43" s="261"/>
      <c r="E43" s="125">
        <v>43.197643277986074</v>
      </c>
      <c r="F43" s="143">
        <v>1613</v>
      </c>
      <c r="G43" s="144">
        <v>1738</v>
      </c>
      <c r="H43" s="144">
        <v>1761</v>
      </c>
      <c r="I43" s="144">
        <v>1408</v>
      </c>
      <c r="J43" s="145">
        <v>1597</v>
      </c>
      <c r="K43" s="144">
        <v>16</v>
      </c>
      <c r="L43" s="146">
        <v>1.0018785222291797</v>
      </c>
    </row>
    <row r="44" spans="1:12" s="110" customFormat="1" ht="45.75" customHeight="1" x14ac:dyDescent="0.2">
      <c r="A44" s="604" t="s">
        <v>191</v>
      </c>
      <c r="B44" s="605"/>
      <c r="C44" s="605"/>
      <c r="D44" s="606"/>
      <c r="E44" s="113">
        <v>1.0996940936544042</v>
      </c>
      <c r="F44" s="115">
        <v>701</v>
      </c>
      <c r="G44" s="114">
        <v>706</v>
      </c>
      <c r="H44" s="114">
        <v>707</v>
      </c>
      <c r="I44" s="114">
        <v>685</v>
      </c>
      <c r="J44" s="140">
        <v>689</v>
      </c>
      <c r="K44" s="114">
        <v>12</v>
      </c>
      <c r="L44" s="116">
        <v>1.741654571843251</v>
      </c>
    </row>
    <row r="45" spans="1:12" s="110" customFormat="1" ht="15" customHeight="1" x14ac:dyDescent="0.2">
      <c r="A45" s="120"/>
      <c r="B45" s="119"/>
      <c r="C45" s="258" t="s">
        <v>106</v>
      </c>
      <c r="E45" s="113">
        <v>57.346647646219687</v>
      </c>
      <c r="F45" s="115">
        <v>402</v>
      </c>
      <c r="G45" s="114">
        <v>401</v>
      </c>
      <c r="H45" s="114">
        <v>406</v>
      </c>
      <c r="I45" s="114">
        <v>398</v>
      </c>
      <c r="J45" s="140">
        <v>396</v>
      </c>
      <c r="K45" s="114">
        <v>6</v>
      </c>
      <c r="L45" s="116">
        <v>1.5151515151515151</v>
      </c>
    </row>
    <row r="46" spans="1:12" s="110" customFormat="1" ht="15" customHeight="1" x14ac:dyDescent="0.2">
      <c r="A46" s="123"/>
      <c r="B46" s="124"/>
      <c r="C46" s="260" t="s">
        <v>107</v>
      </c>
      <c r="D46" s="261"/>
      <c r="E46" s="125">
        <v>42.653352353780313</v>
      </c>
      <c r="F46" s="143">
        <v>299</v>
      </c>
      <c r="G46" s="144">
        <v>305</v>
      </c>
      <c r="H46" s="144">
        <v>301</v>
      </c>
      <c r="I46" s="144">
        <v>287</v>
      </c>
      <c r="J46" s="145">
        <v>293</v>
      </c>
      <c r="K46" s="144">
        <v>6</v>
      </c>
      <c r="L46" s="146">
        <v>2.0477815699658701</v>
      </c>
    </row>
    <row r="47" spans="1:12" s="110" customFormat="1" ht="39" customHeight="1" x14ac:dyDescent="0.2">
      <c r="A47" s="604" t="s">
        <v>519</v>
      </c>
      <c r="B47" s="607"/>
      <c r="C47" s="607"/>
      <c r="D47" s="608"/>
      <c r="E47" s="113">
        <v>0.40160012550003921</v>
      </c>
      <c r="F47" s="115">
        <v>256</v>
      </c>
      <c r="G47" s="114">
        <v>278</v>
      </c>
      <c r="H47" s="114">
        <v>268</v>
      </c>
      <c r="I47" s="114">
        <v>265</v>
      </c>
      <c r="J47" s="140">
        <v>284</v>
      </c>
      <c r="K47" s="114">
        <v>-28</v>
      </c>
      <c r="L47" s="116">
        <v>-9.8591549295774641</v>
      </c>
    </row>
    <row r="48" spans="1:12" s="110" customFormat="1" ht="15" customHeight="1" x14ac:dyDescent="0.2">
      <c r="A48" s="120"/>
      <c r="B48" s="119"/>
      <c r="C48" s="258" t="s">
        <v>106</v>
      </c>
      <c r="E48" s="113">
        <v>39.84375</v>
      </c>
      <c r="F48" s="115">
        <v>102</v>
      </c>
      <c r="G48" s="114">
        <v>112</v>
      </c>
      <c r="H48" s="114">
        <v>99</v>
      </c>
      <c r="I48" s="114">
        <v>116</v>
      </c>
      <c r="J48" s="140">
        <v>124</v>
      </c>
      <c r="K48" s="114">
        <v>-22</v>
      </c>
      <c r="L48" s="116">
        <v>-17.741935483870968</v>
      </c>
    </row>
    <row r="49" spans="1:12" s="110" customFormat="1" ht="15" customHeight="1" x14ac:dyDescent="0.2">
      <c r="A49" s="123"/>
      <c r="B49" s="124"/>
      <c r="C49" s="260" t="s">
        <v>107</v>
      </c>
      <c r="D49" s="261"/>
      <c r="E49" s="125">
        <v>60.15625</v>
      </c>
      <c r="F49" s="143">
        <v>154</v>
      </c>
      <c r="G49" s="144">
        <v>166</v>
      </c>
      <c r="H49" s="144">
        <v>169</v>
      </c>
      <c r="I49" s="144">
        <v>149</v>
      </c>
      <c r="J49" s="145">
        <v>160</v>
      </c>
      <c r="K49" s="144">
        <v>-6</v>
      </c>
      <c r="L49" s="146">
        <v>-3.75</v>
      </c>
    </row>
    <row r="50" spans="1:12" s="110" customFormat="1" ht="24.95" customHeight="1" x14ac:dyDescent="0.2">
      <c r="A50" s="609" t="s">
        <v>192</v>
      </c>
      <c r="B50" s="610"/>
      <c r="C50" s="610"/>
      <c r="D50" s="611"/>
      <c r="E50" s="262">
        <v>13.340654168954428</v>
      </c>
      <c r="F50" s="263">
        <v>8504</v>
      </c>
      <c r="G50" s="264">
        <v>8932</v>
      </c>
      <c r="H50" s="264">
        <v>9103</v>
      </c>
      <c r="I50" s="264">
        <v>8290</v>
      </c>
      <c r="J50" s="265">
        <v>8313</v>
      </c>
      <c r="K50" s="263">
        <v>191</v>
      </c>
      <c r="L50" s="266">
        <v>2.2976061590280286</v>
      </c>
    </row>
    <row r="51" spans="1:12" s="110" customFormat="1" ht="15" customHeight="1" x14ac:dyDescent="0.2">
      <c r="A51" s="120"/>
      <c r="B51" s="119"/>
      <c r="C51" s="258" t="s">
        <v>106</v>
      </c>
      <c r="E51" s="113">
        <v>56.54985888993415</v>
      </c>
      <c r="F51" s="115">
        <v>4809</v>
      </c>
      <c r="G51" s="114">
        <v>4978</v>
      </c>
      <c r="H51" s="114">
        <v>5126</v>
      </c>
      <c r="I51" s="114">
        <v>4673</v>
      </c>
      <c r="J51" s="140">
        <v>4680</v>
      </c>
      <c r="K51" s="114">
        <v>129</v>
      </c>
      <c r="L51" s="116">
        <v>2.7564102564102564</v>
      </c>
    </row>
    <row r="52" spans="1:12" s="110" customFormat="1" ht="15" customHeight="1" x14ac:dyDescent="0.2">
      <c r="A52" s="120"/>
      <c r="B52" s="119"/>
      <c r="C52" s="258" t="s">
        <v>107</v>
      </c>
      <c r="E52" s="113">
        <v>43.45014111006585</v>
      </c>
      <c r="F52" s="115">
        <v>3695</v>
      </c>
      <c r="G52" s="114">
        <v>3954</v>
      </c>
      <c r="H52" s="114">
        <v>3977</v>
      </c>
      <c r="I52" s="114">
        <v>3617</v>
      </c>
      <c r="J52" s="140">
        <v>3633</v>
      </c>
      <c r="K52" s="114">
        <v>62</v>
      </c>
      <c r="L52" s="116">
        <v>1.706578585191302</v>
      </c>
    </row>
    <row r="53" spans="1:12" s="110" customFormat="1" ht="15" customHeight="1" x14ac:dyDescent="0.2">
      <c r="A53" s="120"/>
      <c r="B53" s="119"/>
      <c r="C53" s="258" t="s">
        <v>187</v>
      </c>
      <c r="D53" s="110" t="s">
        <v>193</v>
      </c>
      <c r="E53" s="113">
        <v>31.338193791157103</v>
      </c>
      <c r="F53" s="115">
        <v>2665</v>
      </c>
      <c r="G53" s="114">
        <v>3124</v>
      </c>
      <c r="H53" s="114">
        <v>3233</v>
      </c>
      <c r="I53" s="114">
        <v>2440</v>
      </c>
      <c r="J53" s="140">
        <v>2634</v>
      </c>
      <c r="K53" s="114">
        <v>31</v>
      </c>
      <c r="L53" s="116">
        <v>1.1769172361427487</v>
      </c>
    </row>
    <row r="54" spans="1:12" s="110" customFormat="1" ht="15" customHeight="1" x14ac:dyDescent="0.2">
      <c r="A54" s="120"/>
      <c r="B54" s="119"/>
      <c r="D54" s="267" t="s">
        <v>194</v>
      </c>
      <c r="E54" s="113">
        <v>58.649155722326455</v>
      </c>
      <c r="F54" s="115">
        <v>1563</v>
      </c>
      <c r="G54" s="114">
        <v>1811</v>
      </c>
      <c r="H54" s="114">
        <v>1903</v>
      </c>
      <c r="I54" s="114">
        <v>1453</v>
      </c>
      <c r="J54" s="140">
        <v>1569</v>
      </c>
      <c r="K54" s="114">
        <v>-6</v>
      </c>
      <c r="L54" s="116">
        <v>-0.38240917782026768</v>
      </c>
    </row>
    <row r="55" spans="1:12" s="110" customFormat="1" ht="15" customHeight="1" x14ac:dyDescent="0.2">
      <c r="A55" s="120"/>
      <c r="B55" s="119"/>
      <c r="D55" s="267" t="s">
        <v>195</v>
      </c>
      <c r="E55" s="113">
        <v>41.350844277673545</v>
      </c>
      <c r="F55" s="115">
        <v>1102</v>
      </c>
      <c r="G55" s="114">
        <v>1313</v>
      </c>
      <c r="H55" s="114">
        <v>1330</v>
      </c>
      <c r="I55" s="114">
        <v>987</v>
      </c>
      <c r="J55" s="140">
        <v>1065</v>
      </c>
      <c r="K55" s="114">
        <v>37</v>
      </c>
      <c r="L55" s="116">
        <v>3.4741784037558685</v>
      </c>
    </row>
    <row r="56" spans="1:12" s="110" customFormat="1" ht="15" customHeight="1" x14ac:dyDescent="0.2">
      <c r="A56" s="120"/>
      <c r="B56" s="119" t="s">
        <v>196</v>
      </c>
      <c r="C56" s="258"/>
      <c r="E56" s="113">
        <v>66.618558318299478</v>
      </c>
      <c r="F56" s="115">
        <v>42466</v>
      </c>
      <c r="G56" s="114">
        <v>42251</v>
      </c>
      <c r="H56" s="114">
        <v>42640</v>
      </c>
      <c r="I56" s="114">
        <v>42225</v>
      </c>
      <c r="J56" s="140">
        <v>42144</v>
      </c>
      <c r="K56" s="114">
        <v>322</v>
      </c>
      <c r="L56" s="116">
        <v>0.76404707668944571</v>
      </c>
    </row>
    <row r="57" spans="1:12" s="110" customFormat="1" ht="15" customHeight="1" x14ac:dyDescent="0.2">
      <c r="A57" s="120"/>
      <c r="B57" s="119"/>
      <c r="C57" s="258" t="s">
        <v>106</v>
      </c>
      <c r="E57" s="113">
        <v>49.755098196204024</v>
      </c>
      <c r="F57" s="115">
        <v>21129</v>
      </c>
      <c r="G57" s="114">
        <v>21048</v>
      </c>
      <c r="H57" s="114">
        <v>21311</v>
      </c>
      <c r="I57" s="114">
        <v>21130</v>
      </c>
      <c r="J57" s="140">
        <v>21056</v>
      </c>
      <c r="K57" s="114">
        <v>73</v>
      </c>
      <c r="L57" s="116">
        <v>0.34669452887537994</v>
      </c>
    </row>
    <row r="58" spans="1:12" s="110" customFormat="1" ht="15" customHeight="1" x14ac:dyDescent="0.2">
      <c r="A58" s="120"/>
      <c r="B58" s="119"/>
      <c r="C58" s="258" t="s">
        <v>107</v>
      </c>
      <c r="E58" s="113">
        <v>50.244901803795976</v>
      </c>
      <c r="F58" s="115">
        <v>21337</v>
      </c>
      <c r="G58" s="114">
        <v>21203</v>
      </c>
      <c r="H58" s="114">
        <v>21329</v>
      </c>
      <c r="I58" s="114">
        <v>21095</v>
      </c>
      <c r="J58" s="140">
        <v>21088</v>
      </c>
      <c r="K58" s="114">
        <v>249</v>
      </c>
      <c r="L58" s="116">
        <v>1.1807663125948407</v>
      </c>
    </row>
    <row r="59" spans="1:12" s="110" customFormat="1" ht="15" customHeight="1" x14ac:dyDescent="0.2">
      <c r="A59" s="120"/>
      <c r="B59" s="119"/>
      <c r="C59" s="258" t="s">
        <v>105</v>
      </c>
      <c r="D59" s="110" t="s">
        <v>197</v>
      </c>
      <c r="E59" s="113">
        <v>93.196910469552108</v>
      </c>
      <c r="F59" s="115">
        <v>39577</v>
      </c>
      <c r="G59" s="114">
        <v>39378</v>
      </c>
      <c r="H59" s="114">
        <v>39759</v>
      </c>
      <c r="I59" s="114">
        <v>39395</v>
      </c>
      <c r="J59" s="140">
        <v>39351</v>
      </c>
      <c r="K59" s="114">
        <v>226</v>
      </c>
      <c r="L59" s="116">
        <v>0.57431831465528194</v>
      </c>
    </row>
    <row r="60" spans="1:12" s="110" customFormat="1" ht="15" customHeight="1" x14ac:dyDescent="0.2">
      <c r="A60" s="120"/>
      <c r="B60" s="119"/>
      <c r="C60" s="258"/>
      <c r="D60" s="267" t="s">
        <v>198</v>
      </c>
      <c r="E60" s="113">
        <v>48.513025241933448</v>
      </c>
      <c r="F60" s="115">
        <v>19200</v>
      </c>
      <c r="G60" s="114">
        <v>19117</v>
      </c>
      <c r="H60" s="114">
        <v>19371</v>
      </c>
      <c r="I60" s="114">
        <v>19207</v>
      </c>
      <c r="J60" s="140">
        <v>19150</v>
      </c>
      <c r="K60" s="114">
        <v>50</v>
      </c>
      <c r="L60" s="116">
        <v>0.26109660574412535</v>
      </c>
    </row>
    <row r="61" spans="1:12" s="110" customFormat="1" ht="15" customHeight="1" x14ac:dyDescent="0.2">
      <c r="A61" s="120"/>
      <c r="B61" s="119"/>
      <c r="C61" s="258"/>
      <c r="D61" s="267" t="s">
        <v>199</v>
      </c>
      <c r="E61" s="113">
        <v>51.486974758066552</v>
      </c>
      <c r="F61" s="115">
        <v>20377</v>
      </c>
      <c r="G61" s="114">
        <v>20261</v>
      </c>
      <c r="H61" s="114">
        <v>20388</v>
      </c>
      <c r="I61" s="114">
        <v>20188</v>
      </c>
      <c r="J61" s="140">
        <v>20201</v>
      </c>
      <c r="K61" s="114">
        <v>176</v>
      </c>
      <c r="L61" s="116">
        <v>0.87124399782188999</v>
      </c>
    </row>
    <row r="62" spans="1:12" s="110" customFormat="1" ht="15" customHeight="1" x14ac:dyDescent="0.2">
      <c r="A62" s="120"/>
      <c r="B62" s="119"/>
      <c r="C62" s="258"/>
      <c r="D62" s="258" t="s">
        <v>200</v>
      </c>
      <c r="E62" s="113">
        <v>6.8030895304478873</v>
      </c>
      <c r="F62" s="115">
        <v>2889</v>
      </c>
      <c r="G62" s="114">
        <v>2873</v>
      </c>
      <c r="H62" s="114">
        <v>2881</v>
      </c>
      <c r="I62" s="114">
        <v>2830</v>
      </c>
      <c r="J62" s="140">
        <v>2793</v>
      </c>
      <c r="K62" s="114">
        <v>96</v>
      </c>
      <c r="L62" s="116">
        <v>3.4371643394199785</v>
      </c>
    </row>
    <row r="63" spans="1:12" s="110" customFormat="1" ht="15" customHeight="1" x14ac:dyDescent="0.2">
      <c r="A63" s="120"/>
      <c r="B63" s="119"/>
      <c r="C63" s="258"/>
      <c r="D63" s="267" t="s">
        <v>198</v>
      </c>
      <c r="E63" s="113">
        <v>66.770508826583594</v>
      </c>
      <c r="F63" s="115">
        <v>1929</v>
      </c>
      <c r="G63" s="114">
        <v>1931</v>
      </c>
      <c r="H63" s="114">
        <v>1940</v>
      </c>
      <c r="I63" s="114">
        <v>1923</v>
      </c>
      <c r="J63" s="140">
        <v>1906</v>
      </c>
      <c r="K63" s="114">
        <v>23</v>
      </c>
      <c r="L63" s="116">
        <v>1.2067156348373558</v>
      </c>
    </row>
    <row r="64" spans="1:12" s="110" customFormat="1" ht="15" customHeight="1" x14ac:dyDescent="0.2">
      <c r="A64" s="120"/>
      <c r="B64" s="119"/>
      <c r="C64" s="258"/>
      <c r="D64" s="267" t="s">
        <v>199</v>
      </c>
      <c r="E64" s="113">
        <v>33.229491173416406</v>
      </c>
      <c r="F64" s="115">
        <v>960</v>
      </c>
      <c r="G64" s="114">
        <v>942</v>
      </c>
      <c r="H64" s="114">
        <v>941</v>
      </c>
      <c r="I64" s="114">
        <v>907</v>
      </c>
      <c r="J64" s="140">
        <v>887</v>
      </c>
      <c r="K64" s="114">
        <v>73</v>
      </c>
      <c r="L64" s="116">
        <v>8.2299887260428406</v>
      </c>
    </row>
    <row r="65" spans="1:12" s="110" customFormat="1" ht="15" customHeight="1" x14ac:dyDescent="0.2">
      <c r="A65" s="120"/>
      <c r="B65" s="119" t="s">
        <v>201</v>
      </c>
      <c r="C65" s="258"/>
      <c r="E65" s="113">
        <v>10.37571574241117</v>
      </c>
      <c r="F65" s="115">
        <v>6614</v>
      </c>
      <c r="G65" s="114">
        <v>6516</v>
      </c>
      <c r="H65" s="114">
        <v>6497</v>
      </c>
      <c r="I65" s="114">
        <v>6338</v>
      </c>
      <c r="J65" s="140">
        <v>6271</v>
      </c>
      <c r="K65" s="114">
        <v>343</v>
      </c>
      <c r="L65" s="116">
        <v>5.46962206984532</v>
      </c>
    </row>
    <row r="66" spans="1:12" s="110" customFormat="1" ht="15" customHeight="1" x14ac:dyDescent="0.2">
      <c r="A66" s="120"/>
      <c r="B66" s="119"/>
      <c r="C66" s="258" t="s">
        <v>106</v>
      </c>
      <c r="E66" s="113">
        <v>51.768974901723617</v>
      </c>
      <c r="F66" s="115">
        <v>3424</v>
      </c>
      <c r="G66" s="114">
        <v>3384</v>
      </c>
      <c r="H66" s="114">
        <v>3390</v>
      </c>
      <c r="I66" s="114">
        <v>3289</v>
      </c>
      <c r="J66" s="140">
        <v>3282</v>
      </c>
      <c r="K66" s="114">
        <v>142</v>
      </c>
      <c r="L66" s="116">
        <v>4.3266301035953685</v>
      </c>
    </row>
    <row r="67" spans="1:12" s="110" customFormat="1" ht="15" customHeight="1" x14ac:dyDescent="0.2">
      <c r="A67" s="120"/>
      <c r="B67" s="119"/>
      <c r="C67" s="258" t="s">
        <v>107</v>
      </c>
      <c r="E67" s="113">
        <v>48.231025098276383</v>
      </c>
      <c r="F67" s="115">
        <v>3190</v>
      </c>
      <c r="G67" s="114">
        <v>3132</v>
      </c>
      <c r="H67" s="114">
        <v>3107</v>
      </c>
      <c r="I67" s="114">
        <v>3049</v>
      </c>
      <c r="J67" s="140">
        <v>2989</v>
      </c>
      <c r="K67" s="114">
        <v>201</v>
      </c>
      <c r="L67" s="116">
        <v>6.7246570759451325</v>
      </c>
    </row>
    <row r="68" spans="1:12" s="110" customFormat="1" ht="15" customHeight="1" x14ac:dyDescent="0.2">
      <c r="A68" s="120"/>
      <c r="B68" s="119"/>
      <c r="C68" s="258" t="s">
        <v>105</v>
      </c>
      <c r="D68" s="110" t="s">
        <v>202</v>
      </c>
      <c r="E68" s="113">
        <v>18.279407317810705</v>
      </c>
      <c r="F68" s="115">
        <v>1209</v>
      </c>
      <c r="G68" s="114">
        <v>1160</v>
      </c>
      <c r="H68" s="114">
        <v>1130</v>
      </c>
      <c r="I68" s="114">
        <v>1079</v>
      </c>
      <c r="J68" s="140">
        <v>1025</v>
      </c>
      <c r="K68" s="114">
        <v>184</v>
      </c>
      <c r="L68" s="116">
        <v>17.951219512195124</v>
      </c>
    </row>
    <row r="69" spans="1:12" s="110" customFormat="1" ht="15" customHeight="1" x14ac:dyDescent="0.2">
      <c r="A69" s="120"/>
      <c r="B69" s="119"/>
      <c r="C69" s="258"/>
      <c r="D69" s="267" t="s">
        <v>198</v>
      </c>
      <c r="E69" s="113">
        <v>49.296939619520266</v>
      </c>
      <c r="F69" s="115">
        <v>596</v>
      </c>
      <c r="G69" s="114">
        <v>573</v>
      </c>
      <c r="H69" s="114">
        <v>554</v>
      </c>
      <c r="I69" s="114">
        <v>527</v>
      </c>
      <c r="J69" s="140">
        <v>515</v>
      </c>
      <c r="K69" s="114">
        <v>81</v>
      </c>
      <c r="L69" s="116">
        <v>15.728155339805825</v>
      </c>
    </row>
    <row r="70" spans="1:12" s="110" customFormat="1" ht="15" customHeight="1" x14ac:dyDescent="0.2">
      <c r="A70" s="120"/>
      <c r="B70" s="119"/>
      <c r="C70" s="258"/>
      <c r="D70" s="267" t="s">
        <v>199</v>
      </c>
      <c r="E70" s="113">
        <v>50.703060380479734</v>
      </c>
      <c r="F70" s="115">
        <v>613</v>
      </c>
      <c r="G70" s="114">
        <v>587</v>
      </c>
      <c r="H70" s="114">
        <v>576</v>
      </c>
      <c r="I70" s="114">
        <v>552</v>
      </c>
      <c r="J70" s="140">
        <v>510</v>
      </c>
      <c r="K70" s="114">
        <v>103</v>
      </c>
      <c r="L70" s="116">
        <v>20.196078431372548</v>
      </c>
    </row>
    <row r="71" spans="1:12" s="110" customFormat="1" ht="15" customHeight="1" x14ac:dyDescent="0.2">
      <c r="A71" s="120"/>
      <c r="B71" s="119"/>
      <c r="C71" s="258"/>
      <c r="D71" s="110" t="s">
        <v>203</v>
      </c>
      <c r="E71" s="113">
        <v>75.21923193226489</v>
      </c>
      <c r="F71" s="115">
        <v>4975</v>
      </c>
      <c r="G71" s="114">
        <v>4938</v>
      </c>
      <c r="H71" s="114">
        <v>4942</v>
      </c>
      <c r="I71" s="114">
        <v>4832</v>
      </c>
      <c r="J71" s="140">
        <v>4818</v>
      </c>
      <c r="K71" s="114">
        <v>157</v>
      </c>
      <c r="L71" s="116">
        <v>3.2586135325861352</v>
      </c>
    </row>
    <row r="72" spans="1:12" s="110" customFormat="1" ht="15" customHeight="1" x14ac:dyDescent="0.2">
      <c r="A72" s="120"/>
      <c r="B72" s="119"/>
      <c r="C72" s="258"/>
      <c r="D72" s="267" t="s">
        <v>198</v>
      </c>
      <c r="E72" s="113">
        <v>52.140703517587937</v>
      </c>
      <c r="F72" s="115">
        <v>2594</v>
      </c>
      <c r="G72" s="114">
        <v>2585</v>
      </c>
      <c r="H72" s="114">
        <v>2597</v>
      </c>
      <c r="I72" s="114">
        <v>2531</v>
      </c>
      <c r="J72" s="140">
        <v>2532</v>
      </c>
      <c r="K72" s="114">
        <v>62</v>
      </c>
      <c r="L72" s="116">
        <v>2.4486571879936809</v>
      </c>
    </row>
    <row r="73" spans="1:12" s="110" customFormat="1" ht="15" customHeight="1" x14ac:dyDescent="0.2">
      <c r="A73" s="120"/>
      <c r="B73" s="119"/>
      <c r="C73" s="258"/>
      <c r="D73" s="267" t="s">
        <v>199</v>
      </c>
      <c r="E73" s="113">
        <v>47.859296482412063</v>
      </c>
      <c r="F73" s="115">
        <v>2381</v>
      </c>
      <c r="G73" s="114">
        <v>2353</v>
      </c>
      <c r="H73" s="114">
        <v>2345</v>
      </c>
      <c r="I73" s="114">
        <v>2301</v>
      </c>
      <c r="J73" s="140">
        <v>2286</v>
      </c>
      <c r="K73" s="114">
        <v>95</v>
      </c>
      <c r="L73" s="116">
        <v>4.1557305336832897</v>
      </c>
    </row>
    <row r="74" spans="1:12" s="110" customFormat="1" ht="15" customHeight="1" x14ac:dyDescent="0.2">
      <c r="A74" s="120"/>
      <c r="B74" s="119"/>
      <c r="C74" s="258"/>
      <c r="D74" s="110" t="s">
        <v>204</v>
      </c>
      <c r="E74" s="113">
        <v>6.5013607499244026</v>
      </c>
      <c r="F74" s="115">
        <v>430</v>
      </c>
      <c r="G74" s="114">
        <v>418</v>
      </c>
      <c r="H74" s="114">
        <v>425</v>
      </c>
      <c r="I74" s="114">
        <v>427</v>
      </c>
      <c r="J74" s="140">
        <v>428</v>
      </c>
      <c r="K74" s="114">
        <v>2</v>
      </c>
      <c r="L74" s="116">
        <v>0.46728971962616822</v>
      </c>
    </row>
    <row r="75" spans="1:12" s="110" customFormat="1" ht="15" customHeight="1" x14ac:dyDescent="0.2">
      <c r="A75" s="120"/>
      <c r="B75" s="119"/>
      <c r="C75" s="258"/>
      <c r="D75" s="267" t="s">
        <v>198</v>
      </c>
      <c r="E75" s="113">
        <v>54.418604651162788</v>
      </c>
      <c r="F75" s="115">
        <v>234</v>
      </c>
      <c r="G75" s="114">
        <v>226</v>
      </c>
      <c r="H75" s="114">
        <v>239</v>
      </c>
      <c r="I75" s="114">
        <v>231</v>
      </c>
      <c r="J75" s="140">
        <v>235</v>
      </c>
      <c r="K75" s="114">
        <v>-1</v>
      </c>
      <c r="L75" s="116">
        <v>-0.42553191489361702</v>
      </c>
    </row>
    <row r="76" spans="1:12" s="110" customFormat="1" ht="15" customHeight="1" x14ac:dyDescent="0.2">
      <c r="A76" s="120"/>
      <c r="B76" s="119"/>
      <c r="C76" s="258"/>
      <c r="D76" s="267" t="s">
        <v>199</v>
      </c>
      <c r="E76" s="113">
        <v>45.581395348837212</v>
      </c>
      <c r="F76" s="115">
        <v>196</v>
      </c>
      <c r="G76" s="114">
        <v>192</v>
      </c>
      <c r="H76" s="114">
        <v>186</v>
      </c>
      <c r="I76" s="114">
        <v>196</v>
      </c>
      <c r="J76" s="140">
        <v>193</v>
      </c>
      <c r="K76" s="114">
        <v>3</v>
      </c>
      <c r="L76" s="116">
        <v>1.5544041450777202</v>
      </c>
    </row>
    <row r="77" spans="1:12" s="110" customFormat="1" ht="15" customHeight="1" x14ac:dyDescent="0.2">
      <c r="A77" s="534"/>
      <c r="B77" s="119" t="s">
        <v>205</v>
      </c>
      <c r="C77" s="268"/>
      <c r="D77" s="182"/>
      <c r="E77" s="113">
        <v>9.6650717703349276</v>
      </c>
      <c r="F77" s="115">
        <v>6161</v>
      </c>
      <c r="G77" s="114">
        <v>6134</v>
      </c>
      <c r="H77" s="114">
        <v>7315</v>
      </c>
      <c r="I77" s="114">
        <v>6403</v>
      </c>
      <c r="J77" s="140">
        <v>6316</v>
      </c>
      <c r="K77" s="114">
        <v>-155</v>
      </c>
      <c r="L77" s="116">
        <v>-2.4540848638378723</v>
      </c>
    </row>
    <row r="78" spans="1:12" s="110" customFormat="1" ht="15" customHeight="1" x14ac:dyDescent="0.2">
      <c r="A78" s="120"/>
      <c r="B78" s="119"/>
      <c r="C78" s="268" t="s">
        <v>106</v>
      </c>
      <c r="D78" s="182"/>
      <c r="E78" s="113">
        <v>63.772114916409677</v>
      </c>
      <c r="F78" s="115">
        <v>3929</v>
      </c>
      <c r="G78" s="114">
        <v>3881</v>
      </c>
      <c r="H78" s="114">
        <v>4856</v>
      </c>
      <c r="I78" s="114">
        <v>4093</v>
      </c>
      <c r="J78" s="140">
        <v>4045</v>
      </c>
      <c r="K78" s="114">
        <v>-116</v>
      </c>
      <c r="L78" s="116">
        <v>-2.8677379480840544</v>
      </c>
    </row>
    <row r="79" spans="1:12" s="110" customFormat="1" ht="15" customHeight="1" x14ac:dyDescent="0.2">
      <c r="A79" s="123"/>
      <c r="B79" s="124"/>
      <c r="C79" s="260" t="s">
        <v>107</v>
      </c>
      <c r="D79" s="261"/>
      <c r="E79" s="125">
        <v>36.227885083590323</v>
      </c>
      <c r="F79" s="143">
        <v>2232</v>
      </c>
      <c r="G79" s="144">
        <v>2253</v>
      </c>
      <c r="H79" s="144">
        <v>2459</v>
      </c>
      <c r="I79" s="144">
        <v>2310</v>
      </c>
      <c r="J79" s="145">
        <v>2271</v>
      </c>
      <c r="K79" s="144">
        <v>-39</v>
      </c>
      <c r="L79" s="146">
        <v>-1.7173051519154559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63745</v>
      </c>
      <c r="E11" s="114">
        <v>63833</v>
      </c>
      <c r="F11" s="114">
        <v>65555</v>
      </c>
      <c r="G11" s="114">
        <v>63256</v>
      </c>
      <c r="H11" s="140">
        <v>63044</v>
      </c>
      <c r="I11" s="115">
        <v>701</v>
      </c>
      <c r="J11" s="116">
        <v>1.1119218323710425</v>
      </c>
    </row>
    <row r="12" spans="1:15" s="110" customFormat="1" ht="24.95" customHeight="1" x14ac:dyDescent="0.2">
      <c r="A12" s="193" t="s">
        <v>132</v>
      </c>
      <c r="B12" s="194" t="s">
        <v>133</v>
      </c>
      <c r="C12" s="113">
        <v>2.9319946662483334</v>
      </c>
      <c r="D12" s="115">
        <v>1869</v>
      </c>
      <c r="E12" s="114">
        <v>1644</v>
      </c>
      <c r="F12" s="114">
        <v>2742</v>
      </c>
      <c r="G12" s="114">
        <v>1868</v>
      </c>
      <c r="H12" s="140">
        <v>1762</v>
      </c>
      <c r="I12" s="115">
        <v>107</v>
      </c>
      <c r="J12" s="116">
        <v>6.0726447219069239</v>
      </c>
    </row>
    <row r="13" spans="1:15" s="110" customFormat="1" ht="24.95" customHeight="1" x14ac:dyDescent="0.2">
      <c r="A13" s="193" t="s">
        <v>134</v>
      </c>
      <c r="B13" s="199" t="s">
        <v>214</v>
      </c>
      <c r="C13" s="113">
        <v>1.5326692289591342</v>
      </c>
      <c r="D13" s="115">
        <v>977</v>
      </c>
      <c r="E13" s="114">
        <v>905</v>
      </c>
      <c r="F13" s="114">
        <v>917</v>
      </c>
      <c r="G13" s="114">
        <v>903</v>
      </c>
      <c r="H13" s="140">
        <v>898</v>
      </c>
      <c r="I13" s="115">
        <v>79</v>
      </c>
      <c r="J13" s="116">
        <v>8.7973273942093542</v>
      </c>
    </row>
    <row r="14" spans="1:15" s="287" customFormat="1" ht="24" customHeight="1" x14ac:dyDescent="0.2">
      <c r="A14" s="193" t="s">
        <v>215</v>
      </c>
      <c r="B14" s="199" t="s">
        <v>137</v>
      </c>
      <c r="C14" s="113">
        <v>17.68923052788454</v>
      </c>
      <c r="D14" s="115">
        <v>11276</v>
      </c>
      <c r="E14" s="114">
        <v>11361</v>
      </c>
      <c r="F14" s="114">
        <v>11450</v>
      </c>
      <c r="G14" s="114">
        <v>11246</v>
      </c>
      <c r="H14" s="140">
        <v>11287</v>
      </c>
      <c r="I14" s="115">
        <v>-11</v>
      </c>
      <c r="J14" s="116">
        <v>-9.7457251705501902E-2</v>
      </c>
      <c r="K14" s="110"/>
      <c r="L14" s="110"/>
      <c r="M14" s="110"/>
      <c r="N14" s="110"/>
      <c r="O14" s="110"/>
    </row>
    <row r="15" spans="1:15" s="110" customFormat="1" ht="24.75" customHeight="1" x14ac:dyDescent="0.2">
      <c r="A15" s="193" t="s">
        <v>216</v>
      </c>
      <c r="B15" s="199" t="s">
        <v>217</v>
      </c>
      <c r="C15" s="113">
        <v>2.8378696368342613</v>
      </c>
      <c r="D15" s="115">
        <v>1809</v>
      </c>
      <c r="E15" s="114">
        <v>1832</v>
      </c>
      <c r="F15" s="114">
        <v>1813</v>
      </c>
      <c r="G15" s="114">
        <v>1775</v>
      </c>
      <c r="H15" s="140">
        <v>1822</v>
      </c>
      <c r="I15" s="115">
        <v>-13</v>
      </c>
      <c r="J15" s="116">
        <v>-0.71350164654226123</v>
      </c>
    </row>
    <row r="16" spans="1:15" s="287" customFormat="1" ht="24.95" customHeight="1" x14ac:dyDescent="0.2">
      <c r="A16" s="193" t="s">
        <v>218</v>
      </c>
      <c r="B16" s="199" t="s">
        <v>141</v>
      </c>
      <c r="C16" s="113">
        <v>9.9223468507333905</v>
      </c>
      <c r="D16" s="115">
        <v>6325</v>
      </c>
      <c r="E16" s="114">
        <v>6381</v>
      </c>
      <c r="F16" s="114">
        <v>6477</v>
      </c>
      <c r="G16" s="114">
        <v>6364</v>
      </c>
      <c r="H16" s="140">
        <v>6365</v>
      </c>
      <c r="I16" s="115">
        <v>-40</v>
      </c>
      <c r="J16" s="116">
        <v>-0.62843676355066769</v>
      </c>
      <c r="K16" s="110"/>
      <c r="L16" s="110"/>
      <c r="M16" s="110"/>
      <c r="N16" s="110"/>
      <c r="O16" s="110"/>
    </row>
    <row r="17" spans="1:15" s="110" customFormat="1" ht="24.95" customHeight="1" x14ac:dyDescent="0.2">
      <c r="A17" s="193" t="s">
        <v>219</v>
      </c>
      <c r="B17" s="199" t="s">
        <v>220</v>
      </c>
      <c r="C17" s="113">
        <v>4.9290140403168872</v>
      </c>
      <c r="D17" s="115">
        <v>3142</v>
      </c>
      <c r="E17" s="114">
        <v>3148</v>
      </c>
      <c r="F17" s="114">
        <v>3160</v>
      </c>
      <c r="G17" s="114">
        <v>3107</v>
      </c>
      <c r="H17" s="140">
        <v>3100</v>
      </c>
      <c r="I17" s="115">
        <v>42</v>
      </c>
      <c r="J17" s="116">
        <v>1.3548387096774193</v>
      </c>
    </row>
    <row r="18" spans="1:15" s="287" customFormat="1" ht="24.95" customHeight="1" x14ac:dyDescent="0.2">
      <c r="A18" s="201" t="s">
        <v>144</v>
      </c>
      <c r="B18" s="202" t="s">
        <v>145</v>
      </c>
      <c r="C18" s="113">
        <v>9.4611342066044397</v>
      </c>
      <c r="D18" s="115">
        <v>6031</v>
      </c>
      <c r="E18" s="114">
        <v>6082</v>
      </c>
      <c r="F18" s="114">
        <v>6186</v>
      </c>
      <c r="G18" s="114">
        <v>6054</v>
      </c>
      <c r="H18" s="140">
        <v>6037</v>
      </c>
      <c r="I18" s="115">
        <v>-6</v>
      </c>
      <c r="J18" s="116">
        <v>-9.9387112804373026E-2</v>
      </c>
      <c r="K18" s="110"/>
      <c r="L18" s="110"/>
      <c r="M18" s="110"/>
      <c r="N18" s="110"/>
      <c r="O18" s="110"/>
    </row>
    <row r="19" spans="1:15" s="110" customFormat="1" ht="24.95" customHeight="1" x14ac:dyDescent="0.2">
      <c r="A19" s="193" t="s">
        <v>146</v>
      </c>
      <c r="B19" s="199" t="s">
        <v>147</v>
      </c>
      <c r="C19" s="113">
        <v>16.765236489136402</v>
      </c>
      <c r="D19" s="115">
        <v>10687</v>
      </c>
      <c r="E19" s="114">
        <v>10751</v>
      </c>
      <c r="F19" s="114">
        <v>10943</v>
      </c>
      <c r="G19" s="114">
        <v>10609</v>
      </c>
      <c r="H19" s="140">
        <v>10566</v>
      </c>
      <c r="I19" s="115">
        <v>121</v>
      </c>
      <c r="J19" s="116">
        <v>1.1451826613666478</v>
      </c>
    </row>
    <row r="20" spans="1:15" s="287" customFormat="1" ht="24.95" customHeight="1" x14ac:dyDescent="0.2">
      <c r="A20" s="193" t="s">
        <v>148</v>
      </c>
      <c r="B20" s="199" t="s">
        <v>149</v>
      </c>
      <c r="C20" s="113">
        <v>4.701545219232881</v>
      </c>
      <c r="D20" s="115">
        <v>2997</v>
      </c>
      <c r="E20" s="114">
        <v>3049</v>
      </c>
      <c r="F20" s="114">
        <v>3094</v>
      </c>
      <c r="G20" s="114">
        <v>3077</v>
      </c>
      <c r="H20" s="140">
        <v>3091</v>
      </c>
      <c r="I20" s="115">
        <v>-94</v>
      </c>
      <c r="J20" s="116">
        <v>-3.0410870268521513</v>
      </c>
      <c r="K20" s="110"/>
      <c r="L20" s="110"/>
      <c r="M20" s="110"/>
      <c r="N20" s="110"/>
      <c r="O20" s="110"/>
    </row>
    <row r="21" spans="1:15" s="110" customFormat="1" ht="24.95" customHeight="1" x14ac:dyDescent="0.2">
      <c r="A21" s="201" t="s">
        <v>150</v>
      </c>
      <c r="B21" s="202" t="s">
        <v>151</v>
      </c>
      <c r="C21" s="113">
        <v>2.1131069103459095</v>
      </c>
      <c r="D21" s="115">
        <v>1347</v>
      </c>
      <c r="E21" s="114">
        <v>1416</v>
      </c>
      <c r="F21" s="114">
        <v>1517</v>
      </c>
      <c r="G21" s="114">
        <v>1535</v>
      </c>
      <c r="H21" s="140">
        <v>1451</v>
      </c>
      <c r="I21" s="115">
        <v>-104</v>
      </c>
      <c r="J21" s="116">
        <v>-7.1674707098552721</v>
      </c>
    </row>
    <row r="22" spans="1:15" s="110" customFormat="1" ht="24.95" customHeight="1" x14ac:dyDescent="0.2">
      <c r="A22" s="201" t="s">
        <v>152</v>
      </c>
      <c r="B22" s="199" t="s">
        <v>153</v>
      </c>
      <c r="C22" s="113">
        <v>0.64318770099615652</v>
      </c>
      <c r="D22" s="115">
        <v>410</v>
      </c>
      <c r="E22" s="114">
        <v>410</v>
      </c>
      <c r="F22" s="114">
        <v>401</v>
      </c>
      <c r="G22" s="114">
        <v>399</v>
      </c>
      <c r="H22" s="140">
        <v>402</v>
      </c>
      <c r="I22" s="115">
        <v>8</v>
      </c>
      <c r="J22" s="116">
        <v>1.9900497512437811</v>
      </c>
    </row>
    <row r="23" spans="1:15" s="110" customFormat="1" ht="24.95" customHeight="1" x14ac:dyDescent="0.2">
      <c r="A23" s="193" t="s">
        <v>154</v>
      </c>
      <c r="B23" s="199" t="s">
        <v>155</v>
      </c>
      <c r="C23" s="113">
        <v>2.6653070829084635</v>
      </c>
      <c r="D23" s="115">
        <v>1699</v>
      </c>
      <c r="E23" s="114">
        <v>1705</v>
      </c>
      <c r="F23" s="114">
        <v>1726</v>
      </c>
      <c r="G23" s="114">
        <v>1692</v>
      </c>
      <c r="H23" s="140">
        <v>1708</v>
      </c>
      <c r="I23" s="115">
        <v>-9</v>
      </c>
      <c r="J23" s="116">
        <v>-0.52693208430913352</v>
      </c>
    </row>
    <row r="24" spans="1:15" s="110" customFormat="1" ht="24.95" customHeight="1" x14ac:dyDescent="0.2">
      <c r="A24" s="193" t="s">
        <v>156</v>
      </c>
      <c r="B24" s="199" t="s">
        <v>221</v>
      </c>
      <c r="C24" s="113">
        <v>6.979370931053416</v>
      </c>
      <c r="D24" s="115">
        <v>4449</v>
      </c>
      <c r="E24" s="114">
        <v>4441</v>
      </c>
      <c r="F24" s="114">
        <v>4462</v>
      </c>
      <c r="G24" s="114">
        <v>4355</v>
      </c>
      <c r="H24" s="140">
        <v>4359</v>
      </c>
      <c r="I24" s="115">
        <v>90</v>
      </c>
      <c r="J24" s="116">
        <v>2.0646937370956642</v>
      </c>
    </row>
    <row r="25" spans="1:15" s="110" customFormat="1" ht="24.95" customHeight="1" x14ac:dyDescent="0.2">
      <c r="A25" s="193" t="s">
        <v>222</v>
      </c>
      <c r="B25" s="204" t="s">
        <v>159</v>
      </c>
      <c r="C25" s="113">
        <v>3.0904384657620207</v>
      </c>
      <c r="D25" s="115">
        <v>1970</v>
      </c>
      <c r="E25" s="114">
        <v>1983</v>
      </c>
      <c r="F25" s="114">
        <v>2079</v>
      </c>
      <c r="G25" s="114">
        <v>1985</v>
      </c>
      <c r="H25" s="140">
        <v>1955</v>
      </c>
      <c r="I25" s="115">
        <v>15</v>
      </c>
      <c r="J25" s="116">
        <v>0.76726342710997442</v>
      </c>
    </row>
    <row r="26" spans="1:15" s="110" customFormat="1" ht="24.95" customHeight="1" x14ac:dyDescent="0.2">
      <c r="A26" s="201">
        <v>782.78300000000002</v>
      </c>
      <c r="B26" s="203" t="s">
        <v>160</v>
      </c>
      <c r="C26" s="113">
        <v>2.6370695740842418</v>
      </c>
      <c r="D26" s="115">
        <v>1681</v>
      </c>
      <c r="E26" s="114">
        <v>1702</v>
      </c>
      <c r="F26" s="114">
        <v>1699</v>
      </c>
      <c r="G26" s="114">
        <v>1672</v>
      </c>
      <c r="H26" s="140">
        <v>1679</v>
      </c>
      <c r="I26" s="115">
        <v>2</v>
      </c>
      <c r="J26" s="116">
        <v>0.11911852293031566</v>
      </c>
    </row>
    <row r="27" spans="1:15" s="110" customFormat="1" ht="24.95" customHeight="1" x14ac:dyDescent="0.2">
      <c r="A27" s="193" t="s">
        <v>161</v>
      </c>
      <c r="B27" s="199" t="s">
        <v>223</v>
      </c>
      <c r="C27" s="113">
        <v>5.9816456192642562</v>
      </c>
      <c r="D27" s="115">
        <v>3813</v>
      </c>
      <c r="E27" s="114">
        <v>3835</v>
      </c>
      <c r="F27" s="114">
        <v>3824</v>
      </c>
      <c r="G27" s="114">
        <v>3709</v>
      </c>
      <c r="H27" s="140">
        <v>3707</v>
      </c>
      <c r="I27" s="115">
        <v>106</v>
      </c>
      <c r="J27" s="116">
        <v>2.859455084974373</v>
      </c>
    </row>
    <row r="28" spans="1:15" s="110" customFormat="1" ht="24.95" customHeight="1" x14ac:dyDescent="0.2">
      <c r="A28" s="193" t="s">
        <v>163</v>
      </c>
      <c r="B28" s="199" t="s">
        <v>164</v>
      </c>
      <c r="C28" s="113">
        <v>4.0332575103929722</v>
      </c>
      <c r="D28" s="115">
        <v>2571</v>
      </c>
      <c r="E28" s="114">
        <v>2551</v>
      </c>
      <c r="F28" s="114">
        <v>2518</v>
      </c>
      <c r="G28" s="114">
        <v>2416</v>
      </c>
      <c r="H28" s="140">
        <v>2424</v>
      </c>
      <c r="I28" s="115">
        <v>147</v>
      </c>
      <c r="J28" s="116">
        <v>6.064356435643564</v>
      </c>
    </row>
    <row r="29" spans="1:15" s="110" customFormat="1" ht="24.95" customHeight="1" x14ac:dyDescent="0.2">
      <c r="A29" s="193">
        <v>86</v>
      </c>
      <c r="B29" s="199" t="s">
        <v>165</v>
      </c>
      <c r="C29" s="113">
        <v>8.2390775747117413</v>
      </c>
      <c r="D29" s="115">
        <v>5252</v>
      </c>
      <c r="E29" s="114">
        <v>5262</v>
      </c>
      <c r="F29" s="114">
        <v>5224</v>
      </c>
      <c r="G29" s="114">
        <v>5112</v>
      </c>
      <c r="H29" s="140">
        <v>5102</v>
      </c>
      <c r="I29" s="115">
        <v>150</v>
      </c>
      <c r="J29" s="116">
        <v>2.9400235201881615</v>
      </c>
    </row>
    <row r="30" spans="1:15" s="110" customFormat="1" ht="24.95" customHeight="1" x14ac:dyDescent="0.2">
      <c r="A30" s="193">
        <v>87.88</v>
      </c>
      <c r="B30" s="204" t="s">
        <v>166</v>
      </c>
      <c r="C30" s="113">
        <v>7.504902345281983</v>
      </c>
      <c r="D30" s="115">
        <v>4784</v>
      </c>
      <c r="E30" s="114">
        <v>4798</v>
      </c>
      <c r="F30" s="114">
        <v>4787</v>
      </c>
      <c r="G30" s="114">
        <v>4690</v>
      </c>
      <c r="H30" s="140">
        <v>4693</v>
      </c>
      <c r="I30" s="115">
        <v>91</v>
      </c>
      <c r="J30" s="116">
        <v>1.9390581717451523</v>
      </c>
    </row>
    <row r="31" spans="1:15" s="110" customFormat="1" ht="24.95" customHeight="1" x14ac:dyDescent="0.2">
      <c r="A31" s="193" t="s">
        <v>167</v>
      </c>
      <c r="B31" s="199" t="s">
        <v>168</v>
      </c>
      <c r="C31" s="113">
        <v>3.026119695662405</v>
      </c>
      <c r="D31" s="115">
        <v>1929</v>
      </c>
      <c r="E31" s="114">
        <v>1935</v>
      </c>
      <c r="F31" s="114">
        <v>1983</v>
      </c>
      <c r="G31" s="114">
        <v>1931</v>
      </c>
      <c r="H31" s="140">
        <v>1919</v>
      </c>
      <c r="I31" s="115">
        <v>10</v>
      </c>
      <c r="J31" s="116">
        <v>0.52110474205315271</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2.9319946662483334</v>
      </c>
      <c r="D34" s="115">
        <v>1869</v>
      </c>
      <c r="E34" s="114">
        <v>1644</v>
      </c>
      <c r="F34" s="114">
        <v>2742</v>
      </c>
      <c r="G34" s="114">
        <v>1868</v>
      </c>
      <c r="H34" s="140">
        <v>1762</v>
      </c>
      <c r="I34" s="115">
        <v>107</v>
      </c>
      <c r="J34" s="116">
        <v>6.0726447219069239</v>
      </c>
    </row>
    <row r="35" spans="1:10" s="110" customFormat="1" ht="24.95" customHeight="1" x14ac:dyDescent="0.2">
      <c r="A35" s="292" t="s">
        <v>171</v>
      </c>
      <c r="B35" s="293" t="s">
        <v>172</v>
      </c>
      <c r="C35" s="113">
        <v>28.683033963448114</v>
      </c>
      <c r="D35" s="115">
        <v>18284</v>
      </c>
      <c r="E35" s="114">
        <v>18348</v>
      </c>
      <c r="F35" s="114">
        <v>18553</v>
      </c>
      <c r="G35" s="114">
        <v>18203</v>
      </c>
      <c r="H35" s="140">
        <v>18222</v>
      </c>
      <c r="I35" s="115">
        <v>62</v>
      </c>
      <c r="J35" s="116">
        <v>0.34024805180550982</v>
      </c>
    </row>
    <row r="36" spans="1:10" s="110" customFormat="1" ht="24.95" customHeight="1" x14ac:dyDescent="0.2">
      <c r="A36" s="294" t="s">
        <v>173</v>
      </c>
      <c r="B36" s="295" t="s">
        <v>174</v>
      </c>
      <c r="C36" s="125">
        <v>68.380265118832853</v>
      </c>
      <c r="D36" s="143">
        <v>43589</v>
      </c>
      <c r="E36" s="144">
        <v>43838</v>
      </c>
      <c r="F36" s="144">
        <v>44257</v>
      </c>
      <c r="G36" s="144">
        <v>43182</v>
      </c>
      <c r="H36" s="145">
        <v>43056</v>
      </c>
      <c r="I36" s="143">
        <v>533</v>
      </c>
      <c r="J36" s="146">
        <v>1.2379227053140096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2020-09-25T07:10:55Z</dcterms:created>
  <dcterms:modified xsi:type="dcterms:W3CDTF">2020-09-28T08:06:41Z</dcterms:modified>
</cp:coreProperties>
</file>