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K44" i="24"/>
  <c r="I44" i="24"/>
  <c r="G44" i="24"/>
  <c r="C44" i="24"/>
  <c r="M44" i="24" s="1"/>
  <c r="B44" i="24"/>
  <c r="D44" i="24" s="1"/>
  <c r="M43" i="24"/>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C31" i="24"/>
  <c r="C23" i="24"/>
  <c r="C15" i="24"/>
  <c r="K57" i="15"/>
  <c r="L57" i="15" s="1"/>
  <c r="C38" i="24"/>
  <c r="C37" i="24"/>
  <c r="C35" i="24"/>
  <c r="C34" i="24"/>
  <c r="C33" i="24"/>
  <c r="C32" i="24"/>
  <c r="G32" i="24" s="1"/>
  <c r="C30" i="24"/>
  <c r="C29" i="24"/>
  <c r="C28" i="24"/>
  <c r="G28" i="24" s="1"/>
  <c r="C27" i="24"/>
  <c r="C26" i="24"/>
  <c r="C25" i="24"/>
  <c r="C24" i="24"/>
  <c r="G24" i="24" s="1"/>
  <c r="C22" i="24"/>
  <c r="C21" i="24"/>
  <c r="C20" i="24"/>
  <c r="C19" i="24"/>
  <c r="C18" i="24"/>
  <c r="C17" i="24"/>
  <c r="C16" i="24"/>
  <c r="G16" i="24" s="1"/>
  <c r="C9" i="24"/>
  <c r="C8" i="24"/>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B8" i="24"/>
  <c r="B7" i="24"/>
  <c r="F7" i="24" l="1"/>
  <c r="D7" i="24"/>
  <c r="J7" i="24"/>
  <c r="H7" i="24"/>
  <c r="K7" i="24"/>
  <c r="F23" i="24"/>
  <c r="D23" i="24"/>
  <c r="J23" i="24"/>
  <c r="H23" i="24"/>
  <c r="K23" i="24"/>
  <c r="F9" i="24"/>
  <c r="D9" i="24"/>
  <c r="J9" i="24"/>
  <c r="H9" i="24"/>
  <c r="K9" i="24"/>
  <c r="K8" i="24"/>
  <c r="J8" i="24"/>
  <c r="H8" i="24"/>
  <c r="F8" i="24"/>
  <c r="D8" i="24"/>
  <c r="F15" i="24"/>
  <c r="D15" i="24"/>
  <c r="J15" i="24"/>
  <c r="H15" i="24"/>
  <c r="K15" i="24"/>
  <c r="F31" i="24"/>
  <c r="D31" i="24"/>
  <c r="J31" i="24"/>
  <c r="H31" i="24"/>
  <c r="K31" i="24"/>
  <c r="K32" i="24"/>
  <c r="J32" i="24"/>
  <c r="H32" i="24"/>
  <c r="F32" i="24"/>
  <c r="D32" i="24"/>
  <c r="I20" i="24"/>
  <c r="L20" i="24"/>
  <c r="E20" i="24"/>
  <c r="M20" i="24"/>
  <c r="K26" i="24"/>
  <c r="J26" i="24"/>
  <c r="H26" i="24"/>
  <c r="F26" i="24"/>
  <c r="D26" i="24"/>
  <c r="C14" i="24"/>
  <c r="C6" i="24"/>
  <c r="G29" i="24"/>
  <c r="M29" i="24"/>
  <c r="E29" i="24"/>
  <c r="L29" i="24"/>
  <c r="I29" i="24"/>
  <c r="G20" i="24"/>
  <c r="K61" i="24"/>
  <c r="I61" i="24"/>
  <c r="J61" i="24"/>
  <c r="K20" i="24"/>
  <c r="J20" i="24"/>
  <c r="H20" i="24"/>
  <c r="F20" i="24"/>
  <c r="D20" i="24"/>
  <c r="G23" i="24"/>
  <c r="M23" i="24"/>
  <c r="E23" i="24"/>
  <c r="L23" i="24"/>
  <c r="I23" i="24"/>
  <c r="B14" i="24"/>
  <c r="B6" i="24"/>
  <c r="I30" i="24"/>
  <c r="L30" i="24"/>
  <c r="M30" i="24"/>
  <c r="G30" i="24"/>
  <c r="E30" i="24"/>
  <c r="B45" i="24"/>
  <c r="B39" i="24"/>
  <c r="K18" i="24"/>
  <c r="J18" i="24"/>
  <c r="H18" i="24"/>
  <c r="F18" i="24"/>
  <c r="D18" i="24"/>
  <c r="F33" i="24"/>
  <c r="D33" i="24"/>
  <c r="J33" i="24"/>
  <c r="H33" i="24"/>
  <c r="H37" i="24"/>
  <c r="F37" i="24"/>
  <c r="D37" i="24"/>
  <c r="J37" i="24"/>
  <c r="K37" i="24"/>
  <c r="G21" i="24"/>
  <c r="M21" i="24"/>
  <c r="E21" i="24"/>
  <c r="L21" i="24"/>
  <c r="I21" i="24"/>
  <c r="G33" i="24"/>
  <c r="M33" i="24"/>
  <c r="E33" i="24"/>
  <c r="L33" i="24"/>
  <c r="I33" i="24"/>
  <c r="I37" i="24"/>
  <c r="G37" i="24"/>
  <c r="L37" i="24"/>
  <c r="M37" i="24"/>
  <c r="E37" i="24"/>
  <c r="K69" i="24"/>
  <c r="I69" i="24"/>
  <c r="J69" i="24"/>
  <c r="G17" i="24"/>
  <c r="M17" i="24"/>
  <c r="E17" i="24"/>
  <c r="L17" i="24"/>
  <c r="I17" i="24"/>
  <c r="G35" i="24"/>
  <c r="M35" i="24"/>
  <c r="E35" i="24"/>
  <c r="L35" i="24"/>
  <c r="I35" i="24"/>
  <c r="F21" i="24"/>
  <c r="D21" i="24"/>
  <c r="J21" i="24"/>
  <c r="H21" i="24"/>
  <c r="K21" i="24"/>
  <c r="K24" i="24"/>
  <c r="J24" i="24"/>
  <c r="H24" i="24"/>
  <c r="F24" i="24"/>
  <c r="D24" i="24"/>
  <c r="K30" i="24"/>
  <c r="J30" i="24"/>
  <c r="H30" i="24"/>
  <c r="F30" i="24"/>
  <c r="D30" i="24"/>
  <c r="G7" i="24"/>
  <c r="M7" i="24"/>
  <c r="E7" i="24"/>
  <c r="L7" i="24"/>
  <c r="I7" i="24"/>
  <c r="I18" i="24"/>
  <c r="L18" i="24"/>
  <c r="M18" i="24"/>
  <c r="G18" i="24"/>
  <c r="E18" i="24"/>
  <c r="G27" i="24"/>
  <c r="M27" i="24"/>
  <c r="E27" i="24"/>
  <c r="L27" i="24"/>
  <c r="I27" i="24"/>
  <c r="G31" i="24"/>
  <c r="M31" i="24"/>
  <c r="E31" i="24"/>
  <c r="L31" i="24"/>
  <c r="I31" i="24"/>
  <c r="F29" i="24"/>
  <c r="D29" i="24"/>
  <c r="J29" i="24"/>
  <c r="H29" i="24"/>
  <c r="K29" i="24"/>
  <c r="I26" i="24"/>
  <c r="L26" i="24"/>
  <c r="M26" i="24"/>
  <c r="G26" i="24"/>
  <c r="E26" i="24"/>
  <c r="K34" i="24"/>
  <c r="J34" i="24"/>
  <c r="H34" i="24"/>
  <c r="F34" i="24"/>
  <c r="D34" i="24"/>
  <c r="I8" i="24"/>
  <c r="L8" i="24"/>
  <c r="E8" i="24"/>
  <c r="M8" i="24"/>
  <c r="I22" i="24"/>
  <c r="L22" i="24"/>
  <c r="M22" i="24"/>
  <c r="G22" i="24"/>
  <c r="E22" i="24"/>
  <c r="M38" i="24"/>
  <c r="E38" i="24"/>
  <c r="L38" i="24"/>
  <c r="I38" i="24"/>
  <c r="G38" i="24"/>
  <c r="G8" i="24"/>
  <c r="K33" i="24"/>
  <c r="K53" i="24"/>
  <c r="I53" i="24"/>
  <c r="J53" i="24"/>
  <c r="F25" i="24"/>
  <c r="D25" i="24"/>
  <c r="J25" i="24"/>
  <c r="H25" i="24"/>
  <c r="K28" i="24"/>
  <c r="J28" i="24"/>
  <c r="H28" i="24"/>
  <c r="F28" i="24"/>
  <c r="D28" i="24"/>
  <c r="D38" i="24"/>
  <c r="K38" i="24"/>
  <c r="J38" i="24"/>
  <c r="H38" i="24"/>
  <c r="F38" i="24"/>
  <c r="G25" i="24"/>
  <c r="M25" i="24"/>
  <c r="E25" i="24"/>
  <c r="L25" i="24"/>
  <c r="I25" i="24"/>
  <c r="I28" i="24"/>
  <c r="L28" i="24"/>
  <c r="E28" i="24"/>
  <c r="M28" i="24"/>
  <c r="I34" i="24"/>
  <c r="L34" i="24"/>
  <c r="M34" i="24"/>
  <c r="G34" i="24"/>
  <c r="E34" i="24"/>
  <c r="G15" i="24"/>
  <c r="M15" i="24"/>
  <c r="E15" i="24"/>
  <c r="L15" i="24"/>
  <c r="I15" i="24"/>
  <c r="I41" i="24"/>
  <c r="G41" i="24"/>
  <c r="L41" i="24"/>
  <c r="M41" i="24"/>
  <c r="E41" i="24"/>
  <c r="F17" i="24"/>
  <c r="D17" i="24"/>
  <c r="J17" i="24"/>
  <c r="H17" i="24"/>
  <c r="K16" i="24"/>
  <c r="J16" i="24"/>
  <c r="H16" i="24"/>
  <c r="F16" i="24"/>
  <c r="D16" i="24"/>
  <c r="K22" i="24"/>
  <c r="J22" i="24"/>
  <c r="H22" i="24"/>
  <c r="F22" i="24"/>
  <c r="D22" i="24"/>
  <c r="G9" i="24"/>
  <c r="M9" i="24"/>
  <c r="E9" i="24"/>
  <c r="L9" i="24"/>
  <c r="I9" i="24"/>
  <c r="G19" i="24"/>
  <c r="M19" i="24"/>
  <c r="E19" i="24"/>
  <c r="L19" i="24"/>
  <c r="I19" i="24"/>
  <c r="C39" i="24"/>
  <c r="C45" i="24"/>
  <c r="K17" i="24"/>
  <c r="J77" i="24"/>
  <c r="K58" i="24"/>
  <c r="I58" i="24"/>
  <c r="K66" i="24"/>
  <c r="I66" i="24"/>
  <c r="K74" i="24"/>
  <c r="I74" i="24"/>
  <c r="F19" i="24"/>
  <c r="D19" i="24"/>
  <c r="J19" i="24"/>
  <c r="H19" i="24"/>
  <c r="F27" i="24"/>
  <c r="D27" i="24"/>
  <c r="J27" i="24"/>
  <c r="H27" i="24"/>
  <c r="F35" i="24"/>
  <c r="D35" i="24"/>
  <c r="J35" i="24"/>
  <c r="H35" i="24"/>
  <c r="K55" i="24"/>
  <c r="I55" i="24"/>
  <c r="K63" i="24"/>
  <c r="I63" i="24"/>
  <c r="K71" i="24"/>
  <c r="I71" i="24"/>
  <c r="E16" i="24"/>
  <c r="E24" i="24"/>
  <c r="E32" i="24"/>
  <c r="I43" i="24"/>
  <c r="G43" i="24"/>
  <c r="L43" i="24"/>
  <c r="K52" i="24"/>
  <c r="I52" i="24"/>
  <c r="K60" i="24"/>
  <c r="I60" i="24"/>
  <c r="K68" i="24"/>
  <c r="I68" i="24"/>
  <c r="E43" i="24"/>
  <c r="K57" i="24"/>
  <c r="I57" i="24"/>
  <c r="K65" i="24"/>
  <c r="I65" i="24"/>
  <c r="K73" i="24"/>
  <c r="I73" i="24"/>
  <c r="I16" i="24"/>
  <c r="L16" i="24"/>
  <c r="I24" i="24"/>
  <c r="L24" i="24"/>
  <c r="I32" i="24"/>
  <c r="L32" i="24"/>
  <c r="M16" i="24"/>
  <c r="M24" i="24"/>
  <c r="M32" i="24"/>
  <c r="K54" i="24"/>
  <c r="I54" i="24"/>
  <c r="K62" i="24"/>
  <c r="I62" i="24"/>
  <c r="K70" i="24"/>
  <c r="I70" i="24"/>
  <c r="K19" i="24"/>
  <c r="K27" i="24"/>
  <c r="K35"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I45" i="24" l="1"/>
  <c r="G45" i="24"/>
  <c r="L45" i="24"/>
  <c r="E45" i="24"/>
  <c r="M45" i="24"/>
  <c r="H45" i="24"/>
  <c r="F45" i="24"/>
  <c r="D45" i="24"/>
  <c r="J45" i="24"/>
  <c r="K45" i="24"/>
  <c r="I77" i="24"/>
  <c r="I39" i="24"/>
  <c r="G39" i="24"/>
  <c r="L39" i="24"/>
  <c r="M39" i="24"/>
  <c r="E39" i="24"/>
  <c r="I6" i="24"/>
  <c r="L6" i="24"/>
  <c r="M6" i="24"/>
  <c r="G6" i="24"/>
  <c r="E6" i="24"/>
  <c r="I14" i="24"/>
  <c r="L14" i="24"/>
  <c r="M14" i="24"/>
  <c r="G14" i="24"/>
  <c r="E14" i="24"/>
  <c r="K79" i="24"/>
  <c r="K78" i="24"/>
  <c r="J79" i="24"/>
  <c r="K6" i="24"/>
  <c r="J6" i="24"/>
  <c r="H6" i="24"/>
  <c r="F6" i="24"/>
  <c r="D6" i="24"/>
  <c r="H39" i="24"/>
  <c r="F39" i="24"/>
  <c r="D39" i="24"/>
  <c r="J39" i="24"/>
  <c r="K39" i="24"/>
  <c r="K14" i="24"/>
  <c r="J14" i="24"/>
  <c r="H14" i="24"/>
  <c r="F14" i="24"/>
  <c r="D14" i="24"/>
  <c r="I78" i="24" l="1"/>
  <c r="I79" i="24"/>
  <c r="J78" i="24"/>
  <c r="I83" i="24" l="1"/>
  <c r="I82" i="24"/>
  <c r="I81" i="24"/>
</calcChain>
</file>

<file path=xl/sharedStrings.xml><?xml version="1.0" encoding="utf-8"?>
<sst xmlns="http://schemas.openxmlformats.org/spreadsheetml/2006/main" count="1704" uniqueCount="520">
  <si>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</si>
  <si>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</si>
  <si>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</si>
  <si>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</si>
  <si>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</si>
  <si>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</si>
  <si>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</si>
  <si>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</si>
  <si>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</si>
  <si>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</si>
  <si>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</si>
  <si>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</si>
  <si>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</si>
  <si>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Uelzen (03360)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</si>
  <si>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</si>
  <si>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</si>
  <si>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</si>
  <si>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</si>
  <si>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</si>
  <si>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</si>
  <si>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</si>
  <si>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</si>
  <si>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</si>
  <si>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</si>
  <si>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</si>
  <si>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</si>
  <si>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</si>
  <si>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</si>
  <si>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</si>
  <si>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</si>
  <si>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</si>
  <si>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</si>
  <si>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</si>
  <si>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</si>
  <si>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</si>
  <si>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</si>
  <si>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</si>
  <si>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</si>
  <si>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</si>
  <si>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</si>
  <si>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</si>
  <si>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</si>
  <si>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</si>
  <si>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</si>
  <si>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</si>
  <si>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</si>
  <si>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</si>
  <si>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</si>
  <si>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</si>
  <si>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</si>
  <si>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</si>
  <si>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</si>
  <si>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</si>
  <si>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</si>
  <si>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</si>
  <si>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</si>
  <si>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</si>
  <si>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</si>
  <si>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</si>
  <si>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</si>
  <si>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</si>
  <si>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</si>
  <si>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</si>
  <si>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</si>
  <si>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</si>
  <si>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</si>
  <si>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</si>
  <si>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</si>
  <si>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</si>
  <si>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</si>
  <si>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</si>
  <si>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</si>
  <si>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</si>
  <si>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</si>
  <si>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</si>
  <si>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</si>
  <si>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</si>
  <si>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</si>
  <si>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</si>
  <si>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</si>
  <si>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</si>
  <si>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</si>
  <si>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</si>
  <si>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</si>
  <si>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</si>
  <si>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</si>
  <si>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</si>
  <si>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</si>
  <si>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</si>
  <si>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</si>
  <si>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</si>
  <si>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</si>
  <si>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Uelzen (03360);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</si>
  <si>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</si>
  <si>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</si>
  <si>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</si>
  <si>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</si>
  <si>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</si>
  <si>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</si>
  <si>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</si>
  <si>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</si>
  <si>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</si>
  <si>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</si>
  <si>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</si>
  <si>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</si>
  <si>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</si>
  <si>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</si>
  <si>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</si>
  <si>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</si>
  <si>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</si>
  <si>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</si>
  <si>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</si>
  <si>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</si>
  <si>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</si>
  <si>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</si>
  <si>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</si>
  <si>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</si>
  <si>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</si>
  <si>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</si>
  <si>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</si>
  <si>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</si>
  <si>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</si>
  <si>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</si>
  <si>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</si>
  <si>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</si>
  <si>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</si>
  <si>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</si>
  <si>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</si>
  <si>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</si>
  <si>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</si>
  <si>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</si>
  <si>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</si>
  <si>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</si>
  <si>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</si>
  <si>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</si>
  <si>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</si>
  <si>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</si>
  <si>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</si>
  <si>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</si>
  <si>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</si>
  <si>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</si>
  <si>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</si>
  <si>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</si>
  <si>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</si>
  <si>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</si>
  <si>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</si>
  <si>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</si>
  <si>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</si>
  <si>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</si>
  <si>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</si>
  <si>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</si>
  <si>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</si>
  <si>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</si>
  <si>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</si>
  <si>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</si>
  <si>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</si>
  <si>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</si>
  <si>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</si>
  <si>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</si>
  <si>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</si>
  <si>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</si>
  <si>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</si>
  <si>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</si>
  <si>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</si>
  <si>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</si>
  <si>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</si>
  <si>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</si>
  <si>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</si>
  <si>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</si>
  <si>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</si>
  <si>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</si>
  <si>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</si>
  <si>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</si>
  <si>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</si>
  <si>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</si>
  <si>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</si>
  <si>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</si>
  <si>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</si>
  <si>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</si>
  <si>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</si>
  <si>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</si>
  <si>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</si>
  <si>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</si>
  <si>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Uelzen (03360)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</si>
  <si>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</si>
  <si>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</si>
  <si>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</si>
  <si>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</si>
  <si>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</si>
  <si>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</si>
  <si>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</si>
  <si>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</si>
  <si>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</si>
  <si>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</si>
  <si>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</si>
  <si>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</si>
  <si>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</si>
  <si>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</si>
  <si>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</si>
  <si>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</si>
  <si>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</si>
  <si>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</si>
  <si>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</si>
  <si>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</si>
  <si>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</si>
  <si>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</si>
  <si>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</si>
  <si>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</si>
  <si>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</si>
  <si>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</si>
  <si>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</si>
  <si>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</si>
  <si>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</si>
  <si>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</si>
  <si>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</si>
  <si>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</si>
  <si>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</si>
  <si>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</si>
  <si>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</si>
  <si>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</si>
  <si>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</si>
  <si>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</si>
  <si>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</si>
  <si>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</si>
  <si>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</si>
  <si>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</si>
  <si>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</si>
  <si>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</si>
  <si>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</si>
  <si>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</si>
  <si>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</si>
  <si>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</si>
  <si>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</si>
  <si>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</si>
  <si>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</si>
  <si>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</si>
  <si>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</si>
  <si>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</si>
  <si>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</si>
  <si>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</si>
  <si>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</si>
  <si>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</si>
  <si>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</si>
  <si>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</si>
  <si>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</si>
  <si>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</si>
  <si>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</si>
  <si>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</si>
  <si>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</si>
  <si>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</si>
  <si>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</si>
  <si>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</si>
  <si>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</si>
  <si>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</si>
  <si>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</si>
  <si>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</si>
  <si>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</si>
  <si>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</si>
  <si>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</si>
  <si>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</si>
  <si>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</si>
  <si>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</si>
  <si>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</si>
  <si>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</si>
  <si>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</si>
  <si>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</si>
  <si>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</si>
  <si>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</si>
  <si>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</si>
  <si>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</si>
  <si>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</si>
  <si>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</si>
  <si>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</si>
  <si>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</si>
  <si>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</si>
  <si>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</si>
  <si>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</si>
  <si>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</si>
  <si>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</si>
  <si>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</si>
  <si>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</si>
  <si>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</si>
  <si>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</si>
  <si>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</si>
  <si>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</si>
  <si>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</si>
  <si>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</si>
  <si>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</si>
  <si>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</si>
  <si>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</si>
  <si>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</si>
  <si>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</si>
  <si>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</si>
  <si>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</si>
  <si>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</si>
  <si>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</si>
  <si>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</si>
  <si>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</si>
  <si>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</si>
  <si>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</si>
  <si>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</si>
  <si>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</si>
  <si>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</si>
  <si>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</si>
  <si>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</si>
  <si>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</si>
  <si>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</si>
  <si>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</si>
  <si>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</si>
  <si>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</si>
  <si>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</si>
  <si>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</si>
  <si>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</si>
  <si>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</si>
  <si>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</si>
  <si>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</si>
  <si>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</si>
  <si>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</si>
  <si>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</si>
  <si>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</si>
  <si>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</si>
  <si>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</si>
  <si>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</si>
  <si>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</si>
  <si>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</si>
  <si>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</si>
  <si>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</si>
  <si>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</si>
  <si>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</si>
  <si>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</si>
  <si>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</si>
  <si>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</si>
  <si>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</si>
  <si>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</si>
  <si>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</si>
  <si>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</si>
  <si>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</si>
  <si>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</si>
  <si>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</si>
  <si>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</si>
  <si>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</si>
  <si>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</si>
  <si>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</si>
  <si>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</si>
  <si>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</si>
  <si>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</si>
  <si>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</si>
  <si>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</si>
  <si>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</si>
  <si>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</si>
  <si>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</si>
  <si>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</si>
  <si>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</si>
  <si>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</si>
  <si>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</si>
  <si>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</si>
  <si>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</si>
  <si>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</si>
  <si>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</si>
  <si>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</si>
  <si>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</si>
  <si>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</si>
  <si>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</si>
  <si>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</si>
  <si>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</si>
  <si>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</si>
  <si>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</si>
  <si>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</si>
  <si>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</si>
  <si>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</si>
  <si>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</si>
  <si>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</si>
  <si>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</si>
  <si>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Uelzen (03360);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</si>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</sst>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{C10B9342-B95C-4A63-8D91-229FE0F1F487}</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F538-44AF-BB98-7D07B931B753}"/>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{AE5BA6AB-2531-4AEF-8DFE-52B1484F826A}</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F538-44AF-BB98-7D07B931B75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{0454C237-669A-43FC-94F2-686DA383E7E6}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538-44AF-BB98-7D07B931B75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{58367F0F-A481-4DEC-BE31-5ACEC42642A3}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538-44AF-BB98-7D07B931B75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1.1693763326226012</c:v>
                </c:pt>
                <c:pt idx="1">
                  <c:v>1.4040057212208159</c:v>
                </c:pt>
                <c:pt idx="2">
                  <c:v>1.1186464311118853</c:v>
                </c:pt>
                <c:pt idx="3">
                  <c:v>1.0875687030768</c:v>
                </c:pt>
              </c:numCache>
            </c:numRef>
          </c:val>
          <c:extLst>
            <c:ext xmlns:c16="http://schemas.microsoft.com/office/drawing/2014/chart" uri="{C3380CC4-5D6E-409C-BE32-E72D297353CC}">
              <c16:uniqueId val="{00000004-F538-44AF-BB98-7D07B931B75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{9EDEDA0C-2D36-477B-9DE2-BD2C5EB60613}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538-44AF-BB98-7D07B931B75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{F92472F9-8372-4B85-9A84-F2D01812D9DA}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538-44AF-BB98-7D07B931B75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{95E22090-D226-4C51-8BF8-D326ABA07AFC}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538-44AF-BB98-7D07B931B75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{8339D02C-DFBA-4F37-BC3E-359882412923}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538-44AF-BB98-7D07B931B7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38-44AF-BB98-7D07B931B75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38-44AF-BB98-7D07B931B75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{7203890E-BB56-45EC-9D25-19EA783B412D}</c15:txfldGUID>
                      <c15:f>Daten_Diagramme!$E$6</c15:f>
                      <c15:dlblFieldTableCache>
                        <c:ptCount val="1"/>
                        <c:pt idx="0">
                          <c:v>-6.1</c:v>
                        </c:pt>
                      </c15:dlblFieldTableCache>
                    </c15:dlblFTEntry>
                  </c15:dlblFieldTable>
                  <c15:showDataLabelsRange val="0"/>
                </c:ext>
                <c:ext xmlns:c16="http://schemas.microsoft.com/office/drawing/2014/chart" uri="{C3380CC4-5D6E-409C-BE32-E72D297353CC}">
                  <c16:uniqueId val="{00000000-7093-4115-B4C0-729B768A2D3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{857CF288-0C32-4F9E-A3C3-1106611B7C8A}</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7093-4115-B4C0-729B768A2D3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{CB39C31A-C8E4-4FC3-B819-B956D0E7D595}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093-4115-B4C0-729B768A2D3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{8FA0F68D-3BE5-40D3-AF0B-15285CC8CA33}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093-4115-B4C0-729B768A2D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-6.1276960434223682</c:v>
                </c:pt>
                <c:pt idx="1">
                  <c:v>-2.8801937126160149</c:v>
                </c:pt>
                <c:pt idx="2">
                  <c:v>-2.7637010795899166</c:v>
                </c:pt>
                <c:pt idx="3">
                  <c:v>-2.8655893304673015</c:v>
                </c:pt>
              </c:numCache>
            </c:numRef>
          </c:val>
          <c:extLst>
            <c:ext xmlns:c16="http://schemas.microsoft.com/office/drawing/2014/chart" uri="{C3380CC4-5D6E-409C-BE32-E72D297353CC}">
              <c16:uniqueId val="{00000004-7093-4115-B4C0-729B768A2D3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{66C56F8F-4BA9-4B7C-9A3D-E1AC401C7327}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093-4115-B4C0-729B768A2D3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{9EA67378-215D-4789-BB99-25AEA7CCF048}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093-4115-B4C0-729B768A2D3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{F44D3D85-4D16-43E5-91BA-989D2F13EC45}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093-4115-B4C0-729B768A2D3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{ABC18F0D-916A-4799-8440-57151BB492B8}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093-4115-B4C0-729B768A2D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093-4115-B4C0-729B768A2D3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093-4115-B4C0-729B768A2D3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{653406DF-73FB-4EAC-98CD-82081D38E777}</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6DDF-4273-87C6-3FD165BF85DD}"/>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{69B914DE-7C35-4219-8B0B-17FC6E9C52C9}</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6DDF-4273-87C6-3FD165BF85DD}"/>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{53A79662-5B0E-46C7-9686-FD21108A4762}</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6DDF-4273-87C6-3FD165BF85DD}"/>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{D08C61A5-BF97-4F37-85FE-EC631A164364}</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6DDF-4273-87C6-3FD165BF85DD}"/>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{42AB5AD0-930D-49E1-B056-C34486AA9E2D}</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6DDF-4273-87C6-3FD165BF85DD}"/>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{EE4BD25C-39E3-44C0-8D45-6C960ABD3EE7}</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6DDF-4273-87C6-3FD165BF85DD}"/>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{852230E3-9D57-44C1-88B8-EE3BB37FE512}</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6DDF-4273-87C6-3FD165BF85DD}"/>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{7D2328DE-4801-44A9-AF99-22FF3C0D285F}</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6DDF-4273-87C6-3FD165BF85DD}"/>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{81327B26-AA78-4305-998B-52A33BC9DDA3}</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6DDF-4273-87C6-3FD165BF85DD}"/>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{0EF9A33D-6046-4839-94D4-601419A5FDA8}</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6DDF-4273-87C6-3FD165BF85DD}"/>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{ABF555F8-1FEA-462F-A534-368C48804C24}</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6DDF-4273-87C6-3FD165BF85DD}"/>
                </c:ext>
              </c:extLst>
            </c:dLbl>
            <c:dLbl>
              <c:idx val="11"/>
              <c:tx>
                <c:strRef>
                  <c:f>Daten_Diagramme!$D$25</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{7FC38A7D-73BB-4D62-846F-9958DE737B11}</c15:txfldGUID>
                      <c15:f>Daten_Diagramme!$D$25</c15:f>
                      <c15:dlblFieldTableCache>
                        <c:ptCount val="1"/>
                        <c:pt idx="0">
                          <c:v>10.0</c:v>
                        </c:pt>
                      </c15:dlblFieldTableCache>
                    </c15:dlblFTEntry>
                  </c15:dlblFieldTable>
                  <c15:showDataLabelsRange val="0"/>
                </c:ext>
                <c:ext xmlns:c16="http://schemas.microsoft.com/office/drawing/2014/chart" uri="{C3380CC4-5D6E-409C-BE32-E72D297353CC}">
                  <c16:uniqueId val="{0000000B-6DDF-4273-87C6-3FD165BF85DD}"/>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{CB105C68-895B-4529-9071-9745F560FCBF}</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6DDF-4273-87C6-3FD165BF85DD}"/>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{C0986D5F-E283-4FAD-99BD-8A06A91C9816}</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6DDF-4273-87C6-3FD165BF85DD}"/>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{828A8DCB-6B1B-4471-AFF8-26BC01BC6596}</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6DDF-4273-87C6-3FD165BF85DD}"/>
                </c:ext>
              </c:extLst>
            </c:dLbl>
            <c:dLbl>
              <c:idx val="15"/>
              <c:tx>
                <c:strRef>
                  <c:f>Daten_Diagramme!$D$29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{1FED9EA6-F67B-444E-981B-D34FB49F78D6}</c15:txfldGUID>
                      <c15:f>Daten_Diagramme!$D$29</c15:f>
                      <c15:dlblFieldTableCache>
                        <c:ptCount val="1"/>
                        <c:pt idx="0">
                          <c:v>-6.9</c:v>
                        </c:pt>
                      </c15:dlblFieldTableCache>
                    </c15:dlblFTEntry>
                  </c15:dlblFieldTable>
                  <c15:showDataLabelsRange val="0"/>
                </c:ext>
                <c:ext xmlns:c16="http://schemas.microsoft.com/office/drawing/2014/chart" uri="{C3380CC4-5D6E-409C-BE32-E72D297353CC}">
                  <c16:uniqueId val="{0000000F-6DDF-4273-87C6-3FD165BF85DD}"/>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{853A53B1-582E-49F5-97A8-6893821DD6D3}</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6DDF-4273-87C6-3FD165BF85DD}"/>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{F1F1B700-C1F7-4C92-9DB6-D56BF7CDFA88}</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6DDF-4273-87C6-3FD165BF85DD}"/>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{A0D53655-0734-4670-B680-6175F26CAEB5}</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6DDF-4273-87C6-3FD165BF85DD}"/>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{E9740621-32AE-42D3-96E0-D6285B4F22DE}</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6DDF-4273-87C6-3FD165BF85DD}"/>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{C44ED4D1-8FCE-449D-BB9B-70C5530105E0}</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6DDF-4273-87C6-3FD165BF85D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{192329DE-E419-4B79-809F-E272DD35E656}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DDF-4273-87C6-3FD165BF85D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{F28B8565-E357-45FC-8983-9DAF79780FF6}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DDF-4273-87C6-3FD165BF85DD}"/>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{F3A85BF1-F6FA-46A8-A7D8-B236E73DA99E}</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6DDF-4273-87C6-3FD165BF85DD}"/>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{6D9E6A40-AD34-4CB9-9B83-2526D4CBD503}</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6DDF-4273-87C6-3FD165BF85DD}"/>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{3855145F-344B-49DE-9E74-1F62CF885F69}</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6DDF-4273-87C6-3FD165BF85D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{D91BA1AB-27DC-4F7E-BE50-93022D26882C}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DDF-4273-87C6-3FD165BF85D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{CBF1EE20-C6B3-440D-9461-78217A99FCEB}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DDF-4273-87C6-3FD165BF85D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{6CC31350-F60F-41B2-BB4E-DC44BDCA1EA4}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DDF-4273-87C6-3FD165BF85D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{A2CB8B63-150B-4F9C-90F7-8CD540A28E37}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DDF-4273-87C6-3FD165BF85D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{42BB8245-F9E3-4B8E-81FA-7AE62850939F}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DDF-4273-87C6-3FD165BF85DD}"/>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{8D1C37C0-F4B1-450C-89C7-8F6EF3837E69}</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6DDF-4273-87C6-3FD165BF85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1.1693763326226012</c:v>
                </c:pt>
                <c:pt idx="1">
                  <c:v>3.1525851197982346</c:v>
                </c:pt>
                <c:pt idx="2">
                  <c:v>-0.64935064935064934</c:v>
                </c:pt>
                <c:pt idx="3">
                  <c:v>-1.9037433155080214</c:v>
                </c:pt>
                <c:pt idx="4">
                  <c:v>-1.8742678641155799</c:v>
                </c:pt>
                <c:pt idx="5">
                  <c:v>-2.159827213822894</c:v>
                </c:pt>
                <c:pt idx="6">
                  <c:v>-1.5172413793103448</c:v>
                </c:pt>
                <c:pt idx="7">
                  <c:v>3.8989809481612761</c:v>
                </c:pt>
                <c:pt idx="8">
                  <c:v>-1.4625627592228772</c:v>
                </c:pt>
                <c:pt idx="9">
                  <c:v>3.7383177570093458</c:v>
                </c:pt>
                <c:pt idx="10">
                  <c:v>2.3046092184368736</c:v>
                </c:pt>
                <c:pt idx="11">
                  <c:v>10</c:v>
                </c:pt>
                <c:pt idx="12">
                  <c:v>1.0765550239234449</c:v>
                </c:pt>
                <c:pt idx="13">
                  <c:v>0.4219409282700422</c:v>
                </c:pt>
                <c:pt idx="14">
                  <c:v>-0.63451776649746194</c:v>
                </c:pt>
                <c:pt idx="15">
                  <c:v>-6.9135802469135799</c:v>
                </c:pt>
                <c:pt idx="16">
                  <c:v>3.1572556162720096</c:v>
                </c:pt>
                <c:pt idx="17">
                  <c:v>4.251386321626617</c:v>
                </c:pt>
                <c:pt idx="18">
                  <c:v>4.6891464699683878</c:v>
                </c:pt>
                <c:pt idx="19">
                  <c:v>1.0067114093959733</c:v>
                </c:pt>
                <c:pt idx="20">
                  <c:v>0.5611672278338945</c:v>
                </c:pt>
                <c:pt idx="21">
                  <c:v>0</c:v>
                </c:pt>
                <c:pt idx="23">
                  <c:v>3.1525851197982346</c:v>
                </c:pt>
                <c:pt idx="24">
                  <c:v>-4.1436464088397788E-2</c:v>
                </c:pt>
                <c:pt idx="25">
                  <c:v>1.4966110176045127</c:v>
                </c:pt>
              </c:numCache>
            </c:numRef>
          </c:val>
          <c:extLst>
            <c:ext xmlns:c16="http://schemas.microsoft.com/office/drawing/2014/chart" uri="{C3380CC4-5D6E-409C-BE32-E72D297353CC}">
              <c16:uniqueId val="{00000020-6DDF-4273-87C6-3FD165BF85D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{8E753335-CAD5-448F-B55E-BD935DA45312}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DDF-4273-87C6-3FD165BF85D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{3533C38F-AC41-4B2F-9E76-E3FA5DA861CF}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DDF-4273-87C6-3FD165BF85D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{4874AC75-1FB8-43D8-B278-2C33FDA5E6D2}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DDF-4273-87C6-3FD165BF85D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{9DB38AD9-D02D-44B6-9D21-786D1134DBD8}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DDF-4273-87C6-3FD165BF85D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{76CA424D-D9AD-4F60-8156-FDA3E017D53B}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DDF-4273-87C6-3FD165BF85D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{BF6D9C6C-5F85-400A-BF09-4A5891413569}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DDF-4273-87C6-3FD165BF85D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{6CFB722C-B984-4219-B897-E48D19A50BEE}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DDF-4273-87C6-3FD165BF85D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{8BF94827-8EFF-45D3-831A-FCEEF8CA5E89}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DDF-4273-87C6-3FD165BF85D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{41A9C5C6-3DDA-4972-AEDE-64B0AA970A15}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DDF-4273-87C6-3FD165BF85D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{24F84EEC-1A94-4D46-9BC1-BF7D2A24A1C7}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DDF-4273-87C6-3FD165BF85D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{52F18AFC-0115-40ED-B9E8-C3BEB3A5AC0D}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DDF-4273-87C6-3FD165BF85D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{F0168659-3B2F-48F5-9F16-24BA59FA2445}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DDF-4273-87C6-3FD165BF85D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{6A15C489-6CAA-4949-A19B-842CA9762E3C}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DDF-4273-87C6-3FD165BF85D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{120C425D-BE2A-4FAD-8E53-81CA7CD146AB}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DDF-4273-87C6-3FD165BF85D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{F8923466-6DF0-4030-8D59-C0C8593A843F}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DDF-4273-87C6-3FD165BF85D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{87ACFA87-09F8-48D6-9700-61BB56336023}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DDF-4273-87C6-3FD165BF85D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{DB218759-85FE-44B3-90EF-27E89DB6DA4A}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DDF-4273-87C6-3FD165BF85D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{1FB76522-7CC0-4442-833C-760828BBAF20}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DDF-4273-87C6-3FD165BF85D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{39CED1B7-5F97-435B-9694-A01A4243D833}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DDF-4273-87C6-3FD165BF85D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{3A658E82-32F1-4892-85D9-50858ED440B9}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DDF-4273-87C6-3FD165BF85D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{F555D1B6-4DC5-4ABA-A212-B0F8A6C57967}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DDF-4273-87C6-3FD165BF85D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{8CE694CC-2039-4437-BA1A-8AD1198F3A7E}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DDF-4273-87C6-3FD165BF85D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{6E592105-E117-434D-A208-0F737F716959}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DDF-4273-87C6-3FD165BF85D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{9AD69495-05A3-4CCA-A247-2A8D68FB361F}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DDF-4273-87C6-3FD165BF85D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{78959FFB-A606-44F3-98AA-6CE26EC29BF3}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DDF-4273-87C6-3FD165BF85D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{0F0BCF83-0945-455D-992B-7B369F2BCD6E}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DDF-4273-87C6-3FD165BF85D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{58BFB614-7905-458A-B5A8-B9C2319312C2}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DDF-4273-87C6-3FD165BF85D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{9E0BC181-6761-4069-8457-28683FA2A383}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DDF-4273-87C6-3FD165BF85D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{4A147C81-4E94-42E3-9103-70960B0ED5B0}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DDF-4273-87C6-3FD165BF85D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{511D5369-14A4-4AF5-87D3-AD88700073A0}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DDF-4273-87C6-3FD165BF85D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{B79AFEE2-5A0C-4E9C-AFD9-5CE74A43125C}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DDF-4273-87C6-3FD165BF85D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{49B6637C-1E5B-4D51-B2F2-2AB5D42C5AB1}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DDF-4273-87C6-3FD165BF85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DDF-4273-87C6-3FD165BF85D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DDF-4273-87C6-3FD165BF85D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{6B367E4E-59F2-4252-AB65-5A0E7FBDEDBB}</c15:txfldGUID>
                      <c15:f>Daten_Diagramme!$E$14</c15:f>
                      <c15:dlblFieldTableCache>
                        <c:ptCount val="1"/>
                        <c:pt idx="0">
                          <c:v>-6.1</c:v>
                        </c:pt>
                      </c15:dlblFieldTableCache>
                    </c15:dlblFTEntry>
                  </c15:dlblFieldTable>
                  <c15:showDataLabelsRange val="0"/>
                </c:ext>
                <c:ext xmlns:c16="http://schemas.microsoft.com/office/drawing/2014/chart" uri="{C3380CC4-5D6E-409C-BE32-E72D297353CC}">
                  <c16:uniqueId val="{00000000-7D60-4542-A3BC-AFE82385C3AB}"/>
                </c:ext>
              </c:extLst>
            </c:dLbl>
            <c:dLbl>
              <c:idx val="1"/>
              <c:tx>
                <c:strRef>
                  <c:f>Daten_Diagramme!$E$15</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{9A9559D5-FCEB-43E0-8BA5-73232E1ABE1B}</c15:txfldGUID>
                      <c15:f>Daten_Diagramme!$E$15</c15:f>
                      <c15:dlblFieldTableCache>
                        <c:ptCount val="1"/>
                        <c:pt idx="0">
                          <c:v>10.9</c:v>
                        </c:pt>
                      </c15:dlblFieldTableCache>
                    </c15:dlblFTEntry>
                  </c15:dlblFieldTable>
                  <c15:showDataLabelsRange val="0"/>
                </c:ext>
                <c:ext xmlns:c16="http://schemas.microsoft.com/office/drawing/2014/chart" uri="{C3380CC4-5D6E-409C-BE32-E72D297353CC}">
                  <c16:uniqueId val="{00000001-7D60-4542-A3BC-AFE82385C3AB}"/>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{CDA95106-17E6-4574-BD03-E9F615159789}</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7D60-4542-A3BC-AFE82385C3AB}"/>
                </c:ext>
              </c:extLst>
            </c:dLbl>
            <c:dLbl>
              <c:idx val="3"/>
              <c:tx>
                <c:strRef>
                  <c:f>Daten_Diagramme!$E$17</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{85B878CC-665C-4228-B43B-283E4280AD1A}</c15:txfldGUID>
                      <c15:f>Daten_Diagramme!$E$17</c15:f>
                      <c15:dlblFieldTableCache>
                        <c:ptCount val="1"/>
                        <c:pt idx="0">
                          <c:v>-13.6</c:v>
                        </c:pt>
                      </c15:dlblFieldTableCache>
                    </c15:dlblFTEntry>
                  </c15:dlblFieldTable>
                  <c15:showDataLabelsRange val="0"/>
                </c:ext>
                <c:ext xmlns:c16="http://schemas.microsoft.com/office/drawing/2014/chart" uri="{C3380CC4-5D6E-409C-BE32-E72D297353CC}">
                  <c16:uniqueId val="{00000003-7D60-4542-A3BC-AFE82385C3AB}"/>
                </c:ext>
              </c:extLst>
            </c:dLbl>
            <c:dLbl>
              <c:idx val="4"/>
              <c:tx>
                <c:strRef>
                  <c:f>Daten_Diagramme!$E$18</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{0C920A09-089C-41D8-9687-A8D4BD601BBA}</c15:txfldGUID>
                      <c15:f>Daten_Diagramme!$E$18</c15:f>
                      <c15:dlblFieldTableCache>
                        <c:ptCount val="1"/>
                        <c:pt idx="0">
                          <c:v>-15.8</c:v>
                        </c:pt>
                      </c15:dlblFieldTableCache>
                    </c15:dlblFTEntry>
                  </c15:dlblFieldTable>
                  <c15:showDataLabelsRange val="0"/>
                </c:ext>
                <c:ext xmlns:c16="http://schemas.microsoft.com/office/drawing/2014/chart" uri="{C3380CC4-5D6E-409C-BE32-E72D297353CC}">
                  <c16:uniqueId val="{00000004-7D60-4542-A3BC-AFE82385C3AB}"/>
                </c:ext>
              </c:extLst>
            </c:dLbl>
            <c:dLbl>
              <c:idx val="5"/>
              <c:tx>
                <c:strRef>
                  <c:f>Daten_Diagramme!$E$19</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{96A7ED0B-4731-42BB-882B-FA218ACA9FCA}</c15:txfldGUID>
                      <c15:f>Daten_Diagramme!$E$19</c15:f>
                      <c15:dlblFieldTableCache>
                        <c:ptCount val="1"/>
                        <c:pt idx="0">
                          <c:v>-11.3</c:v>
                        </c:pt>
                      </c15:dlblFieldTableCache>
                    </c15:dlblFTEntry>
                  </c15:dlblFieldTable>
                  <c15:showDataLabelsRange val="0"/>
                </c:ext>
                <c:ext xmlns:c16="http://schemas.microsoft.com/office/drawing/2014/chart" uri="{C3380CC4-5D6E-409C-BE32-E72D297353CC}">
                  <c16:uniqueId val="{00000005-7D60-4542-A3BC-AFE82385C3AB}"/>
                </c:ext>
              </c:extLst>
            </c:dLbl>
            <c:dLbl>
              <c:idx val="6"/>
              <c:tx>
                <c:strRef>
                  <c:f>Daten_Diagramme!$E$20</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{11F677DE-FB4C-4652-BFA7-764201A253B0}</c15:txfldGUID>
                      <c15:f>Daten_Diagramme!$E$20</c15:f>
                      <c15:dlblFieldTableCache>
                        <c:ptCount val="1"/>
                        <c:pt idx="0">
                          <c:v>-10.8</c:v>
                        </c:pt>
                      </c15:dlblFieldTableCache>
                    </c15:dlblFTEntry>
                  </c15:dlblFieldTable>
                  <c15:showDataLabelsRange val="0"/>
                </c:ext>
                <c:ext xmlns:c16="http://schemas.microsoft.com/office/drawing/2014/chart" uri="{C3380CC4-5D6E-409C-BE32-E72D297353CC}">
                  <c16:uniqueId val="{00000006-7D60-4542-A3BC-AFE82385C3AB}"/>
                </c:ext>
              </c:extLst>
            </c:dLbl>
            <c:dLbl>
              <c:idx val="7"/>
              <c:tx>
                <c:strRef>
                  <c:f>Daten_Diagramme!$E$21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{A856DD91-1705-4EA1-BFE1-76AC1D387B7E}</c15:txfldGUID>
                      <c15:f>Daten_Diagramme!$E$21</c15:f>
                      <c15:dlblFieldTableCache>
                        <c:ptCount val="1"/>
                        <c:pt idx="0">
                          <c:v>-3.5</c:v>
                        </c:pt>
                      </c15:dlblFieldTableCache>
                    </c15:dlblFTEntry>
                  </c15:dlblFieldTable>
                  <c15:showDataLabelsRange val="0"/>
                </c:ext>
                <c:ext xmlns:c16="http://schemas.microsoft.com/office/drawing/2014/chart" uri="{C3380CC4-5D6E-409C-BE32-E72D297353CC}">
                  <c16:uniqueId val="{00000007-7D60-4542-A3BC-AFE82385C3AB}"/>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{58F4F99E-EF58-49CC-AE63-5A5EAFABBDB4}</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7D60-4542-A3BC-AFE82385C3AB}"/>
                </c:ext>
              </c:extLst>
            </c:dLbl>
            <c:dLbl>
              <c:idx val="9"/>
              <c:tx>
                <c:strRef>
                  <c:f>Daten_Diagramme!$E$23</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{6D11A147-A573-4C1D-850B-465DE0AA93CB}</c15:txfldGUID>
                      <c15:f>Daten_Diagramme!$E$23</c15:f>
                      <c15:dlblFieldTableCache>
                        <c:ptCount val="1"/>
                        <c:pt idx="0">
                          <c:v>-10.7</c:v>
                        </c:pt>
                      </c15:dlblFieldTableCache>
                    </c15:dlblFTEntry>
                  </c15:dlblFieldTable>
                  <c15:showDataLabelsRange val="0"/>
                </c:ext>
                <c:ext xmlns:c16="http://schemas.microsoft.com/office/drawing/2014/chart" uri="{C3380CC4-5D6E-409C-BE32-E72D297353CC}">
                  <c16:uniqueId val="{00000009-7D60-4542-A3BC-AFE82385C3AB}"/>
                </c:ext>
              </c:extLst>
            </c:dLbl>
            <c:dLbl>
              <c:idx val="10"/>
              <c:tx>
                <c:strRef>
                  <c:f>Daten_Diagramme!$E$24</c:f>
                  <c:strCache>
                    <c:ptCount val="1"/>
                    <c:pt idx="0">
                      <c:v>-23.7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{15931BC0-B364-4EFE-B1E0-A6A86BD8BBFA}</c15:txfldGUID>
                      <c15:f>Daten_Diagramme!$E$24</c15:f>
                      <c15:dlblFieldTableCache>
                        <c:ptCount val="1"/>
                        <c:pt idx="0">
                          <c:v>-23.7</c:v>
                        </c:pt>
                      </c15:dlblFieldTableCache>
                    </c15:dlblFTEntry>
                  </c15:dlblFieldTable>
                  <c15:showDataLabelsRange val="0"/>
                </c:ext>
                <c:ext xmlns:c16="http://schemas.microsoft.com/office/drawing/2014/chart" uri="{C3380CC4-5D6E-409C-BE32-E72D297353CC}">
                  <c16:uniqueId val="{0000000A-7D60-4542-A3BC-AFE82385C3AB}"/>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{5ED6148D-E7A1-411D-B8AA-569C5D0249AC}</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7D60-4542-A3BC-AFE82385C3AB}"/>
                </c:ext>
              </c:extLst>
            </c:dLbl>
            <c:dLbl>
              <c:idx val="12"/>
              <c:tx>
                <c:strRef>
                  <c:f>Daten_Diagramme!$E$26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{3986EC31-D74F-49D7-874B-8F6EB8C1102D}</c15:txfldGUID>
                      <c15:f>Daten_Diagramme!$E$26</c15:f>
                      <c15:dlblFieldTableCache>
                        <c:ptCount val="1"/>
                        <c:pt idx="0">
                          <c:v>-5.2</c:v>
                        </c:pt>
                      </c15:dlblFieldTableCache>
                    </c15:dlblFTEntry>
                  </c15:dlblFieldTable>
                  <c15:showDataLabelsRange val="0"/>
                </c:ext>
                <c:ext xmlns:c16="http://schemas.microsoft.com/office/drawing/2014/chart" uri="{C3380CC4-5D6E-409C-BE32-E72D297353CC}">
                  <c16:uniqueId val="{0000000C-7D60-4542-A3BC-AFE82385C3AB}"/>
                </c:ext>
              </c:extLst>
            </c:dLbl>
            <c:dLbl>
              <c:idx val="13"/>
              <c:tx>
                <c:strRef>
                  <c:f>Daten_Diagramme!$E$27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{859C1A0F-4728-414B-A124-05E05EE80288}</c15:txfldGUID>
                      <c15:f>Daten_Diagramme!$E$27</c15:f>
                      <c15:dlblFieldTableCache>
                        <c:ptCount val="1"/>
                        <c:pt idx="0">
                          <c:v>6.0</c:v>
                        </c:pt>
                      </c15:dlblFieldTableCache>
                    </c15:dlblFTEntry>
                  </c15:dlblFieldTable>
                  <c15:showDataLabelsRange val="0"/>
                </c:ext>
                <c:ext xmlns:c16="http://schemas.microsoft.com/office/drawing/2014/chart" uri="{C3380CC4-5D6E-409C-BE32-E72D297353CC}">
                  <c16:uniqueId val="{0000000D-7D60-4542-A3BC-AFE82385C3AB}"/>
                </c:ext>
              </c:extLst>
            </c:dLbl>
            <c:dLbl>
              <c:idx val="14"/>
              <c:tx>
                <c:strRef>
                  <c:f>Daten_Diagramme!$E$28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{EDD10E73-50E8-46B9-9A9E-0DC575BE4D0A}</c15:txfldGUID>
                      <c15:f>Daten_Diagramme!$E$28</c15:f>
                      <c15:dlblFieldTableCache>
                        <c:ptCount val="1"/>
                        <c:pt idx="0">
                          <c:v>-7.1</c:v>
                        </c:pt>
                      </c15:dlblFieldTableCache>
                    </c15:dlblFTEntry>
                  </c15:dlblFieldTable>
                  <c15:showDataLabelsRange val="0"/>
                </c:ext>
                <c:ext xmlns:c16="http://schemas.microsoft.com/office/drawing/2014/chart" uri="{C3380CC4-5D6E-409C-BE32-E72D297353CC}">
                  <c16:uniqueId val="{0000000E-7D60-4542-A3BC-AFE82385C3AB}"/>
                </c:ext>
              </c:extLst>
            </c:dLbl>
            <c:dLbl>
              <c:idx val="15"/>
              <c:tx>
                <c:strRef>
                  <c:f>Daten_Diagramme!$E$29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{5212B3A6-DC22-4B2C-A5DC-FC8801F12F04}</c15:txfldGUID>
                      <c15:f>Daten_Diagramme!$E$29</c15:f>
                      <c15:dlblFieldTableCache>
                        <c:ptCount val="1"/>
                        <c:pt idx="0">
                          <c:v>12.3</c:v>
                        </c:pt>
                      </c15:dlblFieldTableCache>
                    </c15:dlblFTEntry>
                  </c15:dlblFieldTable>
                  <c15:showDataLabelsRange val="0"/>
                </c:ext>
                <c:ext xmlns:c16="http://schemas.microsoft.com/office/drawing/2014/chart" uri="{C3380CC4-5D6E-409C-BE32-E72D297353CC}">
                  <c16:uniqueId val="{0000000F-7D60-4542-A3BC-AFE82385C3AB}"/>
                </c:ext>
              </c:extLst>
            </c:dLbl>
            <c:dLbl>
              <c:idx val="16"/>
              <c:tx>
                <c:strRef>
                  <c:f>Daten_Diagramme!$E$30</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{F83FAF90-C15F-4B72-B8A0-9A45E698719D}</c15:txfldGUID>
                      <c15:f>Daten_Diagramme!$E$30</c15:f>
                      <c15:dlblFieldTableCache>
                        <c:ptCount val="1"/>
                        <c:pt idx="0">
                          <c:v>-9.2</c:v>
                        </c:pt>
                      </c15:dlblFieldTableCache>
                    </c15:dlblFTEntry>
                  </c15:dlblFieldTable>
                  <c15:showDataLabelsRange val="0"/>
                </c:ext>
                <c:ext xmlns:c16="http://schemas.microsoft.com/office/drawing/2014/chart" uri="{C3380CC4-5D6E-409C-BE32-E72D297353CC}">
                  <c16:uniqueId val="{00000010-7D60-4542-A3BC-AFE82385C3AB}"/>
                </c:ext>
              </c:extLst>
            </c:dLbl>
            <c:dLbl>
              <c:idx val="17"/>
              <c:tx>
                <c:strRef>
                  <c:f>Daten_Diagramme!$E$31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{06B7E440-8461-4124-9344-0AFB72EA3573}</c15:txfldGUID>
                      <c15:f>Daten_Diagramme!$E$31</c15:f>
                      <c15:dlblFieldTableCache>
                        <c:ptCount val="1"/>
                        <c:pt idx="0">
                          <c:v>4.0</c:v>
                        </c:pt>
                      </c15:dlblFieldTableCache>
                    </c15:dlblFTEntry>
                  </c15:dlblFieldTable>
                  <c15:showDataLabelsRange val="0"/>
                </c:ext>
                <c:ext xmlns:c16="http://schemas.microsoft.com/office/drawing/2014/chart" uri="{C3380CC4-5D6E-409C-BE32-E72D297353CC}">
                  <c16:uniqueId val="{00000011-7D60-4542-A3BC-AFE82385C3AB}"/>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{69B868D0-1422-4B98-BC56-8BB1AD64CAB1}</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7D60-4542-A3BC-AFE82385C3AB}"/>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{4C3763EC-EB97-4615-8BF0-4C77E4A30FE1}</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7D60-4542-A3BC-AFE82385C3AB}"/>
                </c:ext>
              </c:extLst>
            </c:dLbl>
            <c:dLbl>
              <c:idx val="20"/>
              <c:tx>
                <c:strRef>
                  <c:f>Daten_Diagramme!$E$34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{4016BE73-2A1C-4A9D-BB51-86D2EA5BDFF3}</c15:txfldGUID>
                      <c15:f>Daten_Diagramme!$E$34</c15:f>
                      <c15:dlblFieldTableCache>
                        <c:ptCount val="1"/>
                        <c:pt idx="0">
                          <c:v>-8.3</c:v>
                        </c:pt>
                      </c15:dlblFieldTableCache>
                    </c15:dlblFTEntry>
                  </c15:dlblFieldTable>
                  <c15:showDataLabelsRange val="0"/>
                </c:ext>
                <c:ext xmlns:c16="http://schemas.microsoft.com/office/drawing/2014/chart" uri="{C3380CC4-5D6E-409C-BE32-E72D297353CC}">
                  <c16:uniqueId val="{00000014-7D60-4542-A3BC-AFE82385C3A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{0B47F5E8-E5DE-40B8-A227-F6E0DB23DA3E}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D60-4542-A3BC-AFE82385C3A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{892D97D4-EE9A-460B-952F-9D16A25FD9C9}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D60-4542-A3BC-AFE82385C3AB}"/>
                </c:ext>
              </c:extLst>
            </c:dLbl>
            <c:dLbl>
              <c:idx val="23"/>
              <c:tx>
                <c:strRef>
                  <c:f>Daten_Diagramme!$E$37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{42FB52D2-E832-4F55-8A80-3485A932BDB0}</c15:txfldGUID>
                      <c15:f>Daten_Diagramme!$E$37</c15:f>
                      <c15:dlblFieldTableCache>
                        <c:ptCount val="1"/>
                        <c:pt idx="0">
                          <c:v>10.9</c:v>
                        </c:pt>
                      </c15:dlblFieldTableCache>
                    </c15:dlblFTEntry>
                  </c15:dlblFieldTable>
                  <c15:showDataLabelsRange val="0"/>
                </c:ext>
                <c:ext xmlns:c16="http://schemas.microsoft.com/office/drawing/2014/chart" uri="{C3380CC4-5D6E-409C-BE32-E72D297353CC}">
                  <c16:uniqueId val="{00000017-7D60-4542-A3BC-AFE82385C3AB}"/>
                </c:ext>
              </c:extLst>
            </c:dLbl>
            <c:dLbl>
              <c:idx val="24"/>
              <c:tx>
                <c:strRef>
                  <c:f>Daten_Diagramme!$E$38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{E14B573D-4D0C-43CE-836C-62785870515C}</c15:txfldGUID>
                      <c15:f>Daten_Diagramme!$E$38</c15:f>
                      <c15:dlblFieldTableCache>
                        <c:ptCount val="1"/>
                        <c:pt idx="0">
                          <c:v>-9.3</c:v>
                        </c:pt>
                      </c15:dlblFieldTableCache>
                    </c15:dlblFTEntry>
                  </c15:dlblFieldTable>
                  <c15:showDataLabelsRange val="0"/>
                </c:ext>
                <c:ext xmlns:c16="http://schemas.microsoft.com/office/drawing/2014/chart" uri="{C3380CC4-5D6E-409C-BE32-E72D297353CC}">
                  <c16:uniqueId val="{00000018-7D60-4542-A3BC-AFE82385C3AB}"/>
                </c:ext>
              </c:extLst>
            </c:dLbl>
            <c:dLbl>
              <c:idx val="25"/>
              <c:tx>
                <c:strRef>
                  <c:f>Daten_Diagramme!$E$39</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{C3BE6822-A233-4C0D-AB58-882120432F17}</c15:txfldGUID>
                      <c15:f>Daten_Diagramme!$E$39</c15:f>
                      <c15:dlblFieldTableCache>
                        <c:ptCount val="1"/>
                        <c:pt idx="0">
                          <c:v>-6.9</c:v>
                        </c:pt>
                      </c15:dlblFieldTableCache>
                    </c15:dlblFTEntry>
                  </c15:dlblFieldTable>
                  <c15:showDataLabelsRange val="0"/>
                </c:ext>
                <c:ext xmlns:c16="http://schemas.microsoft.com/office/drawing/2014/chart" uri="{C3380CC4-5D6E-409C-BE32-E72D297353CC}">
                  <c16:uniqueId val="{00000019-7D60-4542-A3BC-AFE82385C3A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{FA366B89-BBEF-45CB-97EA-F5195B7C1CC1}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D60-4542-A3BC-AFE82385C3A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{86C9A291-22F0-45D4-9F95-4B9C27E7F266}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D60-4542-A3BC-AFE82385C3A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{82D4E693-7625-4F87-96FD-4E76BBEDC39A}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D60-4542-A3BC-AFE82385C3A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{85A5120B-27C0-4B6D-8263-C16FBDBAF846}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D60-4542-A3BC-AFE82385C3A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{03686991-90A5-418A-A36B-809E82253728}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D60-4542-A3BC-AFE82385C3AB}"/>
                </c:ext>
              </c:extLst>
            </c:dLbl>
            <c:dLbl>
              <c:idx val="31"/>
              <c:tx>
                <c:strRef>
                  <c:f>Daten_Diagramme!$E$45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{3733A0E2-0B9F-4AFB-98A5-586855A9CA94}</c15:txfldGUID>
                      <c15:f>Daten_Diagramme!$E$45</c15:f>
                      <c15:dlblFieldTableCache>
                        <c:ptCount val="1"/>
                        <c:pt idx="0">
                          <c:v>-6.9</c:v>
                        </c:pt>
                      </c15:dlblFieldTableCache>
                    </c15:dlblFTEntry>
                  </c15:dlblFieldTable>
                  <c15:showDataLabelsRange val="0"/>
                </c:ext>
                <c:ext xmlns:c16="http://schemas.microsoft.com/office/drawing/2014/chart" uri="{C3380CC4-5D6E-409C-BE32-E72D297353CC}">
                  <c16:uniqueId val="{0000001F-7D60-4542-A3BC-AFE82385C3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-6.1276960434223682</c:v>
                </c:pt>
                <c:pt idx="1">
                  <c:v>10.895883777239709</c:v>
                </c:pt>
                <c:pt idx="2">
                  <c:v>0</c:v>
                </c:pt>
                <c:pt idx="3">
                  <c:v>-13.585746102449889</c:v>
                </c:pt>
                <c:pt idx="4">
                  <c:v>-15.811965811965813</c:v>
                </c:pt>
                <c:pt idx="5">
                  <c:v>-11.333333333333334</c:v>
                </c:pt>
                <c:pt idx="6">
                  <c:v>-10.76923076923077</c:v>
                </c:pt>
                <c:pt idx="7">
                  <c:v>-3.5019455252918288</c:v>
                </c:pt>
                <c:pt idx="8">
                  <c:v>-1.9965277777777777</c:v>
                </c:pt>
                <c:pt idx="9">
                  <c:v>-10.660980810234541</c:v>
                </c:pt>
                <c:pt idx="10">
                  <c:v>-23.686818632309215</c:v>
                </c:pt>
                <c:pt idx="11">
                  <c:v>1.9230769230769231</c:v>
                </c:pt>
                <c:pt idx="12">
                  <c:v>-5.1724137931034484</c:v>
                </c:pt>
                <c:pt idx="13">
                  <c:v>5.9782608695652177</c:v>
                </c:pt>
                <c:pt idx="14">
                  <c:v>-7.1428571428571432</c:v>
                </c:pt>
                <c:pt idx="15">
                  <c:v>12.280701754385966</c:v>
                </c:pt>
                <c:pt idx="16">
                  <c:v>-9.1954022988505741</c:v>
                </c:pt>
                <c:pt idx="17">
                  <c:v>4.048582995951417</c:v>
                </c:pt>
                <c:pt idx="18">
                  <c:v>-2.4340770791075053</c:v>
                </c:pt>
                <c:pt idx="19">
                  <c:v>-0.76628352490421459</c:v>
                </c:pt>
                <c:pt idx="20">
                  <c:v>-8.2539682539682548</c:v>
                </c:pt>
                <c:pt idx="21">
                  <c:v>0</c:v>
                </c:pt>
                <c:pt idx="23">
                  <c:v>10.895883777239709</c:v>
                </c:pt>
                <c:pt idx="24">
                  <c:v>-9.3209054593874825</c:v>
                </c:pt>
                <c:pt idx="25">
                  <c:v>-6.9213637142367652</c:v>
                </c:pt>
              </c:numCache>
            </c:numRef>
          </c:val>
          <c:extLst>
            <c:ext xmlns:c16="http://schemas.microsoft.com/office/drawing/2014/chart" uri="{C3380CC4-5D6E-409C-BE32-E72D297353CC}">
              <c16:uniqueId val="{00000020-7D60-4542-A3BC-AFE82385C3A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{C90FFA80-3173-4CA1-8E1C-CEF4215DDB5D}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D60-4542-A3BC-AFE82385C3A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{546E7F65-AA61-4532-9EF5-55BFFB04E0AC}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D60-4542-A3BC-AFE82385C3A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{84D0C7E1-D58B-4E96-B15D-06FCAD8F909B}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D60-4542-A3BC-AFE82385C3A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{81150DBD-A229-4923-8925-05406720ADA8}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D60-4542-A3BC-AFE82385C3A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{31B479CD-CDEB-4A41-93EB-1286024F71D9}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D60-4542-A3BC-AFE82385C3A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{E916BF83-5269-4C01-A5C8-CF94FBF31DFF}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D60-4542-A3BC-AFE82385C3A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{7D169620-ECEF-4333-8CA9-A9A6D97E35E8}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D60-4542-A3BC-AFE82385C3A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{0AFCAF92-F7F6-4380-87E0-2FC491ED53CA}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D60-4542-A3BC-AFE82385C3A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{321CF018-A00A-418F-B7DF-E788CC2AF03D}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D60-4542-A3BC-AFE82385C3A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{C157969D-4561-4BF3-AF45-6EEA50D9562B}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D60-4542-A3BC-AFE82385C3A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{952D6ABD-475D-4611-81A1-3A484CA1C256}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D60-4542-A3BC-AFE82385C3A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{4FF77AB2-F7BA-4743-A9A0-FB35310EF616}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D60-4542-A3BC-AFE82385C3A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{5E3C7553-35CA-48A5-84EC-13655D9CCA01}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D60-4542-A3BC-AFE82385C3A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{832E56C9-ADC8-4C86-A337-EB83E39BF75F}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D60-4542-A3BC-AFE82385C3A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{807D2561-6141-48AD-9E60-5F199D0A1F1E}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D60-4542-A3BC-AFE82385C3A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{935EDF3C-22A6-430E-BD39-3C3FF505D63B}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D60-4542-A3BC-AFE82385C3A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{CB4FA9B8-4D0D-4C9C-BD71-437F038782FB}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D60-4542-A3BC-AFE82385C3A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{361E6484-518A-460D-9E74-704B04DC499A}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D60-4542-A3BC-AFE82385C3A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{1596AC4B-746A-439A-9039-942EDBF16217}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D60-4542-A3BC-AFE82385C3A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{6F52B755-6E77-4D90-B610-97A9E5114E96}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D60-4542-A3BC-AFE82385C3A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{3C7A5CC2-3199-4E3F-8B41-6BDAA2BEA4FD}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D60-4542-A3BC-AFE82385C3A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{51C8A141-6138-4A79-B64A-E215083D9EF1}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D60-4542-A3BC-AFE82385C3A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{0B9E8D0B-912D-4083-961E-74480C2F3938}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D60-4542-A3BC-AFE82385C3A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{73217BDB-759A-409F-BF5F-D565CCCFC9D6}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D60-4542-A3BC-AFE82385C3A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{AA3C5438-1D7F-4684-BB95-8F284F378EF4}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D60-4542-A3BC-AFE82385C3A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{8A239FB3-8720-4D8B-BD75-813DCD5DA37D}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D60-4542-A3BC-AFE82385C3A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{B9B751FE-2DF0-4CDB-B187-102713E7D0BC}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D60-4542-A3BC-AFE82385C3A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{694EF1C0-8577-41F8-9D21-2950D2A6ACE7}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D60-4542-A3BC-AFE82385C3A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{14BF0DFF-CB41-40E2-BA95-AFE373C4EA64}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D60-4542-A3BC-AFE82385C3A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{28D0A8AC-D354-4965-ACA3-8B728B38DEBC}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D60-4542-A3BC-AFE82385C3A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{EFD49C8C-7C8A-4E41-A686-427AF47A0838}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D60-4542-A3BC-AFE82385C3A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{15C6FEEC-8311-41C6-92CB-13452F902A2A}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D60-4542-A3BC-AFE82385C3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D60-4542-A3BC-AFE82385C3A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D60-4542-A3BC-AFE82385C3A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{D844D1BD-6BFB-4AFD-BDDA-FD65F65AFA08}</c15:txfldGUID>
                      <c15:f>Diagramm!$I$46</c15:f>
                      <c15:dlblFieldTableCache>
                        <c:ptCount val="1"/>
                      </c15:dlblFieldTableCache>
                    </c15:dlblFTEntry>
                  </c15:dlblFieldTable>
                  <c15:showDataLabelsRange val="0"/>
                </c:ext>
                <c:ext xmlns:c16="http://schemas.microsoft.com/office/drawing/2014/chart" uri="{C3380CC4-5D6E-409C-BE32-E72D297353CC}">
                  <c16:uniqueId val="{00000000-9B94-43C3-8F74-4ABBBA9442F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{7D763EE9-BBFF-47C4-A7B6-4FF26B174203}</c15:txfldGUID>
                      <c15:f>Diagramm!$I$47</c15:f>
                      <c15:dlblFieldTableCache>
                        <c:ptCount val="1"/>
                      </c15:dlblFieldTableCache>
                    </c15:dlblFTEntry>
                  </c15:dlblFieldTable>
                  <c15:showDataLabelsRange val="0"/>
                </c:ext>
                <c:ext xmlns:c16="http://schemas.microsoft.com/office/drawing/2014/chart" uri="{C3380CC4-5D6E-409C-BE32-E72D297353CC}">
                  <c16:uniqueId val="{00000001-9B94-43C3-8F74-4ABBBA9442F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{0C389562-B7D8-4ACE-BF45-B7297F04FB73}</c15:txfldGUID>
                      <c15:f>Diagramm!$I$48</c15:f>
                      <c15:dlblFieldTableCache>
                        <c:ptCount val="1"/>
                      </c15:dlblFieldTableCache>
                    </c15:dlblFTEntry>
                  </c15:dlblFieldTable>
                  <c15:showDataLabelsRange val="0"/>
                </c:ext>
                <c:ext xmlns:c16="http://schemas.microsoft.com/office/drawing/2014/chart" uri="{C3380CC4-5D6E-409C-BE32-E72D297353CC}">
                  <c16:uniqueId val="{00000002-9B94-43C3-8F74-4ABBBA9442F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{DB9AF288-ECE6-4986-8055-308D3DEA0772}</c15:txfldGUID>
                      <c15:f>Diagramm!$I$49</c15:f>
                      <c15:dlblFieldTableCache>
                        <c:ptCount val="1"/>
                      </c15:dlblFieldTableCache>
                    </c15:dlblFTEntry>
                  </c15:dlblFieldTable>
                  <c15:showDataLabelsRange val="0"/>
                </c:ext>
                <c:ext xmlns:c16="http://schemas.microsoft.com/office/drawing/2014/chart" uri="{C3380CC4-5D6E-409C-BE32-E72D297353CC}">
                  <c16:uniqueId val="{00000003-9B94-43C3-8F74-4ABBBA9442F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{62848C8E-406D-496F-B007-FE472CA47334}</c15:txfldGUID>
                      <c15:f>Diagramm!$I$50</c15:f>
                      <c15:dlblFieldTableCache>
                        <c:ptCount val="1"/>
                      </c15:dlblFieldTableCache>
                    </c15:dlblFTEntry>
                  </c15:dlblFieldTable>
                  <c15:showDataLabelsRange val="0"/>
                </c:ext>
                <c:ext xmlns:c16="http://schemas.microsoft.com/office/drawing/2014/chart" uri="{C3380CC4-5D6E-409C-BE32-E72D297353CC}">
                  <c16:uniqueId val="{00000004-9B94-43C3-8F74-4ABBBA9442F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{5DDFB39F-955D-4009-9CAB-25BE537ECA04}</c15:txfldGUID>
                      <c15:f>Diagramm!$I$51</c15:f>
                      <c15:dlblFieldTableCache>
                        <c:ptCount val="1"/>
                      </c15:dlblFieldTableCache>
                    </c15:dlblFTEntry>
                  </c15:dlblFieldTable>
                  <c15:showDataLabelsRange val="0"/>
                </c:ext>
                <c:ext xmlns:c16="http://schemas.microsoft.com/office/drawing/2014/chart" uri="{C3380CC4-5D6E-409C-BE32-E72D297353CC}">
                  <c16:uniqueId val="{00000005-9B94-43C3-8F74-4ABBBA9442F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{9EC0517F-67AC-4C9D-BAD6-90381153DD2D}</c15:txfldGUID>
                      <c15:f>Diagramm!$I$52</c15:f>
                      <c15:dlblFieldTableCache>
                        <c:ptCount val="1"/>
                      </c15:dlblFieldTableCache>
                    </c15:dlblFTEntry>
                  </c15:dlblFieldTable>
                  <c15:showDataLabelsRange val="0"/>
                </c:ext>
                <c:ext xmlns:c16="http://schemas.microsoft.com/office/drawing/2014/chart" uri="{C3380CC4-5D6E-409C-BE32-E72D297353CC}">
                  <c16:uniqueId val="{00000006-9B94-43C3-8F74-4ABBBA9442F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{EC6B1CCB-7E6A-41C9-9708-BC5B466F3381}</c15:txfldGUID>
                      <c15:f>Diagramm!$I$53</c15:f>
                      <c15:dlblFieldTableCache>
                        <c:ptCount val="1"/>
                      </c15:dlblFieldTableCache>
                    </c15:dlblFTEntry>
                  </c15:dlblFieldTable>
                  <c15:showDataLabelsRange val="0"/>
                </c:ext>
                <c:ext xmlns:c16="http://schemas.microsoft.com/office/drawing/2014/chart" uri="{C3380CC4-5D6E-409C-BE32-E72D297353CC}">
                  <c16:uniqueId val="{00000007-9B94-43C3-8F74-4ABBBA9442F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{E0AE2746-8968-4B51-A134-5D128002D940}</c15:txfldGUID>
                      <c15:f>Diagramm!$I$54</c15:f>
                      <c15:dlblFieldTableCache>
                        <c:ptCount val="1"/>
                      </c15:dlblFieldTableCache>
                    </c15:dlblFTEntry>
                  </c15:dlblFieldTable>
                  <c15:showDataLabelsRange val="0"/>
                </c:ext>
                <c:ext xmlns:c16="http://schemas.microsoft.com/office/drawing/2014/chart" uri="{C3380CC4-5D6E-409C-BE32-E72D297353CC}">
                  <c16:uniqueId val="{00000008-9B94-43C3-8F74-4ABBBA9442F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{3DBBE9AF-B9C0-45E4-BDFF-36DB50DDE719}</c15:txfldGUID>
                      <c15:f>Diagramm!$I$55</c15:f>
                      <c15:dlblFieldTableCache>
                        <c:ptCount val="1"/>
                      </c15:dlblFieldTableCache>
                    </c15:dlblFTEntry>
                  </c15:dlblFieldTable>
                  <c15:showDataLabelsRange val="0"/>
                </c:ext>
                <c:ext xmlns:c16="http://schemas.microsoft.com/office/drawing/2014/chart" uri="{C3380CC4-5D6E-409C-BE32-E72D297353CC}">
                  <c16:uniqueId val="{00000009-9B94-43C3-8F74-4ABBBA9442F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{70EC6415-41CA-469E-AB67-28A20ADDA25C}</c15:txfldGUID>
                      <c15:f>Diagramm!$I$56</c15:f>
                      <c15:dlblFieldTableCache>
                        <c:ptCount val="1"/>
                      </c15:dlblFieldTableCache>
                    </c15:dlblFTEntry>
                  </c15:dlblFieldTable>
                  <c15:showDataLabelsRange val="0"/>
                </c:ext>
                <c:ext xmlns:c16="http://schemas.microsoft.com/office/drawing/2014/chart" uri="{C3380CC4-5D6E-409C-BE32-E72D297353CC}">
                  <c16:uniqueId val="{0000000A-9B94-43C3-8F74-4ABBBA9442F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{C961D091-FE43-4717-AE75-10843B81E620}</c15:txfldGUID>
                      <c15:f>Diagramm!$I$57</c15:f>
                      <c15:dlblFieldTableCache>
                        <c:ptCount val="1"/>
                      </c15:dlblFieldTableCache>
                    </c15:dlblFTEntry>
                  </c15:dlblFieldTable>
                  <c15:showDataLabelsRange val="0"/>
                </c:ext>
                <c:ext xmlns:c16="http://schemas.microsoft.com/office/drawing/2014/chart" uri="{C3380CC4-5D6E-409C-BE32-E72D297353CC}">
                  <c16:uniqueId val="{0000000B-9B94-43C3-8F74-4ABBBA9442F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{96D2E70F-27D7-4F38-8BAC-68168D971325}</c15:txfldGUID>
                      <c15:f>Diagramm!$I$58</c15:f>
                      <c15:dlblFieldTableCache>
                        <c:ptCount val="1"/>
                      </c15:dlblFieldTableCache>
                    </c15:dlblFTEntry>
                  </c15:dlblFieldTable>
                  <c15:showDataLabelsRange val="0"/>
                </c:ext>
                <c:ext xmlns:c16="http://schemas.microsoft.com/office/drawing/2014/chart" uri="{C3380CC4-5D6E-409C-BE32-E72D297353CC}">
                  <c16:uniqueId val="{0000000C-9B94-43C3-8F74-4ABBBA9442F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{6427493C-9454-4224-9408-E7DE2D6D06E8}</c15:txfldGUID>
                      <c15:f>Diagramm!$I$59</c15:f>
                      <c15:dlblFieldTableCache>
                        <c:ptCount val="1"/>
                      </c15:dlblFieldTableCache>
                    </c15:dlblFTEntry>
                  </c15:dlblFieldTable>
                  <c15:showDataLabelsRange val="0"/>
                </c:ext>
                <c:ext xmlns:c16="http://schemas.microsoft.com/office/drawing/2014/chart" uri="{C3380CC4-5D6E-409C-BE32-E72D297353CC}">
                  <c16:uniqueId val="{0000000D-9B94-43C3-8F74-4ABBBA9442F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{4EB34E96-D2F5-42E4-9A47-FFDAF06DD305}</c15:txfldGUID>
                      <c15:f>Diagramm!$I$60</c15:f>
                      <c15:dlblFieldTableCache>
                        <c:ptCount val="1"/>
                      </c15:dlblFieldTableCache>
                    </c15:dlblFTEntry>
                  </c15:dlblFieldTable>
                  <c15:showDataLabelsRange val="0"/>
                </c:ext>
                <c:ext xmlns:c16="http://schemas.microsoft.com/office/drawing/2014/chart" uri="{C3380CC4-5D6E-409C-BE32-E72D297353CC}">
                  <c16:uniqueId val="{0000000E-9B94-43C3-8F74-4ABBBA9442F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{7FA0C27E-18F2-4E3E-A970-5605190E6831}</c15:txfldGUID>
                      <c15:f>Diagramm!$I$61</c15:f>
                      <c15:dlblFieldTableCache>
                        <c:ptCount val="1"/>
                      </c15:dlblFieldTableCache>
                    </c15:dlblFTEntry>
                  </c15:dlblFieldTable>
                  <c15:showDataLabelsRange val="0"/>
                </c:ext>
                <c:ext xmlns:c16="http://schemas.microsoft.com/office/drawing/2014/chart" uri="{C3380CC4-5D6E-409C-BE32-E72D297353CC}">
                  <c16:uniqueId val="{0000000F-9B94-43C3-8F74-4ABBBA9442F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{BB1A0341-B82A-43ED-A0F6-E2C831CF426D}</c15:txfldGUID>
                      <c15:f>Diagramm!$I$62</c15:f>
                      <c15:dlblFieldTableCache>
                        <c:ptCount val="1"/>
                      </c15:dlblFieldTableCache>
                    </c15:dlblFTEntry>
                  </c15:dlblFieldTable>
                  <c15:showDataLabelsRange val="0"/>
                </c:ext>
                <c:ext xmlns:c16="http://schemas.microsoft.com/office/drawing/2014/chart" uri="{C3380CC4-5D6E-409C-BE32-E72D297353CC}">
                  <c16:uniqueId val="{00000010-9B94-43C3-8F74-4ABBBA9442F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{A223B03A-01C9-4DAE-A64F-DFE704977A9D}</c15:txfldGUID>
                      <c15:f>Diagramm!$I$63</c15:f>
                      <c15:dlblFieldTableCache>
                        <c:ptCount val="1"/>
                      </c15:dlblFieldTableCache>
                    </c15:dlblFTEntry>
                  </c15:dlblFieldTable>
                  <c15:showDataLabelsRange val="0"/>
                </c:ext>
                <c:ext xmlns:c16="http://schemas.microsoft.com/office/drawing/2014/chart" uri="{C3380CC4-5D6E-409C-BE32-E72D297353CC}">
                  <c16:uniqueId val="{00000011-9B94-43C3-8F74-4ABBBA9442F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{F9B1A886-D06F-4411-A7FD-AE942A27A7C2}</c15:txfldGUID>
                      <c15:f>Diagramm!$I$64</c15:f>
                      <c15:dlblFieldTableCache>
                        <c:ptCount val="1"/>
                      </c15:dlblFieldTableCache>
                    </c15:dlblFTEntry>
                  </c15:dlblFieldTable>
                  <c15:showDataLabelsRange val="0"/>
                </c:ext>
                <c:ext xmlns:c16="http://schemas.microsoft.com/office/drawing/2014/chart" uri="{C3380CC4-5D6E-409C-BE32-E72D297353CC}">
                  <c16:uniqueId val="{00000012-9B94-43C3-8F74-4ABBBA9442F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{08C878CE-064B-47A2-8045-2AE1FC870E7D}</c15:txfldGUID>
                      <c15:f>Diagramm!$I$65</c15:f>
                      <c15:dlblFieldTableCache>
                        <c:ptCount val="1"/>
                      </c15:dlblFieldTableCache>
                    </c15:dlblFTEntry>
                  </c15:dlblFieldTable>
                  <c15:showDataLabelsRange val="0"/>
                </c:ext>
                <c:ext xmlns:c16="http://schemas.microsoft.com/office/drawing/2014/chart" uri="{C3380CC4-5D6E-409C-BE32-E72D297353CC}">
                  <c16:uniqueId val="{00000013-9B94-43C3-8F74-4ABBBA9442F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{27B5B63D-C81E-4085-AD81-EF71D572FD72}</c15:txfldGUID>
                      <c15:f>Diagramm!$I$66</c15:f>
                      <c15:dlblFieldTableCache>
                        <c:ptCount val="1"/>
                      </c15:dlblFieldTableCache>
                    </c15:dlblFTEntry>
                  </c15:dlblFieldTable>
                  <c15:showDataLabelsRange val="0"/>
                </c:ext>
                <c:ext xmlns:c16="http://schemas.microsoft.com/office/drawing/2014/chart" uri="{C3380CC4-5D6E-409C-BE32-E72D297353CC}">
                  <c16:uniqueId val="{00000014-9B94-43C3-8F74-4ABBBA9442F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{2B7F0EA8-7560-4BE8-9EF2-09B4567BF3CE}</c15:txfldGUID>
                      <c15:f>Diagramm!$I$67</c15:f>
                      <c15:dlblFieldTableCache>
                        <c:ptCount val="1"/>
                      </c15:dlblFieldTableCache>
                    </c15:dlblFTEntry>
                  </c15:dlblFieldTable>
                  <c15:showDataLabelsRange val="0"/>
                </c:ext>
                <c:ext xmlns:c16="http://schemas.microsoft.com/office/drawing/2014/chart" uri="{C3380CC4-5D6E-409C-BE32-E72D297353CC}">
                  <c16:uniqueId val="{00000015-9B94-43C3-8F74-4ABBBA9442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B94-43C3-8F74-4ABBBA9442F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{759E839D-9E10-43E0-8DF6-0D0C5E7B23A8}</c15:txfldGUID>
                      <c15:f>Diagramm!$K$46</c15:f>
                      <c15:dlblFieldTableCache>
                        <c:ptCount val="1"/>
                      </c15:dlblFieldTableCache>
                    </c15:dlblFTEntry>
                  </c15:dlblFieldTable>
                  <c15:showDataLabelsRange val="0"/>
                </c:ext>
                <c:ext xmlns:c16="http://schemas.microsoft.com/office/drawing/2014/chart" uri="{C3380CC4-5D6E-409C-BE32-E72D297353CC}">
                  <c16:uniqueId val="{00000017-9B94-43C3-8F74-4ABBBA9442F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{FBDABFDA-D9EE-4C30-ADDC-535FBF9528B8}</c15:txfldGUID>
                      <c15:f>Diagramm!$K$47</c15:f>
                      <c15:dlblFieldTableCache>
                        <c:ptCount val="1"/>
                      </c15:dlblFieldTableCache>
                    </c15:dlblFTEntry>
                  </c15:dlblFieldTable>
                  <c15:showDataLabelsRange val="0"/>
                </c:ext>
                <c:ext xmlns:c16="http://schemas.microsoft.com/office/drawing/2014/chart" uri="{C3380CC4-5D6E-409C-BE32-E72D297353CC}">
                  <c16:uniqueId val="{00000018-9B94-43C3-8F74-4ABBBA9442F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{CEFC775F-813C-424E-8115-AF1B2011B5BC}</c15:txfldGUID>
                      <c15:f>Diagramm!$K$48</c15:f>
                      <c15:dlblFieldTableCache>
                        <c:ptCount val="1"/>
                      </c15:dlblFieldTableCache>
                    </c15:dlblFTEntry>
                  </c15:dlblFieldTable>
                  <c15:showDataLabelsRange val="0"/>
                </c:ext>
                <c:ext xmlns:c16="http://schemas.microsoft.com/office/drawing/2014/chart" uri="{C3380CC4-5D6E-409C-BE32-E72D297353CC}">
                  <c16:uniqueId val="{00000019-9B94-43C3-8F74-4ABBBA9442F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{233300F5-9FE1-401E-B3C0-301A55E34A02}</c15:txfldGUID>
                      <c15:f>Diagramm!$K$49</c15:f>
                      <c15:dlblFieldTableCache>
                        <c:ptCount val="1"/>
                      </c15:dlblFieldTableCache>
                    </c15:dlblFTEntry>
                  </c15:dlblFieldTable>
                  <c15:showDataLabelsRange val="0"/>
                </c:ext>
                <c:ext xmlns:c16="http://schemas.microsoft.com/office/drawing/2014/chart" uri="{C3380CC4-5D6E-409C-BE32-E72D297353CC}">
                  <c16:uniqueId val="{0000001A-9B94-43C3-8F74-4ABBBA9442F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{E30C87B2-2562-4359-90D2-DCE0AF07A8CA}</c15:txfldGUID>
                      <c15:f>Diagramm!$K$50</c15:f>
                      <c15:dlblFieldTableCache>
                        <c:ptCount val="1"/>
                      </c15:dlblFieldTableCache>
                    </c15:dlblFTEntry>
                  </c15:dlblFieldTable>
                  <c15:showDataLabelsRange val="0"/>
                </c:ext>
                <c:ext xmlns:c16="http://schemas.microsoft.com/office/drawing/2014/chart" uri="{C3380CC4-5D6E-409C-BE32-E72D297353CC}">
                  <c16:uniqueId val="{0000001B-9B94-43C3-8F74-4ABBBA9442F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{17A5A4AC-8325-49C6-B45C-C72AE9D7620B}</c15:txfldGUID>
                      <c15:f>Diagramm!$K$51</c15:f>
                      <c15:dlblFieldTableCache>
                        <c:ptCount val="1"/>
                      </c15:dlblFieldTableCache>
                    </c15:dlblFTEntry>
                  </c15:dlblFieldTable>
                  <c15:showDataLabelsRange val="0"/>
                </c:ext>
                <c:ext xmlns:c16="http://schemas.microsoft.com/office/drawing/2014/chart" uri="{C3380CC4-5D6E-409C-BE32-E72D297353CC}">
                  <c16:uniqueId val="{0000001C-9B94-43C3-8F74-4ABBBA9442F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{76B9A215-1683-40D0-9F01-740B22FF583B}</c15:txfldGUID>
                      <c15:f>Diagramm!$K$52</c15:f>
                      <c15:dlblFieldTableCache>
                        <c:ptCount val="1"/>
                      </c15:dlblFieldTableCache>
                    </c15:dlblFTEntry>
                  </c15:dlblFieldTable>
                  <c15:showDataLabelsRange val="0"/>
                </c:ext>
                <c:ext xmlns:c16="http://schemas.microsoft.com/office/drawing/2014/chart" uri="{C3380CC4-5D6E-409C-BE32-E72D297353CC}">
                  <c16:uniqueId val="{0000001D-9B94-43C3-8F74-4ABBBA9442F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{3EAA1B3D-56F6-4489-A080-BB6B7D3C5876}</c15:txfldGUID>
                      <c15:f>Diagramm!$K$53</c15:f>
                      <c15:dlblFieldTableCache>
                        <c:ptCount val="1"/>
                      </c15:dlblFieldTableCache>
                    </c15:dlblFTEntry>
                  </c15:dlblFieldTable>
                  <c15:showDataLabelsRange val="0"/>
                </c:ext>
                <c:ext xmlns:c16="http://schemas.microsoft.com/office/drawing/2014/chart" uri="{C3380CC4-5D6E-409C-BE32-E72D297353CC}">
                  <c16:uniqueId val="{0000001E-9B94-43C3-8F74-4ABBBA9442F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{B1959AAD-37AF-4623-85AE-A87E3D7E5D77}</c15:txfldGUID>
                      <c15:f>Diagramm!$K$54</c15:f>
                      <c15:dlblFieldTableCache>
                        <c:ptCount val="1"/>
                      </c15:dlblFieldTableCache>
                    </c15:dlblFTEntry>
                  </c15:dlblFieldTable>
                  <c15:showDataLabelsRange val="0"/>
                </c:ext>
                <c:ext xmlns:c16="http://schemas.microsoft.com/office/drawing/2014/chart" uri="{C3380CC4-5D6E-409C-BE32-E72D297353CC}">
                  <c16:uniqueId val="{0000001F-9B94-43C3-8F74-4ABBBA9442F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{01320926-41AB-44AC-BF00-1A91AA9326F2}</c15:txfldGUID>
                      <c15:f>Diagramm!$K$55</c15:f>
                      <c15:dlblFieldTableCache>
                        <c:ptCount val="1"/>
                      </c15:dlblFieldTableCache>
                    </c15:dlblFTEntry>
                  </c15:dlblFieldTable>
                  <c15:showDataLabelsRange val="0"/>
                </c:ext>
                <c:ext xmlns:c16="http://schemas.microsoft.com/office/drawing/2014/chart" uri="{C3380CC4-5D6E-409C-BE32-E72D297353CC}">
                  <c16:uniqueId val="{00000020-9B94-43C3-8F74-4ABBBA9442F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{DF6B2D93-F9EE-444B-9EC0-390F47993C54}</c15:txfldGUID>
                      <c15:f>Diagramm!$K$56</c15:f>
                      <c15:dlblFieldTableCache>
                        <c:ptCount val="1"/>
                      </c15:dlblFieldTableCache>
                    </c15:dlblFTEntry>
                  </c15:dlblFieldTable>
                  <c15:showDataLabelsRange val="0"/>
                </c:ext>
                <c:ext xmlns:c16="http://schemas.microsoft.com/office/drawing/2014/chart" uri="{C3380CC4-5D6E-409C-BE32-E72D297353CC}">
                  <c16:uniqueId val="{00000021-9B94-43C3-8F74-4ABBBA9442F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{3C74E332-3767-44C3-99D7-60B04580B484}</c15:txfldGUID>
                      <c15:f>Diagramm!$K$57</c15:f>
                      <c15:dlblFieldTableCache>
                        <c:ptCount val="1"/>
                      </c15:dlblFieldTableCache>
                    </c15:dlblFTEntry>
                  </c15:dlblFieldTable>
                  <c15:showDataLabelsRange val="0"/>
                </c:ext>
                <c:ext xmlns:c16="http://schemas.microsoft.com/office/drawing/2014/chart" uri="{C3380CC4-5D6E-409C-BE32-E72D297353CC}">
                  <c16:uniqueId val="{00000022-9B94-43C3-8F74-4ABBBA9442F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{88A6E1B4-0827-46DC-B05D-A92934D9B5B7}</c15:txfldGUID>
                      <c15:f>Diagramm!$K$58</c15:f>
                      <c15:dlblFieldTableCache>
                        <c:ptCount val="1"/>
                      </c15:dlblFieldTableCache>
                    </c15:dlblFTEntry>
                  </c15:dlblFieldTable>
                  <c15:showDataLabelsRange val="0"/>
                </c:ext>
                <c:ext xmlns:c16="http://schemas.microsoft.com/office/drawing/2014/chart" uri="{C3380CC4-5D6E-409C-BE32-E72D297353CC}">
                  <c16:uniqueId val="{00000023-9B94-43C3-8F74-4ABBBA9442F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{A0941273-F533-4817-8F62-D3D5C5DA6BE4}</c15:txfldGUID>
                      <c15:f>Diagramm!$K$59</c15:f>
                      <c15:dlblFieldTableCache>
                        <c:ptCount val="1"/>
                      </c15:dlblFieldTableCache>
                    </c15:dlblFTEntry>
                  </c15:dlblFieldTable>
                  <c15:showDataLabelsRange val="0"/>
                </c:ext>
                <c:ext xmlns:c16="http://schemas.microsoft.com/office/drawing/2014/chart" uri="{C3380CC4-5D6E-409C-BE32-E72D297353CC}">
                  <c16:uniqueId val="{00000024-9B94-43C3-8F74-4ABBBA9442F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{29EDDCBF-2BE5-4B53-BC35-70F5ED80A174}</c15:txfldGUID>
                      <c15:f>Diagramm!$K$60</c15:f>
                      <c15:dlblFieldTableCache>
                        <c:ptCount val="1"/>
                      </c15:dlblFieldTableCache>
                    </c15:dlblFTEntry>
                  </c15:dlblFieldTable>
                  <c15:showDataLabelsRange val="0"/>
                </c:ext>
                <c:ext xmlns:c16="http://schemas.microsoft.com/office/drawing/2014/chart" uri="{C3380CC4-5D6E-409C-BE32-E72D297353CC}">
                  <c16:uniqueId val="{00000025-9B94-43C3-8F74-4ABBBA9442F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{40297EC3-7AA1-4B23-A88E-F08C335B8D40}</c15:txfldGUID>
                      <c15:f>Diagramm!$K$61</c15:f>
                      <c15:dlblFieldTableCache>
                        <c:ptCount val="1"/>
                      </c15:dlblFieldTableCache>
                    </c15:dlblFTEntry>
                  </c15:dlblFieldTable>
                  <c15:showDataLabelsRange val="0"/>
                </c:ext>
                <c:ext xmlns:c16="http://schemas.microsoft.com/office/drawing/2014/chart" uri="{C3380CC4-5D6E-409C-BE32-E72D297353CC}">
                  <c16:uniqueId val="{00000026-9B94-43C3-8F74-4ABBBA9442F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{43A6D6C7-0A9E-4ED8-B72B-9CA1D2CB8BE3}</c15:txfldGUID>
                      <c15:f>Diagramm!$K$62</c15:f>
                      <c15:dlblFieldTableCache>
                        <c:ptCount val="1"/>
                      </c15:dlblFieldTableCache>
                    </c15:dlblFTEntry>
                  </c15:dlblFieldTable>
                  <c15:showDataLabelsRange val="0"/>
                </c:ext>
                <c:ext xmlns:c16="http://schemas.microsoft.com/office/drawing/2014/chart" uri="{C3380CC4-5D6E-409C-BE32-E72D297353CC}">
                  <c16:uniqueId val="{00000027-9B94-43C3-8F74-4ABBBA9442F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{1FE38620-7C85-4BE0-AC7C-7DAE13E2DAB2}</c15:txfldGUID>
                      <c15:f>Diagramm!$K$63</c15:f>
                      <c15:dlblFieldTableCache>
                        <c:ptCount val="1"/>
                      </c15:dlblFieldTableCache>
                    </c15:dlblFTEntry>
                  </c15:dlblFieldTable>
                  <c15:showDataLabelsRange val="0"/>
                </c:ext>
                <c:ext xmlns:c16="http://schemas.microsoft.com/office/drawing/2014/chart" uri="{C3380CC4-5D6E-409C-BE32-E72D297353CC}">
                  <c16:uniqueId val="{00000028-9B94-43C3-8F74-4ABBBA9442F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{98CCDB10-04E9-456E-AF19-FC2874246909}</c15:txfldGUID>
                      <c15:f>Diagramm!$K$64</c15:f>
                      <c15:dlblFieldTableCache>
                        <c:ptCount val="1"/>
                      </c15:dlblFieldTableCache>
                    </c15:dlblFTEntry>
                  </c15:dlblFieldTable>
                  <c15:showDataLabelsRange val="0"/>
                </c:ext>
                <c:ext xmlns:c16="http://schemas.microsoft.com/office/drawing/2014/chart" uri="{C3380CC4-5D6E-409C-BE32-E72D297353CC}">
                  <c16:uniqueId val="{00000029-9B94-43C3-8F74-4ABBBA9442F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{728B5180-839A-4064-AED3-0FF3537CEEDF}</c15:txfldGUID>
                      <c15:f>Diagramm!$K$65</c15:f>
                      <c15:dlblFieldTableCache>
                        <c:ptCount val="1"/>
                      </c15:dlblFieldTableCache>
                    </c15:dlblFTEntry>
                  </c15:dlblFieldTable>
                  <c15:showDataLabelsRange val="0"/>
                </c:ext>
                <c:ext xmlns:c16="http://schemas.microsoft.com/office/drawing/2014/chart" uri="{C3380CC4-5D6E-409C-BE32-E72D297353CC}">
                  <c16:uniqueId val="{0000002A-9B94-43C3-8F74-4ABBBA9442F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{CF9A489B-4482-44E1-80D2-53F6C26EF078}</c15:txfldGUID>
                      <c15:f>Diagramm!$K$66</c15:f>
                      <c15:dlblFieldTableCache>
                        <c:ptCount val="1"/>
                      </c15:dlblFieldTableCache>
                    </c15:dlblFTEntry>
                  </c15:dlblFieldTable>
                  <c15:showDataLabelsRange val="0"/>
                </c:ext>
                <c:ext xmlns:c16="http://schemas.microsoft.com/office/drawing/2014/chart" uri="{C3380CC4-5D6E-409C-BE32-E72D297353CC}">
                  <c16:uniqueId val="{0000002B-9B94-43C3-8F74-4ABBBA9442F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{232D1A6F-FD31-443F-A2D5-E3AC32ADDE2F}</c15:txfldGUID>
                      <c15:f>Diagramm!$K$67</c15:f>
                      <c15:dlblFieldTableCache>
                        <c:ptCount val="1"/>
                      </c15:dlblFieldTableCache>
                    </c15:dlblFTEntry>
                  </c15:dlblFieldTable>
                  <c15:showDataLabelsRange val="0"/>
                </c:ext>
                <c:ext xmlns:c16="http://schemas.microsoft.com/office/drawing/2014/chart" uri="{C3380CC4-5D6E-409C-BE32-E72D297353CC}">
                  <c16:uniqueId val="{0000002C-9B94-43C3-8F74-4ABBBA9442F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B94-43C3-8F74-4ABBBA9442F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{8C024E87-6E8A-4216-BD66-7A265F4B9583}</c15:txfldGUID>
                      <c15:f>Diagramm!$J$46</c15:f>
                      <c15:dlblFieldTableCache>
                        <c:ptCount val="1"/>
                      </c15:dlblFieldTableCache>
                    </c15:dlblFTEntry>
                  </c15:dlblFieldTable>
                  <c15:showDataLabelsRange val="0"/>
                </c:ext>
                <c:ext xmlns:c16="http://schemas.microsoft.com/office/drawing/2014/chart" uri="{C3380CC4-5D6E-409C-BE32-E72D297353CC}">
                  <c16:uniqueId val="{0000002E-9B94-43C3-8F74-4ABBBA9442F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{460E8814-9B84-4717-977B-2699A1EDD80D}</c15:txfldGUID>
                      <c15:f>Diagramm!$J$47</c15:f>
                      <c15:dlblFieldTableCache>
                        <c:ptCount val="1"/>
                      </c15:dlblFieldTableCache>
                    </c15:dlblFTEntry>
                  </c15:dlblFieldTable>
                  <c15:showDataLabelsRange val="0"/>
                </c:ext>
                <c:ext xmlns:c16="http://schemas.microsoft.com/office/drawing/2014/chart" uri="{C3380CC4-5D6E-409C-BE32-E72D297353CC}">
                  <c16:uniqueId val="{0000002F-9B94-43C3-8F74-4ABBBA9442F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{3847D114-98F4-4511-9223-1C79DA46F497}</c15:txfldGUID>
                      <c15:f>Diagramm!$J$48</c15:f>
                      <c15:dlblFieldTableCache>
                        <c:ptCount val="1"/>
                      </c15:dlblFieldTableCache>
                    </c15:dlblFTEntry>
                  </c15:dlblFieldTable>
                  <c15:showDataLabelsRange val="0"/>
                </c:ext>
                <c:ext xmlns:c16="http://schemas.microsoft.com/office/drawing/2014/chart" uri="{C3380CC4-5D6E-409C-BE32-E72D297353CC}">
                  <c16:uniqueId val="{00000030-9B94-43C3-8F74-4ABBBA9442F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{F508FA84-6311-4392-956D-9C5FF575A143}</c15:txfldGUID>
                      <c15:f>Diagramm!$J$49</c15:f>
                      <c15:dlblFieldTableCache>
                        <c:ptCount val="1"/>
                      </c15:dlblFieldTableCache>
                    </c15:dlblFTEntry>
                  </c15:dlblFieldTable>
                  <c15:showDataLabelsRange val="0"/>
                </c:ext>
                <c:ext xmlns:c16="http://schemas.microsoft.com/office/drawing/2014/chart" uri="{C3380CC4-5D6E-409C-BE32-E72D297353CC}">
                  <c16:uniqueId val="{00000031-9B94-43C3-8F74-4ABBBA9442F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{2F648B82-3E66-4197-80C6-121EBF4169E4}</c15:txfldGUID>
                      <c15:f>Diagramm!$J$50</c15:f>
                      <c15:dlblFieldTableCache>
                        <c:ptCount val="1"/>
                      </c15:dlblFieldTableCache>
                    </c15:dlblFTEntry>
                  </c15:dlblFieldTable>
                  <c15:showDataLabelsRange val="0"/>
                </c:ext>
                <c:ext xmlns:c16="http://schemas.microsoft.com/office/drawing/2014/chart" uri="{C3380CC4-5D6E-409C-BE32-E72D297353CC}">
                  <c16:uniqueId val="{00000032-9B94-43C3-8F74-4ABBBA9442F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{7427A095-F039-4AA8-B346-A36C31B9E653}</c15:txfldGUID>
                      <c15:f>Diagramm!$J$51</c15:f>
                      <c15:dlblFieldTableCache>
                        <c:ptCount val="1"/>
                      </c15:dlblFieldTableCache>
                    </c15:dlblFTEntry>
                  </c15:dlblFieldTable>
                  <c15:showDataLabelsRange val="0"/>
                </c:ext>
                <c:ext xmlns:c16="http://schemas.microsoft.com/office/drawing/2014/chart" uri="{C3380CC4-5D6E-409C-BE32-E72D297353CC}">
                  <c16:uniqueId val="{00000033-9B94-43C3-8F74-4ABBBA9442F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{A86A2F51-B32A-4C0F-9E81-F3B07213F08C}</c15:txfldGUID>
                      <c15:f>Diagramm!$J$52</c15:f>
                      <c15:dlblFieldTableCache>
                        <c:ptCount val="1"/>
                      </c15:dlblFieldTableCache>
                    </c15:dlblFTEntry>
                  </c15:dlblFieldTable>
                  <c15:showDataLabelsRange val="0"/>
                </c:ext>
                <c:ext xmlns:c16="http://schemas.microsoft.com/office/drawing/2014/chart" uri="{C3380CC4-5D6E-409C-BE32-E72D297353CC}">
                  <c16:uniqueId val="{00000034-9B94-43C3-8F74-4ABBBA9442F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{3F798D6B-F4B2-438F-BFD9-31A02B9FE8C0}</c15:txfldGUID>
                      <c15:f>Diagramm!$J$53</c15:f>
                      <c15:dlblFieldTableCache>
                        <c:ptCount val="1"/>
                      </c15:dlblFieldTableCache>
                    </c15:dlblFTEntry>
                  </c15:dlblFieldTable>
                  <c15:showDataLabelsRange val="0"/>
                </c:ext>
                <c:ext xmlns:c16="http://schemas.microsoft.com/office/drawing/2014/chart" uri="{C3380CC4-5D6E-409C-BE32-E72D297353CC}">
                  <c16:uniqueId val="{00000035-9B94-43C3-8F74-4ABBBA9442F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{87FE86E9-229D-4151-86B1-55B5A6473E7B}</c15:txfldGUID>
                      <c15:f>Diagramm!$J$54</c15:f>
                      <c15:dlblFieldTableCache>
                        <c:ptCount val="1"/>
                      </c15:dlblFieldTableCache>
                    </c15:dlblFTEntry>
                  </c15:dlblFieldTable>
                  <c15:showDataLabelsRange val="0"/>
                </c:ext>
                <c:ext xmlns:c16="http://schemas.microsoft.com/office/drawing/2014/chart" uri="{C3380CC4-5D6E-409C-BE32-E72D297353CC}">
                  <c16:uniqueId val="{00000036-9B94-43C3-8F74-4ABBBA9442F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{DDAFA34D-F382-450C-9A9A-1E9BDDC16FF4}</c15:txfldGUID>
                      <c15:f>Diagramm!$J$55</c15:f>
                      <c15:dlblFieldTableCache>
                        <c:ptCount val="1"/>
                      </c15:dlblFieldTableCache>
                    </c15:dlblFTEntry>
                  </c15:dlblFieldTable>
                  <c15:showDataLabelsRange val="0"/>
                </c:ext>
                <c:ext xmlns:c16="http://schemas.microsoft.com/office/drawing/2014/chart" uri="{C3380CC4-5D6E-409C-BE32-E72D297353CC}">
                  <c16:uniqueId val="{00000037-9B94-43C3-8F74-4ABBBA9442F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{B8CCCBE1-E97C-46A6-9A05-43516E74647D}</c15:txfldGUID>
                      <c15:f>Diagramm!$J$56</c15:f>
                      <c15:dlblFieldTableCache>
                        <c:ptCount val="1"/>
                      </c15:dlblFieldTableCache>
                    </c15:dlblFTEntry>
                  </c15:dlblFieldTable>
                  <c15:showDataLabelsRange val="0"/>
                </c:ext>
                <c:ext xmlns:c16="http://schemas.microsoft.com/office/drawing/2014/chart" uri="{C3380CC4-5D6E-409C-BE32-E72D297353CC}">
                  <c16:uniqueId val="{00000038-9B94-43C3-8F74-4ABBBA9442F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{1D6CA89F-C847-443F-ADDC-212E0FBC5659}</c15:txfldGUID>
                      <c15:f>Diagramm!$J$57</c15:f>
                      <c15:dlblFieldTableCache>
                        <c:ptCount val="1"/>
                      </c15:dlblFieldTableCache>
                    </c15:dlblFTEntry>
                  </c15:dlblFieldTable>
                  <c15:showDataLabelsRange val="0"/>
                </c:ext>
                <c:ext xmlns:c16="http://schemas.microsoft.com/office/drawing/2014/chart" uri="{C3380CC4-5D6E-409C-BE32-E72D297353CC}">
                  <c16:uniqueId val="{00000039-9B94-43C3-8F74-4ABBBA9442F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{8650E854-3293-45DE-9186-96E9C3E870DC}</c15:txfldGUID>
                      <c15:f>Diagramm!$J$58</c15:f>
                      <c15:dlblFieldTableCache>
                        <c:ptCount val="1"/>
                      </c15:dlblFieldTableCache>
                    </c15:dlblFTEntry>
                  </c15:dlblFieldTable>
                  <c15:showDataLabelsRange val="0"/>
                </c:ext>
                <c:ext xmlns:c16="http://schemas.microsoft.com/office/drawing/2014/chart" uri="{C3380CC4-5D6E-409C-BE32-E72D297353CC}">
                  <c16:uniqueId val="{0000003A-9B94-43C3-8F74-4ABBBA9442F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{CBD75D21-0480-4ABE-9636-3BC66467B657}</c15:txfldGUID>
                      <c15:f>Diagramm!$J$59</c15:f>
                      <c15:dlblFieldTableCache>
                        <c:ptCount val="1"/>
                      </c15:dlblFieldTableCache>
                    </c15:dlblFTEntry>
                  </c15:dlblFieldTable>
                  <c15:showDataLabelsRange val="0"/>
                </c:ext>
                <c:ext xmlns:c16="http://schemas.microsoft.com/office/drawing/2014/chart" uri="{C3380CC4-5D6E-409C-BE32-E72D297353CC}">
                  <c16:uniqueId val="{0000003B-9B94-43C3-8F74-4ABBBA9442F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{17E85C5D-082D-4D2C-AD49-589F5E0CDC26}</c15:txfldGUID>
                      <c15:f>Diagramm!$J$60</c15:f>
                      <c15:dlblFieldTableCache>
                        <c:ptCount val="1"/>
                      </c15:dlblFieldTableCache>
                    </c15:dlblFTEntry>
                  </c15:dlblFieldTable>
                  <c15:showDataLabelsRange val="0"/>
                </c:ext>
                <c:ext xmlns:c16="http://schemas.microsoft.com/office/drawing/2014/chart" uri="{C3380CC4-5D6E-409C-BE32-E72D297353CC}">
                  <c16:uniqueId val="{0000003C-9B94-43C3-8F74-4ABBBA9442F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{96F2251B-5CDA-4458-BF1D-A231D13B80F5}</c15:txfldGUID>
                      <c15:f>Diagramm!$J$61</c15:f>
                      <c15:dlblFieldTableCache>
                        <c:ptCount val="1"/>
                      </c15:dlblFieldTableCache>
                    </c15:dlblFTEntry>
                  </c15:dlblFieldTable>
                  <c15:showDataLabelsRange val="0"/>
                </c:ext>
                <c:ext xmlns:c16="http://schemas.microsoft.com/office/drawing/2014/chart" uri="{C3380CC4-5D6E-409C-BE32-E72D297353CC}">
                  <c16:uniqueId val="{0000003D-9B94-43C3-8F74-4ABBBA9442F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{0E959F30-145A-4249-810B-8F6936FD9D54}</c15:txfldGUID>
                      <c15:f>Diagramm!$J$62</c15:f>
                      <c15:dlblFieldTableCache>
                        <c:ptCount val="1"/>
                      </c15:dlblFieldTableCache>
                    </c15:dlblFTEntry>
                  </c15:dlblFieldTable>
                  <c15:showDataLabelsRange val="0"/>
                </c:ext>
                <c:ext xmlns:c16="http://schemas.microsoft.com/office/drawing/2014/chart" uri="{C3380CC4-5D6E-409C-BE32-E72D297353CC}">
                  <c16:uniqueId val="{0000003E-9B94-43C3-8F74-4ABBBA9442F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{0866F44F-FB8C-4C5F-9843-992564BE8184}</c15:txfldGUID>
                      <c15:f>Diagramm!$J$63</c15:f>
                      <c15:dlblFieldTableCache>
                        <c:ptCount val="1"/>
                      </c15:dlblFieldTableCache>
                    </c15:dlblFTEntry>
                  </c15:dlblFieldTable>
                  <c15:showDataLabelsRange val="0"/>
                </c:ext>
                <c:ext xmlns:c16="http://schemas.microsoft.com/office/drawing/2014/chart" uri="{C3380CC4-5D6E-409C-BE32-E72D297353CC}">
                  <c16:uniqueId val="{0000003F-9B94-43C3-8F74-4ABBBA9442F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{4D3A61DA-B86B-4148-B31F-DE16315C4CE9}</c15:txfldGUID>
                      <c15:f>Diagramm!$J$64</c15:f>
                      <c15:dlblFieldTableCache>
                        <c:ptCount val="1"/>
                      </c15:dlblFieldTableCache>
                    </c15:dlblFTEntry>
                  </c15:dlblFieldTable>
                  <c15:showDataLabelsRange val="0"/>
                </c:ext>
                <c:ext xmlns:c16="http://schemas.microsoft.com/office/drawing/2014/chart" uri="{C3380CC4-5D6E-409C-BE32-E72D297353CC}">
                  <c16:uniqueId val="{00000040-9B94-43C3-8F74-4ABBBA9442F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{E36C8E7C-0B44-4CB5-82E7-402B81DA7CD4}</c15:txfldGUID>
                      <c15:f>Diagramm!$J$65</c15:f>
                      <c15:dlblFieldTableCache>
                        <c:ptCount val="1"/>
                      </c15:dlblFieldTableCache>
                    </c15:dlblFTEntry>
                  </c15:dlblFieldTable>
                  <c15:showDataLabelsRange val="0"/>
                </c:ext>
                <c:ext xmlns:c16="http://schemas.microsoft.com/office/drawing/2014/chart" uri="{C3380CC4-5D6E-409C-BE32-E72D297353CC}">
                  <c16:uniqueId val="{00000041-9B94-43C3-8F74-4ABBBA9442F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{E36C5A09-C348-41A6-B2C3-EB9793115081}</c15:txfldGUID>
                      <c15:f>Diagramm!$J$66</c15:f>
                      <c15:dlblFieldTableCache>
                        <c:ptCount val="1"/>
                      </c15:dlblFieldTableCache>
                    </c15:dlblFTEntry>
                  </c15:dlblFieldTable>
                  <c15:showDataLabelsRange val="0"/>
                </c:ext>
                <c:ext xmlns:c16="http://schemas.microsoft.com/office/drawing/2014/chart" uri="{C3380CC4-5D6E-409C-BE32-E72D297353CC}">
                  <c16:uniqueId val="{00000042-9B94-43C3-8F74-4ABBBA9442F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{DAEA42E7-E0C1-47D9-AD6F-07F8842A5B52}</c15:txfldGUID>
                      <c15:f>Diagramm!$J$67</c15:f>
                      <c15:dlblFieldTableCache>
                        <c:ptCount val="1"/>
                      </c15:dlblFieldTableCache>
                    </c15:dlblFTEntry>
                  </c15:dlblFieldTable>
                  <c15:showDataLabelsRange val="0"/>
                </c:ext>
                <c:ext xmlns:c16="http://schemas.microsoft.com/office/drawing/2014/chart" uri="{C3380CC4-5D6E-409C-BE32-E72D297353CC}">
                  <c16:uniqueId val="{00000043-9B94-43C3-8F74-4ABBBA9442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B94-43C3-8F74-4ABBBA9442F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1F-4CDE-9F40-90B7386740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1F-4CDE-9F40-90B7386740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1F-4CDE-9F40-90B7386740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1F-4CDE-9F40-90B7386740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1F-4CDE-9F40-90B7386740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1F-4CDE-9F40-90B7386740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1F-4CDE-9F40-90B7386740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1F-4CDE-9F40-90B7386740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1F-4CDE-9F40-90B7386740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61F-4CDE-9F40-90B7386740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1F-4CDE-9F40-90B7386740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1F-4CDE-9F40-90B7386740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1F-4CDE-9F40-90B7386740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61F-4CDE-9F40-90B7386740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61F-4CDE-9F40-90B7386740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61F-4CDE-9F40-90B7386740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61F-4CDE-9F40-90B7386740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61F-4CDE-9F40-90B7386740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61F-4CDE-9F40-90B7386740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61F-4CDE-9F40-90B7386740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61F-4CDE-9F40-90B7386740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61F-4CDE-9F40-90B7386740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61F-4CDE-9F40-90B7386740A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61F-4CDE-9F40-90B7386740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61F-4CDE-9F40-90B7386740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61F-4CDE-9F40-90B7386740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61F-4CDE-9F40-90B7386740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61F-4CDE-9F40-90B7386740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61F-4CDE-9F40-90B7386740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61F-4CDE-9F40-90B7386740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61F-4CDE-9F40-90B7386740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61F-4CDE-9F40-90B7386740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61F-4CDE-9F40-90B7386740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61F-4CDE-9F40-90B7386740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61F-4CDE-9F40-90B7386740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61F-4CDE-9F40-90B7386740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61F-4CDE-9F40-90B7386740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61F-4CDE-9F40-90B7386740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61F-4CDE-9F40-90B7386740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61F-4CDE-9F40-90B7386740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61F-4CDE-9F40-90B7386740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61F-4CDE-9F40-90B7386740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61F-4CDE-9F40-90B7386740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61F-4CDE-9F40-90B7386740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61F-4CDE-9F40-90B7386740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61F-4CDE-9F40-90B7386740A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61F-4CDE-9F40-90B7386740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61F-4CDE-9F40-90B7386740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61F-4CDE-9F40-90B7386740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61F-4CDE-9F40-90B7386740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61F-4CDE-9F40-90B7386740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61F-4CDE-9F40-90B7386740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61F-4CDE-9F40-90B7386740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61F-4CDE-9F40-90B7386740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61F-4CDE-9F40-90B7386740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61F-4CDE-9F40-90B7386740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61F-4CDE-9F40-90B7386740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61F-4CDE-9F40-90B7386740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61F-4CDE-9F40-90B7386740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61F-4CDE-9F40-90B7386740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61F-4CDE-9F40-90B7386740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61F-4CDE-9F40-90B7386740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61F-4CDE-9F40-90B7386740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61F-4CDE-9F40-90B7386740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61F-4CDE-9F40-90B7386740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61F-4CDE-9F40-90B7386740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61F-4CDE-9F40-90B7386740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61F-4CDE-9F40-90B7386740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61F-4CDE-9F40-90B7386740A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101.57332563510393</c:v>
                </c:pt>
                <c:pt idx="2">
                  <c:v>104.01991916859123</c:v>
                </c:pt>
                <c:pt idx="3">
                  <c:v>102.40689953810625</c:v>
                </c:pt>
                <c:pt idx="4">
                  <c:v>102.00635103926096</c:v>
                </c:pt>
                <c:pt idx="5">
                  <c:v>102.61258660508084</c:v>
                </c:pt>
                <c:pt idx="6">
                  <c:v>104.73080254041571</c:v>
                </c:pt>
                <c:pt idx="7">
                  <c:v>103.65906466512702</c:v>
                </c:pt>
                <c:pt idx="8">
                  <c:v>104.1209584295612</c:v>
                </c:pt>
                <c:pt idx="9">
                  <c:v>104.68389145496535</c:v>
                </c:pt>
                <c:pt idx="10">
                  <c:v>107.37586605080831</c:v>
                </c:pt>
                <c:pt idx="11">
                  <c:v>105.76284642032331</c:v>
                </c:pt>
                <c:pt idx="12">
                  <c:v>105.80254041570439</c:v>
                </c:pt>
                <c:pt idx="13">
                  <c:v>105.64737297921478</c:v>
                </c:pt>
                <c:pt idx="14">
                  <c:v>108.51977482678983</c:v>
                </c:pt>
                <c:pt idx="15">
                  <c:v>106.91036374133948</c:v>
                </c:pt>
                <c:pt idx="16">
                  <c:v>106.8165415704388</c:v>
                </c:pt>
                <c:pt idx="17">
                  <c:v>106.84540993071595</c:v>
                </c:pt>
                <c:pt idx="18">
                  <c:v>109.6059468822171</c:v>
                </c:pt>
                <c:pt idx="19">
                  <c:v>108.3790415704388</c:v>
                </c:pt>
                <c:pt idx="20">
                  <c:v>108.31408775981524</c:v>
                </c:pt>
                <c:pt idx="21">
                  <c:v>108.35017321016167</c:v>
                </c:pt>
                <c:pt idx="22">
                  <c:v>111.7963337182448</c:v>
                </c:pt>
                <c:pt idx="23">
                  <c:v>110.25548498845265</c:v>
                </c:pt>
                <c:pt idx="24">
                  <c:v>109.58068706697459</c:v>
                </c:pt>
              </c:numCache>
            </c:numRef>
          </c:val>
          <c:smooth val="0"/>
          <c:extLst>
            <c:ext xmlns:c16="http://schemas.microsoft.com/office/drawing/2014/chart" uri="{C3380CC4-5D6E-409C-BE32-E72D297353CC}">
              <c16:uniqueId val="{00000000-D218-4B70-990B-375CC6EBCBD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101.72257479601087</c:v>
                </c:pt>
                <c:pt idx="2">
                  <c:v>103.94378966455122</c:v>
                </c:pt>
                <c:pt idx="3">
                  <c:v>103.21849501359928</c:v>
                </c:pt>
                <c:pt idx="4">
                  <c:v>102.8105167724388</c:v>
                </c:pt>
                <c:pt idx="5">
                  <c:v>103.71713508612874</c:v>
                </c:pt>
                <c:pt idx="6">
                  <c:v>107.1622846781505</c:v>
                </c:pt>
                <c:pt idx="7">
                  <c:v>108.65820489573889</c:v>
                </c:pt>
                <c:pt idx="8">
                  <c:v>109.38349954669084</c:v>
                </c:pt>
                <c:pt idx="9">
                  <c:v>112.82864913871261</c:v>
                </c:pt>
                <c:pt idx="10">
                  <c:v>107.84224841341793</c:v>
                </c:pt>
                <c:pt idx="11">
                  <c:v>106.52765185856754</c:v>
                </c:pt>
                <c:pt idx="12">
                  <c:v>105.30371713508613</c:v>
                </c:pt>
                <c:pt idx="13">
                  <c:v>107.70625566636447</c:v>
                </c:pt>
                <c:pt idx="14">
                  <c:v>110.56210335448775</c:v>
                </c:pt>
                <c:pt idx="15">
                  <c:v>110.0181323662738</c:v>
                </c:pt>
                <c:pt idx="16">
                  <c:v>109.42883046237534</c:v>
                </c:pt>
                <c:pt idx="17">
                  <c:v>111.78603807796918</c:v>
                </c:pt>
                <c:pt idx="18">
                  <c:v>116.00181323662737</c:v>
                </c:pt>
                <c:pt idx="19">
                  <c:v>114.05258386219401</c:v>
                </c:pt>
                <c:pt idx="20">
                  <c:v>114.86854034451497</c:v>
                </c:pt>
                <c:pt idx="21">
                  <c:v>118.13236627379872</c:v>
                </c:pt>
                <c:pt idx="22">
                  <c:v>121.75883952855848</c:v>
                </c:pt>
                <c:pt idx="23">
                  <c:v>121.16953762466002</c:v>
                </c:pt>
                <c:pt idx="24">
                  <c:v>110.74342701722574</c:v>
                </c:pt>
              </c:numCache>
            </c:numRef>
          </c:val>
          <c:smooth val="0"/>
          <c:extLst>
            <c:ext xmlns:c16="http://schemas.microsoft.com/office/drawing/2014/chart" uri="{C3380CC4-5D6E-409C-BE32-E72D297353CC}">
              <c16:uniqueId val="{00000001-D218-4B70-990B-375CC6EBCBD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102.25664563013962</c:v>
                </c:pt>
                <c:pt idx="2">
                  <c:v>100.42073054121248</c:v>
                </c:pt>
                <c:pt idx="3">
                  <c:v>99.388028303690959</c:v>
                </c:pt>
                <c:pt idx="4">
                  <c:v>95.410212277682163</c:v>
                </c:pt>
                <c:pt idx="5">
                  <c:v>95.00860585197934</c:v>
                </c:pt>
                <c:pt idx="6">
                  <c:v>92.445974373685218</c:v>
                </c:pt>
                <c:pt idx="7">
                  <c:v>92.92407726142666</c:v>
                </c:pt>
                <c:pt idx="8">
                  <c:v>91.24115509657679</c:v>
                </c:pt>
                <c:pt idx="9">
                  <c:v>94.033275960986799</c:v>
                </c:pt>
                <c:pt idx="10">
                  <c:v>87.837062535857712</c:v>
                </c:pt>
                <c:pt idx="11">
                  <c:v>86.421877988143052</c:v>
                </c:pt>
                <c:pt idx="12">
                  <c:v>86.899980875884481</c:v>
                </c:pt>
                <c:pt idx="13">
                  <c:v>88.468158347676422</c:v>
                </c:pt>
                <c:pt idx="14">
                  <c:v>88.449034232166767</c:v>
                </c:pt>
                <c:pt idx="15">
                  <c:v>88.315165423599169</c:v>
                </c:pt>
                <c:pt idx="16">
                  <c:v>86.55574679671065</c:v>
                </c:pt>
                <c:pt idx="17">
                  <c:v>89.041881812966153</c:v>
                </c:pt>
                <c:pt idx="18">
                  <c:v>87.397207879135578</c:v>
                </c:pt>
                <c:pt idx="19">
                  <c:v>87.531076687703191</c:v>
                </c:pt>
                <c:pt idx="20">
                  <c:v>85.427423981640842</c:v>
                </c:pt>
                <c:pt idx="21">
                  <c:v>86.24976094855613</c:v>
                </c:pt>
                <c:pt idx="22">
                  <c:v>86.651367374258939</c:v>
                </c:pt>
                <c:pt idx="23">
                  <c:v>84.050487664945493</c:v>
                </c:pt>
                <c:pt idx="24">
                  <c:v>78.963472939376558</c:v>
                </c:pt>
              </c:numCache>
            </c:numRef>
          </c:val>
          <c:smooth val="0"/>
          <c:extLst>
            <c:ext xmlns:c16="http://schemas.microsoft.com/office/drawing/2014/chart" uri="{C3380CC4-5D6E-409C-BE32-E72D297353CC}">
              <c16:uniqueId val="{00000002-D218-4B70-990B-375CC6EBCBD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218-4B70-990B-375CC6EBCBDF}"/>
                </c:ext>
              </c:extLst>
            </c:dLbl>
            <c:dLbl>
              <c:idx val="1"/>
              <c:delete val="1"/>
              <c:extLst>
                <c:ext xmlns:c15="http://schemas.microsoft.com/office/drawing/2012/chart" uri="{CE6537A1-D6FC-4f65-9D91-7224C49458BB}"/>
                <c:ext xmlns:c16="http://schemas.microsoft.com/office/drawing/2014/chart" uri="{C3380CC4-5D6E-409C-BE32-E72D297353CC}">
                  <c16:uniqueId val="{00000004-D218-4B70-990B-375CC6EBCBDF}"/>
                </c:ext>
              </c:extLst>
            </c:dLbl>
            <c:dLbl>
              <c:idx val="2"/>
              <c:delete val="1"/>
              <c:extLst>
                <c:ext xmlns:c15="http://schemas.microsoft.com/office/drawing/2012/chart" uri="{CE6537A1-D6FC-4f65-9D91-7224C49458BB}"/>
                <c:ext xmlns:c16="http://schemas.microsoft.com/office/drawing/2014/chart" uri="{C3380CC4-5D6E-409C-BE32-E72D297353CC}">
                  <c16:uniqueId val="{00000005-D218-4B70-990B-375CC6EBCBDF}"/>
                </c:ext>
              </c:extLst>
            </c:dLbl>
            <c:dLbl>
              <c:idx val="3"/>
              <c:delete val="1"/>
              <c:extLst>
                <c:ext xmlns:c15="http://schemas.microsoft.com/office/drawing/2012/chart" uri="{CE6537A1-D6FC-4f65-9D91-7224C49458BB}"/>
                <c:ext xmlns:c16="http://schemas.microsoft.com/office/drawing/2014/chart" uri="{C3380CC4-5D6E-409C-BE32-E72D297353CC}">
                  <c16:uniqueId val="{00000006-D218-4B70-990B-375CC6EBCBDF}"/>
                </c:ext>
              </c:extLst>
            </c:dLbl>
            <c:dLbl>
              <c:idx val="4"/>
              <c:delete val="1"/>
              <c:extLst>
                <c:ext xmlns:c15="http://schemas.microsoft.com/office/drawing/2012/chart" uri="{CE6537A1-D6FC-4f65-9D91-7224C49458BB}"/>
                <c:ext xmlns:c16="http://schemas.microsoft.com/office/drawing/2014/chart" uri="{C3380CC4-5D6E-409C-BE32-E72D297353CC}">
                  <c16:uniqueId val="{00000007-D218-4B70-990B-375CC6EBCBDF}"/>
                </c:ext>
              </c:extLst>
            </c:dLbl>
            <c:dLbl>
              <c:idx val="5"/>
              <c:delete val="1"/>
              <c:extLst>
                <c:ext xmlns:c15="http://schemas.microsoft.com/office/drawing/2012/chart" uri="{CE6537A1-D6FC-4f65-9D91-7224C49458BB}"/>
                <c:ext xmlns:c16="http://schemas.microsoft.com/office/drawing/2014/chart" uri="{C3380CC4-5D6E-409C-BE32-E72D297353CC}">
                  <c16:uniqueId val="{00000008-D218-4B70-990B-375CC6EBCBDF}"/>
                </c:ext>
              </c:extLst>
            </c:dLbl>
            <c:dLbl>
              <c:idx val="6"/>
              <c:delete val="1"/>
              <c:extLst>
                <c:ext xmlns:c15="http://schemas.microsoft.com/office/drawing/2012/chart" uri="{CE6537A1-D6FC-4f65-9D91-7224C49458BB}"/>
                <c:ext xmlns:c16="http://schemas.microsoft.com/office/drawing/2014/chart" uri="{C3380CC4-5D6E-409C-BE32-E72D297353CC}">
                  <c16:uniqueId val="{00000009-D218-4B70-990B-375CC6EBCBDF}"/>
                </c:ext>
              </c:extLst>
            </c:dLbl>
            <c:dLbl>
              <c:idx val="7"/>
              <c:delete val="1"/>
              <c:extLst>
                <c:ext xmlns:c15="http://schemas.microsoft.com/office/drawing/2012/chart" uri="{CE6537A1-D6FC-4f65-9D91-7224C49458BB}"/>
                <c:ext xmlns:c16="http://schemas.microsoft.com/office/drawing/2014/chart" uri="{C3380CC4-5D6E-409C-BE32-E72D297353CC}">
                  <c16:uniqueId val="{0000000A-D218-4B70-990B-375CC6EBCBDF}"/>
                </c:ext>
              </c:extLst>
            </c:dLbl>
            <c:dLbl>
              <c:idx val="8"/>
              <c:delete val="1"/>
              <c:extLst>
                <c:ext xmlns:c15="http://schemas.microsoft.com/office/drawing/2012/chart" uri="{CE6537A1-D6FC-4f65-9D91-7224C49458BB}"/>
                <c:ext xmlns:c16="http://schemas.microsoft.com/office/drawing/2014/chart" uri="{C3380CC4-5D6E-409C-BE32-E72D297353CC}">
                  <c16:uniqueId val="{0000000B-D218-4B70-990B-375CC6EBCBDF}"/>
                </c:ext>
              </c:extLst>
            </c:dLbl>
            <c:dLbl>
              <c:idx val="9"/>
              <c:delete val="1"/>
              <c:extLst>
                <c:ext xmlns:c15="http://schemas.microsoft.com/office/drawing/2012/chart" uri="{CE6537A1-D6FC-4f65-9D91-7224C49458BB}"/>
                <c:ext xmlns:c16="http://schemas.microsoft.com/office/drawing/2014/chart" uri="{C3380CC4-5D6E-409C-BE32-E72D297353CC}">
                  <c16:uniqueId val="{0000000C-D218-4B70-990B-375CC6EBCBDF}"/>
                </c:ext>
              </c:extLst>
            </c:dLbl>
            <c:dLbl>
              <c:idx val="10"/>
              <c:delete val="1"/>
              <c:extLst>
                <c:ext xmlns:c15="http://schemas.microsoft.com/office/drawing/2012/chart" uri="{CE6537A1-D6FC-4f65-9D91-7224C49458BB}"/>
                <c:ext xmlns:c16="http://schemas.microsoft.com/office/drawing/2014/chart" uri="{C3380CC4-5D6E-409C-BE32-E72D297353CC}">
                  <c16:uniqueId val="{0000000D-D218-4B70-990B-375CC6EBCBDF}"/>
                </c:ext>
              </c:extLst>
            </c:dLbl>
            <c:dLbl>
              <c:idx val="11"/>
              <c:delete val="1"/>
              <c:extLst>
                <c:ext xmlns:c15="http://schemas.microsoft.com/office/drawing/2012/chart" uri="{CE6537A1-D6FC-4f65-9D91-7224C49458BB}"/>
                <c:ext xmlns:c16="http://schemas.microsoft.com/office/drawing/2014/chart" uri="{C3380CC4-5D6E-409C-BE32-E72D297353CC}">
                  <c16:uniqueId val="{0000000E-D218-4B70-990B-375CC6EBCBDF}"/>
                </c:ext>
              </c:extLst>
            </c:dLbl>
            <c:dLbl>
              <c:idx val="12"/>
              <c:delete val="1"/>
              <c:extLst>
                <c:ext xmlns:c15="http://schemas.microsoft.com/office/drawing/2012/chart" uri="{CE6537A1-D6FC-4f65-9D91-7224C49458BB}"/>
                <c:ext xmlns:c16="http://schemas.microsoft.com/office/drawing/2014/chart" uri="{C3380CC4-5D6E-409C-BE32-E72D297353CC}">
                  <c16:uniqueId val="{0000000F-D218-4B70-990B-375CC6EBCBD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18-4B70-990B-375CC6EBCBDF}"/>
                </c:ext>
              </c:extLst>
            </c:dLbl>
            <c:dLbl>
              <c:idx val="14"/>
              <c:delete val="1"/>
              <c:extLst>
                <c:ext xmlns:c15="http://schemas.microsoft.com/office/drawing/2012/chart" uri="{CE6537A1-D6FC-4f65-9D91-7224C49458BB}"/>
                <c:ext xmlns:c16="http://schemas.microsoft.com/office/drawing/2014/chart" uri="{C3380CC4-5D6E-409C-BE32-E72D297353CC}">
                  <c16:uniqueId val="{00000011-D218-4B70-990B-375CC6EBCBDF}"/>
                </c:ext>
              </c:extLst>
            </c:dLbl>
            <c:dLbl>
              <c:idx val="15"/>
              <c:delete val="1"/>
              <c:extLst>
                <c:ext xmlns:c15="http://schemas.microsoft.com/office/drawing/2012/chart" uri="{CE6537A1-D6FC-4f65-9D91-7224C49458BB}"/>
                <c:ext xmlns:c16="http://schemas.microsoft.com/office/drawing/2014/chart" uri="{C3380CC4-5D6E-409C-BE32-E72D297353CC}">
                  <c16:uniqueId val="{00000012-D218-4B70-990B-375CC6EBCBDF}"/>
                </c:ext>
              </c:extLst>
            </c:dLbl>
            <c:dLbl>
              <c:idx val="16"/>
              <c:delete val="1"/>
              <c:extLst>
                <c:ext xmlns:c15="http://schemas.microsoft.com/office/drawing/2012/chart" uri="{CE6537A1-D6FC-4f65-9D91-7224C49458BB}"/>
                <c:ext xmlns:c16="http://schemas.microsoft.com/office/drawing/2014/chart" uri="{C3380CC4-5D6E-409C-BE32-E72D297353CC}">
                  <c16:uniqueId val="{00000013-D218-4B70-990B-375CC6EBCBDF}"/>
                </c:ext>
              </c:extLst>
            </c:dLbl>
            <c:dLbl>
              <c:idx val="17"/>
              <c:delete val="1"/>
              <c:extLst>
                <c:ext xmlns:c15="http://schemas.microsoft.com/office/drawing/2012/chart" uri="{CE6537A1-D6FC-4f65-9D91-7224C49458BB}"/>
                <c:ext xmlns:c16="http://schemas.microsoft.com/office/drawing/2014/chart" uri="{C3380CC4-5D6E-409C-BE32-E72D297353CC}">
                  <c16:uniqueId val="{00000014-D218-4B70-990B-375CC6EBCBDF}"/>
                </c:ext>
              </c:extLst>
            </c:dLbl>
            <c:dLbl>
              <c:idx val="18"/>
              <c:delete val="1"/>
              <c:extLst>
                <c:ext xmlns:c15="http://schemas.microsoft.com/office/drawing/2012/chart" uri="{CE6537A1-D6FC-4f65-9D91-7224C49458BB}"/>
                <c:ext xmlns:c16="http://schemas.microsoft.com/office/drawing/2014/chart" uri="{C3380CC4-5D6E-409C-BE32-E72D297353CC}">
                  <c16:uniqueId val="{00000015-D218-4B70-990B-375CC6EBCBDF}"/>
                </c:ext>
              </c:extLst>
            </c:dLbl>
            <c:dLbl>
              <c:idx val="19"/>
              <c:delete val="1"/>
              <c:extLst>
                <c:ext xmlns:c15="http://schemas.microsoft.com/office/drawing/2012/chart" uri="{CE6537A1-D6FC-4f65-9D91-7224C49458BB}"/>
                <c:ext xmlns:c16="http://schemas.microsoft.com/office/drawing/2014/chart" uri="{C3380CC4-5D6E-409C-BE32-E72D297353CC}">
                  <c16:uniqueId val="{00000016-D218-4B70-990B-375CC6EBCBDF}"/>
                </c:ext>
              </c:extLst>
            </c:dLbl>
            <c:dLbl>
              <c:idx val="20"/>
              <c:delete val="1"/>
              <c:extLst>
                <c:ext xmlns:c15="http://schemas.microsoft.com/office/drawing/2012/chart" uri="{CE6537A1-D6FC-4f65-9D91-7224C49458BB}"/>
                <c:ext xmlns:c16="http://schemas.microsoft.com/office/drawing/2014/chart" uri="{C3380CC4-5D6E-409C-BE32-E72D297353CC}">
                  <c16:uniqueId val="{00000017-D218-4B70-990B-375CC6EBCBDF}"/>
                </c:ext>
              </c:extLst>
            </c:dLbl>
            <c:dLbl>
              <c:idx val="21"/>
              <c:delete val="1"/>
              <c:extLst>
                <c:ext xmlns:c15="http://schemas.microsoft.com/office/drawing/2012/chart" uri="{CE6537A1-D6FC-4f65-9D91-7224C49458BB}"/>
                <c:ext xmlns:c16="http://schemas.microsoft.com/office/drawing/2014/chart" uri="{C3380CC4-5D6E-409C-BE32-E72D297353CC}">
                  <c16:uniqueId val="{00000018-D218-4B70-990B-375CC6EBCBDF}"/>
                </c:ext>
              </c:extLst>
            </c:dLbl>
            <c:dLbl>
              <c:idx val="22"/>
              <c:delete val="1"/>
              <c:extLst>
                <c:ext xmlns:c15="http://schemas.microsoft.com/office/drawing/2012/chart" uri="{CE6537A1-D6FC-4f65-9D91-7224C49458BB}"/>
                <c:ext xmlns:c16="http://schemas.microsoft.com/office/drawing/2014/chart" uri="{C3380CC4-5D6E-409C-BE32-E72D297353CC}">
                  <c16:uniqueId val="{00000019-D218-4B70-990B-375CC6EBCBDF}"/>
                </c:ext>
              </c:extLst>
            </c:dLbl>
            <c:dLbl>
              <c:idx val="23"/>
              <c:delete val="1"/>
              <c:extLst>
                <c:ext xmlns:c15="http://schemas.microsoft.com/office/drawing/2012/chart" uri="{CE6537A1-D6FC-4f65-9D91-7224C49458BB}"/>
                <c:ext xmlns:c16="http://schemas.microsoft.com/office/drawing/2014/chart" uri="{C3380CC4-5D6E-409C-BE32-E72D297353CC}">
                  <c16:uniqueId val="{0000001A-D218-4B70-990B-375CC6EBCBDF}"/>
                </c:ext>
              </c:extLst>
            </c:dLbl>
            <c:dLbl>
              <c:idx val="24"/>
              <c:delete val="1"/>
              <c:extLst>
                <c:ext xmlns:c15="http://schemas.microsoft.com/office/drawing/2012/chart" uri="{CE6537A1-D6FC-4f65-9D91-7224C49458BB}"/>
                <c:ext xmlns:c16="http://schemas.microsoft.com/office/drawing/2014/chart" uri="{C3380CC4-5D6E-409C-BE32-E72D297353CC}">
                  <c16:uniqueId val="{0000001B-D218-4B70-990B-375CC6EBCBD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218-4B70-990B-375CC6EBCBD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Uelzen (03360)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30367</v>
      </c>
      <c r="F11" s="238">
        <v>30554</v>
      </c>
      <c r="G11" s="238">
        <v>30981</v>
      </c>
      <c r="H11" s="238">
        <v>30026</v>
      </c>
      <c r="I11" s="265">
        <v>30016</v>
      </c>
      <c r="J11" s="263">
        <v>351</v>
      </c>
      <c r="K11" s="266">
        <v>1.1693763326226012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18.688049527447557</v>
      </c>
      <c r="E13" s="115">
        <v>5675</v>
      </c>
      <c r="F13" s="114">
        <v>5659</v>
      </c>
      <c r="G13" s="114">
        <v>5912</v>
      </c>
      <c r="H13" s="114">
        <v>5718</v>
      </c>
      <c r="I13" s="140">
        <v>5627</v>
      </c>
      <c r="J13" s="115">
        <v>48</v>
      </c>
      <c r="K13" s="116">
        <v>0.85303003376577213</v>
      </c>
    </row>
    <row r="14" spans="1:255" ht="14.1" customHeight="1" x14ac:dyDescent="0.2">
      <c r="A14" s="306" t="s">
        <v>230</v>
      </c>
      <c r="B14" s="307"/>
      <c r="C14" s="308"/>
      <c r="D14" s="113">
        <v>62.268251720617776</v>
      </c>
      <c r="E14" s="115">
        <v>18909</v>
      </c>
      <c r="F14" s="114">
        <v>19094</v>
      </c>
      <c r="G14" s="114">
        <v>19260</v>
      </c>
      <c r="H14" s="114">
        <v>18918</v>
      </c>
      <c r="I14" s="140">
        <v>19034</v>
      </c>
      <c r="J14" s="115">
        <v>-125</v>
      </c>
      <c r="K14" s="116">
        <v>-0.65671955448145425</v>
      </c>
    </row>
    <row r="15" spans="1:255" ht="14.1" customHeight="1" x14ac:dyDescent="0.2">
      <c r="A15" s="306" t="s">
        <v>231</v>
      </c>
      <c r="B15" s="307"/>
      <c r="C15" s="308"/>
      <c r="D15" s="113">
        <v>8.6738894194355716</v>
      </c>
      <c r="E15" s="115">
        <v>2634</v>
      </c>
      <c r="F15" s="114">
        <v>2631</v>
      </c>
      <c r="G15" s="114">
        <v>2646</v>
      </c>
      <c r="H15" s="114">
        <v>2482</v>
      </c>
      <c r="I15" s="140">
        <v>2456</v>
      </c>
      <c r="J15" s="115">
        <v>178</v>
      </c>
      <c r="K15" s="116">
        <v>7.2475570032573291</v>
      </c>
    </row>
    <row r="16" spans="1:255" ht="14.1" customHeight="1" x14ac:dyDescent="0.2">
      <c r="A16" s="306" t="s">
        <v>232</v>
      </c>
      <c r="B16" s="307"/>
      <c r="C16" s="308"/>
      <c r="D16" s="113">
        <v>9.0361247406724399</v>
      </c>
      <c r="E16" s="115">
        <v>2744</v>
      </c>
      <c r="F16" s="114">
        <v>2756</v>
      </c>
      <c r="G16" s="114">
        <v>2762</v>
      </c>
      <c r="H16" s="114">
        <v>2553</v>
      </c>
      <c r="I16" s="140">
        <v>2531</v>
      </c>
      <c r="J16" s="115">
        <v>213</v>
      </c>
      <c r="K16" s="116">
        <v>8.4156459897273805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2.5158889584087989</v>
      </c>
      <c r="E18" s="115">
        <v>764</v>
      </c>
      <c r="F18" s="114">
        <v>736</v>
      </c>
      <c r="G18" s="114">
        <v>843</v>
      </c>
      <c r="H18" s="114">
        <v>767</v>
      </c>
      <c r="I18" s="140">
        <v>738</v>
      </c>
      <c r="J18" s="115">
        <v>26</v>
      </c>
      <c r="K18" s="116">
        <v>3.5230352303523036</v>
      </c>
    </row>
    <row r="19" spans="1:255" ht="14.1" customHeight="1" x14ac:dyDescent="0.2">
      <c r="A19" s="306" t="s">
        <v>235</v>
      </c>
      <c r="B19" s="307" t="s">
        <v>236</v>
      </c>
      <c r="C19" s="308"/>
      <c r="D19" s="113">
        <v>2.002173411927421</v>
      </c>
      <c r="E19" s="115">
        <v>608</v>
      </c>
      <c r="F19" s="114">
        <v>579</v>
      </c>
      <c r="G19" s="114">
        <v>686</v>
      </c>
      <c r="H19" s="114">
        <v>602</v>
      </c>
      <c r="I19" s="140">
        <v>572</v>
      </c>
      <c r="J19" s="115">
        <v>36</v>
      </c>
      <c r="K19" s="116">
        <v>6.2937062937062933</v>
      </c>
    </row>
    <row r="20" spans="1:255" ht="14.1" customHeight="1" x14ac:dyDescent="0.2">
      <c r="A20" s="306">
        <v>12</v>
      </c>
      <c r="B20" s="307" t="s">
        <v>237</v>
      </c>
      <c r="C20" s="308"/>
      <c r="D20" s="113">
        <v>1.360028978825699</v>
      </c>
      <c r="E20" s="115">
        <v>413</v>
      </c>
      <c r="F20" s="114">
        <v>395</v>
      </c>
      <c r="G20" s="114">
        <v>429</v>
      </c>
      <c r="H20" s="114">
        <v>408</v>
      </c>
      <c r="I20" s="140">
        <v>389</v>
      </c>
      <c r="J20" s="115">
        <v>24</v>
      </c>
      <c r="K20" s="116">
        <v>6.1696658097686372</v>
      </c>
    </row>
    <row r="21" spans="1:255" ht="14.1" customHeight="1" x14ac:dyDescent="0.2">
      <c r="A21" s="306">
        <v>21</v>
      </c>
      <c r="B21" s="307" t="s">
        <v>238</v>
      </c>
      <c r="C21" s="308"/>
      <c r="D21" s="113">
        <v>0.17453156386867322</v>
      </c>
      <c r="E21" s="115">
        <v>53</v>
      </c>
      <c r="F21" s="114">
        <v>53</v>
      </c>
      <c r="G21" s="114">
        <v>53</v>
      </c>
      <c r="H21" s="114">
        <v>55</v>
      </c>
      <c r="I21" s="140">
        <v>46</v>
      </c>
      <c r="J21" s="115">
        <v>7</v>
      </c>
      <c r="K21" s="116">
        <v>15.217391304347826</v>
      </c>
    </row>
    <row r="22" spans="1:255" ht="14.1" customHeight="1" x14ac:dyDescent="0.2">
      <c r="A22" s="306">
        <v>22</v>
      </c>
      <c r="B22" s="307" t="s">
        <v>239</v>
      </c>
      <c r="C22" s="308"/>
      <c r="D22" s="113">
        <v>2.1832910725458556</v>
      </c>
      <c r="E22" s="115">
        <v>663</v>
      </c>
      <c r="F22" s="114">
        <v>666</v>
      </c>
      <c r="G22" s="114">
        <v>676</v>
      </c>
      <c r="H22" s="114">
        <v>663</v>
      </c>
      <c r="I22" s="140">
        <v>654</v>
      </c>
      <c r="J22" s="115">
        <v>9</v>
      </c>
      <c r="K22" s="116">
        <v>1.3761467889908257</v>
      </c>
    </row>
    <row r="23" spans="1:255" ht="14.1" customHeight="1" x14ac:dyDescent="0.2">
      <c r="A23" s="306">
        <v>23</v>
      </c>
      <c r="B23" s="307" t="s">
        <v>240</v>
      </c>
      <c r="C23" s="308"/>
      <c r="D23" s="113">
        <v>1.9231402509302862</v>
      </c>
      <c r="E23" s="115">
        <v>584</v>
      </c>
      <c r="F23" s="114">
        <v>591</v>
      </c>
      <c r="G23" s="114">
        <v>603</v>
      </c>
      <c r="H23" s="114">
        <v>597</v>
      </c>
      <c r="I23" s="140">
        <v>608</v>
      </c>
      <c r="J23" s="115">
        <v>-24</v>
      </c>
      <c r="K23" s="116">
        <v>-3.9473684210526314</v>
      </c>
    </row>
    <row r="24" spans="1:255" ht="14.1" customHeight="1" x14ac:dyDescent="0.2">
      <c r="A24" s="306">
        <v>24</v>
      </c>
      <c r="B24" s="307" t="s">
        <v>241</v>
      </c>
      <c r="C24" s="308"/>
      <c r="D24" s="113">
        <v>1.7255573484374485</v>
      </c>
      <c r="E24" s="115">
        <v>524</v>
      </c>
      <c r="F24" s="114">
        <v>526</v>
      </c>
      <c r="G24" s="114">
        <v>529</v>
      </c>
      <c r="H24" s="114">
        <v>525</v>
      </c>
      <c r="I24" s="140">
        <v>533</v>
      </c>
      <c r="J24" s="115">
        <v>-9</v>
      </c>
      <c r="K24" s="116">
        <v>-1.6885553470919326</v>
      </c>
    </row>
    <row r="25" spans="1:255" ht="14.1" customHeight="1" x14ac:dyDescent="0.2">
      <c r="A25" s="306">
        <v>25</v>
      </c>
      <c r="B25" s="307" t="s">
        <v>242</v>
      </c>
      <c r="C25" s="308"/>
      <c r="D25" s="113">
        <v>3.6915072282411829</v>
      </c>
      <c r="E25" s="115">
        <v>1121</v>
      </c>
      <c r="F25" s="114">
        <v>1126</v>
      </c>
      <c r="G25" s="114">
        <v>1137</v>
      </c>
      <c r="H25" s="114">
        <v>1116</v>
      </c>
      <c r="I25" s="140">
        <v>1127</v>
      </c>
      <c r="J25" s="115">
        <v>-6</v>
      </c>
      <c r="K25" s="116">
        <v>-0.53238686779059452</v>
      </c>
    </row>
    <row r="26" spans="1:255" ht="14.1" customHeight="1" x14ac:dyDescent="0.2">
      <c r="A26" s="306">
        <v>26</v>
      </c>
      <c r="B26" s="307" t="s">
        <v>243</v>
      </c>
      <c r="C26" s="308"/>
      <c r="D26" s="113">
        <v>1.7749530740606581</v>
      </c>
      <c r="E26" s="115">
        <v>539</v>
      </c>
      <c r="F26" s="114">
        <v>546</v>
      </c>
      <c r="G26" s="114">
        <v>559</v>
      </c>
      <c r="H26" s="114">
        <v>535</v>
      </c>
      <c r="I26" s="140">
        <v>552</v>
      </c>
      <c r="J26" s="115">
        <v>-13</v>
      </c>
      <c r="K26" s="116">
        <v>-2.3550724637681157</v>
      </c>
    </row>
    <row r="27" spans="1:255" ht="14.1" customHeight="1" x14ac:dyDescent="0.2">
      <c r="A27" s="306">
        <v>27</v>
      </c>
      <c r="B27" s="307" t="s">
        <v>244</v>
      </c>
      <c r="C27" s="308"/>
      <c r="D27" s="113">
        <v>1.271116672703922</v>
      </c>
      <c r="E27" s="115">
        <v>386</v>
      </c>
      <c r="F27" s="114">
        <v>396</v>
      </c>
      <c r="G27" s="114">
        <v>400</v>
      </c>
      <c r="H27" s="114">
        <v>385</v>
      </c>
      <c r="I27" s="140">
        <v>382</v>
      </c>
      <c r="J27" s="115">
        <v>4</v>
      </c>
      <c r="K27" s="116">
        <v>1.0471204188481675</v>
      </c>
    </row>
    <row r="28" spans="1:255" ht="14.1" customHeight="1" x14ac:dyDescent="0.2">
      <c r="A28" s="306">
        <v>28</v>
      </c>
      <c r="B28" s="307" t="s">
        <v>245</v>
      </c>
      <c r="C28" s="308"/>
      <c r="D28" s="113">
        <v>0.22722033786676327</v>
      </c>
      <c r="E28" s="115">
        <v>69</v>
      </c>
      <c r="F28" s="114">
        <v>67</v>
      </c>
      <c r="G28" s="114">
        <v>68</v>
      </c>
      <c r="H28" s="114">
        <v>68</v>
      </c>
      <c r="I28" s="140">
        <v>67</v>
      </c>
      <c r="J28" s="115">
        <v>2</v>
      </c>
      <c r="K28" s="116">
        <v>2.9850746268656718</v>
      </c>
    </row>
    <row r="29" spans="1:255" ht="14.1" customHeight="1" x14ac:dyDescent="0.2">
      <c r="A29" s="306">
        <v>29</v>
      </c>
      <c r="B29" s="307" t="s">
        <v>246</v>
      </c>
      <c r="C29" s="308"/>
      <c r="D29" s="113">
        <v>4.1854644844732771</v>
      </c>
      <c r="E29" s="115">
        <v>1271</v>
      </c>
      <c r="F29" s="114">
        <v>1312</v>
      </c>
      <c r="G29" s="114">
        <v>1316</v>
      </c>
      <c r="H29" s="114">
        <v>1271</v>
      </c>
      <c r="I29" s="140">
        <v>1268</v>
      </c>
      <c r="J29" s="115">
        <v>3</v>
      </c>
      <c r="K29" s="116">
        <v>0.23659305993690852</v>
      </c>
    </row>
    <row r="30" spans="1:255" ht="14.1" customHeight="1" x14ac:dyDescent="0.2">
      <c r="A30" s="306" t="s">
        <v>247</v>
      </c>
      <c r="B30" s="307" t="s">
        <v>248</v>
      </c>
      <c r="C30" s="308"/>
      <c r="D30" s="113">
        <v>2.3281852010406032</v>
      </c>
      <c r="E30" s="115">
        <v>707</v>
      </c>
      <c r="F30" s="114">
        <v>735</v>
      </c>
      <c r="G30" s="114">
        <v>740</v>
      </c>
      <c r="H30" s="114">
        <v>722</v>
      </c>
      <c r="I30" s="140">
        <v>722</v>
      </c>
      <c r="J30" s="115">
        <v>-15</v>
      </c>
      <c r="K30" s="116">
        <v>-2.0775623268698062</v>
      </c>
    </row>
    <row r="31" spans="1:255" ht="14.1" customHeight="1" x14ac:dyDescent="0.2">
      <c r="A31" s="306" t="s">
        <v>249</v>
      </c>
      <c r="B31" s="307" t="s">
        <v>250</v>
      </c>
      <c r="C31" s="308"/>
      <c r="D31" s="113">
        <v>1.8111766061843448</v>
      </c>
      <c r="E31" s="115">
        <v>550</v>
      </c>
      <c r="F31" s="114">
        <v>561</v>
      </c>
      <c r="G31" s="114">
        <v>558</v>
      </c>
      <c r="H31" s="114">
        <v>536</v>
      </c>
      <c r="I31" s="140">
        <v>533</v>
      </c>
      <c r="J31" s="115">
        <v>17</v>
      </c>
      <c r="K31" s="116">
        <v>3.1894934333958722</v>
      </c>
    </row>
    <row r="32" spans="1:255" ht="14.1" customHeight="1" x14ac:dyDescent="0.2">
      <c r="A32" s="306">
        <v>31</v>
      </c>
      <c r="B32" s="307" t="s">
        <v>251</v>
      </c>
      <c r="C32" s="308"/>
      <c r="D32" s="113">
        <v>0.59933480422827412</v>
      </c>
      <c r="E32" s="115">
        <v>182</v>
      </c>
      <c r="F32" s="114">
        <v>181</v>
      </c>
      <c r="G32" s="114">
        <v>180</v>
      </c>
      <c r="H32" s="114">
        <v>177</v>
      </c>
      <c r="I32" s="140">
        <v>177</v>
      </c>
      <c r="J32" s="115">
        <v>5</v>
      </c>
      <c r="K32" s="116">
        <v>2.8248587570621471</v>
      </c>
    </row>
    <row r="33" spans="1:11" ht="14.1" customHeight="1" x14ac:dyDescent="0.2">
      <c r="A33" s="306">
        <v>32</v>
      </c>
      <c r="B33" s="307" t="s">
        <v>252</v>
      </c>
      <c r="C33" s="308"/>
      <c r="D33" s="113">
        <v>2.7233510060262787</v>
      </c>
      <c r="E33" s="115">
        <v>827</v>
      </c>
      <c r="F33" s="114">
        <v>837</v>
      </c>
      <c r="G33" s="114">
        <v>857</v>
      </c>
      <c r="H33" s="114">
        <v>837</v>
      </c>
      <c r="I33" s="140">
        <v>810</v>
      </c>
      <c r="J33" s="115">
        <v>17</v>
      </c>
      <c r="K33" s="116">
        <v>2.0987654320987654</v>
      </c>
    </row>
    <row r="34" spans="1:11" ht="14.1" customHeight="1" x14ac:dyDescent="0.2">
      <c r="A34" s="306">
        <v>33</v>
      </c>
      <c r="B34" s="307" t="s">
        <v>253</v>
      </c>
      <c r="C34" s="308"/>
      <c r="D34" s="113">
        <v>1.1953765600816677</v>
      </c>
      <c r="E34" s="115">
        <v>363</v>
      </c>
      <c r="F34" s="114">
        <v>365</v>
      </c>
      <c r="G34" s="114">
        <v>393</v>
      </c>
      <c r="H34" s="114">
        <v>375</v>
      </c>
      <c r="I34" s="140">
        <v>362</v>
      </c>
      <c r="J34" s="115">
        <v>1</v>
      </c>
      <c r="K34" s="116">
        <v>0.27624309392265195</v>
      </c>
    </row>
    <row r="35" spans="1:11" ht="14.1" customHeight="1" x14ac:dyDescent="0.2">
      <c r="A35" s="306">
        <v>34</v>
      </c>
      <c r="B35" s="307" t="s">
        <v>254</v>
      </c>
      <c r="C35" s="308"/>
      <c r="D35" s="113">
        <v>2.3545295880396484</v>
      </c>
      <c r="E35" s="115">
        <v>715</v>
      </c>
      <c r="F35" s="114">
        <v>714</v>
      </c>
      <c r="G35" s="114">
        <v>729</v>
      </c>
      <c r="H35" s="114">
        <v>718</v>
      </c>
      <c r="I35" s="140">
        <v>716</v>
      </c>
      <c r="J35" s="115">
        <v>-1</v>
      </c>
      <c r="K35" s="116">
        <v>-0.13966480446927373</v>
      </c>
    </row>
    <row r="36" spans="1:11" ht="14.1" customHeight="1" x14ac:dyDescent="0.2">
      <c r="A36" s="306">
        <v>41</v>
      </c>
      <c r="B36" s="307" t="s">
        <v>255</v>
      </c>
      <c r="C36" s="308"/>
      <c r="D36" s="113">
        <v>0.36882141798663021</v>
      </c>
      <c r="E36" s="115">
        <v>112</v>
      </c>
      <c r="F36" s="114">
        <v>119</v>
      </c>
      <c r="G36" s="114">
        <v>119</v>
      </c>
      <c r="H36" s="114">
        <v>120</v>
      </c>
      <c r="I36" s="140">
        <v>121</v>
      </c>
      <c r="J36" s="115">
        <v>-9</v>
      </c>
      <c r="K36" s="116">
        <v>-7.4380165289256199</v>
      </c>
    </row>
    <row r="37" spans="1:11" ht="14.1" customHeight="1" x14ac:dyDescent="0.2">
      <c r="A37" s="306">
        <v>42</v>
      </c>
      <c r="B37" s="307" t="s">
        <v>256</v>
      </c>
      <c r="C37" s="308"/>
      <c r="D37" s="113">
        <v>9.5498402871538185E-2</v>
      </c>
      <c r="E37" s="115">
        <v>29</v>
      </c>
      <c r="F37" s="114">
        <v>30</v>
      </c>
      <c r="G37" s="114">
        <v>30</v>
      </c>
      <c r="H37" s="114">
        <v>31</v>
      </c>
      <c r="I37" s="140">
        <v>31</v>
      </c>
      <c r="J37" s="115">
        <v>-2</v>
      </c>
      <c r="K37" s="116">
        <v>-6.4516129032258061</v>
      </c>
    </row>
    <row r="38" spans="1:11" ht="14.1" customHeight="1" x14ac:dyDescent="0.2">
      <c r="A38" s="306">
        <v>43</v>
      </c>
      <c r="B38" s="307" t="s">
        <v>257</v>
      </c>
      <c r="C38" s="308"/>
      <c r="D38" s="113">
        <v>0.73764283597326041</v>
      </c>
      <c r="E38" s="115">
        <v>224</v>
      </c>
      <c r="F38" s="114">
        <v>229</v>
      </c>
      <c r="G38" s="114">
        <v>228</v>
      </c>
      <c r="H38" s="114">
        <v>224</v>
      </c>
      <c r="I38" s="140">
        <v>220</v>
      </c>
      <c r="J38" s="115">
        <v>4</v>
      </c>
      <c r="K38" s="116">
        <v>1.8181818181818181</v>
      </c>
    </row>
    <row r="39" spans="1:11" ht="14.1" customHeight="1" x14ac:dyDescent="0.2">
      <c r="A39" s="306">
        <v>51</v>
      </c>
      <c r="B39" s="307" t="s">
        <v>258</v>
      </c>
      <c r="C39" s="308"/>
      <c r="D39" s="113">
        <v>6.0690881549049953</v>
      </c>
      <c r="E39" s="115">
        <v>1843</v>
      </c>
      <c r="F39" s="114">
        <v>1864</v>
      </c>
      <c r="G39" s="114">
        <v>1957</v>
      </c>
      <c r="H39" s="114">
        <v>1910</v>
      </c>
      <c r="I39" s="140">
        <v>1921</v>
      </c>
      <c r="J39" s="115">
        <v>-78</v>
      </c>
      <c r="K39" s="116">
        <v>-4.0603852160333158</v>
      </c>
    </row>
    <row r="40" spans="1:11" ht="14.1" customHeight="1" x14ac:dyDescent="0.2">
      <c r="A40" s="306" t="s">
        <v>259</v>
      </c>
      <c r="B40" s="307" t="s">
        <v>260</v>
      </c>
      <c r="C40" s="308"/>
      <c r="D40" s="113">
        <v>4.6860078374551319</v>
      </c>
      <c r="E40" s="115">
        <v>1423</v>
      </c>
      <c r="F40" s="114">
        <v>1437</v>
      </c>
      <c r="G40" s="114">
        <v>1520</v>
      </c>
      <c r="H40" s="114">
        <v>1495</v>
      </c>
      <c r="I40" s="140">
        <v>1510</v>
      </c>
      <c r="J40" s="115">
        <v>-87</v>
      </c>
      <c r="K40" s="116">
        <v>-5.7615894039735096</v>
      </c>
    </row>
    <row r="41" spans="1:11" ht="14.1" customHeight="1" x14ac:dyDescent="0.2">
      <c r="A41" s="306"/>
      <c r="B41" s="307" t="s">
        <v>261</v>
      </c>
      <c r="C41" s="308"/>
      <c r="D41" s="113">
        <v>4.0208120657292454</v>
      </c>
      <c r="E41" s="115">
        <v>1221</v>
      </c>
      <c r="F41" s="114">
        <v>1220</v>
      </c>
      <c r="G41" s="114">
        <v>1303</v>
      </c>
      <c r="H41" s="114">
        <v>1286</v>
      </c>
      <c r="I41" s="140">
        <v>1289</v>
      </c>
      <c r="J41" s="115">
        <v>-68</v>
      </c>
      <c r="K41" s="116">
        <v>-5.275407292474787</v>
      </c>
    </row>
    <row r="42" spans="1:11" ht="14.1" customHeight="1" x14ac:dyDescent="0.2">
      <c r="A42" s="306">
        <v>52</v>
      </c>
      <c r="B42" s="307" t="s">
        <v>262</v>
      </c>
      <c r="C42" s="308"/>
      <c r="D42" s="113">
        <v>4.7222313695788189</v>
      </c>
      <c r="E42" s="115">
        <v>1434</v>
      </c>
      <c r="F42" s="114">
        <v>1513</v>
      </c>
      <c r="G42" s="114">
        <v>1477</v>
      </c>
      <c r="H42" s="114">
        <v>1407</v>
      </c>
      <c r="I42" s="140">
        <v>1391</v>
      </c>
      <c r="J42" s="115">
        <v>43</v>
      </c>
      <c r="K42" s="116">
        <v>3.0913012221423437</v>
      </c>
    </row>
    <row r="43" spans="1:11" ht="14.1" customHeight="1" x14ac:dyDescent="0.2">
      <c r="A43" s="306" t="s">
        <v>263</v>
      </c>
      <c r="B43" s="307" t="s">
        <v>264</v>
      </c>
      <c r="C43" s="308"/>
      <c r="D43" s="113">
        <v>3.1744986333849243</v>
      </c>
      <c r="E43" s="115">
        <v>964</v>
      </c>
      <c r="F43" s="114">
        <v>1041</v>
      </c>
      <c r="G43" s="114">
        <v>1004</v>
      </c>
      <c r="H43" s="114">
        <v>935</v>
      </c>
      <c r="I43" s="140">
        <v>924</v>
      </c>
      <c r="J43" s="115">
        <v>40</v>
      </c>
      <c r="K43" s="116">
        <v>4.329004329004329</v>
      </c>
    </row>
    <row r="44" spans="1:11" ht="14.1" customHeight="1" x14ac:dyDescent="0.2">
      <c r="A44" s="306">
        <v>53</v>
      </c>
      <c r="B44" s="307" t="s">
        <v>265</v>
      </c>
      <c r="C44" s="308"/>
      <c r="D44" s="113">
        <v>0.62567919122731908</v>
      </c>
      <c r="E44" s="115">
        <v>190</v>
      </c>
      <c r="F44" s="114">
        <v>198</v>
      </c>
      <c r="G44" s="114">
        <v>213</v>
      </c>
      <c r="H44" s="114">
        <v>207</v>
      </c>
      <c r="I44" s="140">
        <v>205</v>
      </c>
      <c r="J44" s="115">
        <v>-15</v>
      </c>
      <c r="K44" s="116">
        <v>-7.3170731707317076</v>
      </c>
    </row>
    <row r="45" spans="1:11" ht="14.1" customHeight="1" x14ac:dyDescent="0.2">
      <c r="A45" s="306" t="s">
        <v>266</v>
      </c>
      <c r="B45" s="307" t="s">
        <v>267</v>
      </c>
      <c r="C45" s="308"/>
      <c r="D45" s="113">
        <v>0.5400599334804228</v>
      </c>
      <c r="E45" s="115">
        <v>164</v>
      </c>
      <c r="F45" s="114">
        <v>167</v>
      </c>
      <c r="G45" s="114">
        <v>178</v>
      </c>
      <c r="H45" s="114">
        <v>171</v>
      </c>
      <c r="I45" s="140">
        <v>171</v>
      </c>
      <c r="J45" s="115">
        <v>-7</v>
      </c>
      <c r="K45" s="116">
        <v>-4.0935672514619883</v>
      </c>
    </row>
    <row r="46" spans="1:11" ht="14.1" customHeight="1" x14ac:dyDescent="0.2">
      <c r="A46" s="306">
        <v>54</v>
      </c>
      <c r="B46" s="307" t="s">
        <v>268</v>
      </c>
      <c r="C46" s="308"/>
      <c r="D46" s="113">
        <v>3.0460697467645801</v>
      </c>
      <c r="E46" s="115">
        <v>925</v>
      </c>
      <c r="F46" s="114">
        <v>947</v>
      </c>
      <c r="G46" s="114">
        <v>956</v>
      </c>
      <c r="H46" s="114">
        <v>900</v>
      </c>
      <c r="I46" s="140">
        <v>896</v>
      </c>
      <c r="J46" s="115">
        <v>29</v>
      </c>
      <c r="K46" s="116">
        <v>3.2366071428571428</v>
      </c>
    </row>
    <row r="47" spans="1:11" ht="14.1" customHeight="1" x14ac:dyDescent="0.2">
      <c r="A47" s="306">
        <v>61</v>
      </c>
      <c r="B47" s="307" t="s">
        <v>269</v>
      </c>
      <c r="C47" s="308"/>
      <c r="D47" s="113">
        <v>1.8111766061843448</v>
      </c>
      <c r="E47" s="115">
        <v>550</v>
      </c>
      <c r="F47" s="114">
        <v>553</v>
      </c>
      <c r="G47" s="114">
        <v>563</v>
      </c>
      <c r="H47" s="114">
        <v>539</v>
      </c>
      <c r="I47" s="140">
        <v>539</v>
      </c>
      <c r="J47" s="115">
        <v>11</v>
      </c>
      <c r="K47" s="116">
        <v>2.0408163265306123</v>
      </c>
    </row>
    <row r="48" spans="1:11" ht="14.1" customHeight="1" x14ac:dyDescent="0.2">
      <c r="A48" s="306">
        <v>62</v>
      </c>
      <c r="B48" s="307" t="s">
        <v>270</v>
      </c>
      <c r="C48" s="308"/>
      <c r="D48" s="113">
        <v>8.0416241314584909</v>
      </c>
      <c r="E48" s="115">
        <v>2442</v>
      </c>
      <c r="F48" s="114">
        <v>2451</v>
      </c>
      <c r="G48" s="114">
        <v>2491</v>
      </c>
      <c r="H48" s="114">
        <v>2440</v>
      </c>
      <c r="I48" s="140">
        <v>2468</v>
      </c>
      <c r="J48" s="115">
        <v>-26</v>
      </c>
      <c r="K48" s="116">
        <v>-1.0534846029173419</v>
      </c>
    </row>
    <row r="49" spans="1:11" ht="14.1" customHeight="1" x14ac:dyDescent="0.2">
      <c r="A49" s="306">
        <v>63</v>
      </c>
      <c r="B49" s="307" t="s">
        <v>271</v>
      </c>
      <c r="C49" s="308"/>
      <c r="D49" s="113">
        <v>2.2458589916685878</v>
      </c>
      <c r="E49" s="115">
        <v>682</v>
      </c>
      <c r="F49" s="114">
        <v>645</v>
      </c>
      <c r="G49" s="114">
        <v>666</v>
      </c>
      <c r="H49" s="114">
        <v>663</v>
      </c>
      <c r="I49" s="140">
        <v>646</v>
      </c>
      <c r="J49" s="115">
        <v>36</v>
      </c>
      <c r="K49" s="116">
        <v>5.5727554179566567</v>
      </c>
    </row>
    <row r="50" spans="1:11" ht="14.1" customHeight="1" x14ac:dyDescent="0.2">
      <c r="A50" s="306" t="s">
        <v>272</v>
      </c>
      <c r="B50" s="307" t="s">
        <v>273</v>
      </c>
      <c r="C50" s="308"/>
      <c r="D50" s="113">
        <v>0.56640432047946787</v>
      </c>
      <c r="E50" s="115">
        <v>172</v>
      </c>
      <c r="F50" s="114">
        <v>155</v>
      </c>
      <c r="G50" s="114">
        <v>169</v>
      </c>
      <c r="H50" s="114">
        <v>176</v>
      </c>
      <c r="I50" s="140">
        <v>161</v>
      </c>
      <c r="J50" s="115">
        <v>11</v>
      </c>
      <c r="K50" s="116">
        <v>6.8322981366459627</v>
      </c>
    </row>
    <row r="51" spans="1:11" ht="14.1" customHeight="1" x14ac:dyDescent="0.2">
      <c r="A51" s="306" t="s">
        <v>274</v>
      </c>
      <c r="B51" s="307" t="s">
        <v>275</v>
      </c>
      <c r="C51" s="308"/>
      <c r="D51" s="113">
        <v>1.402838607699147</v>
      </c>
      <c r="E51" s="115">
        <v>426</v>
      </c>
      <c r="F51" s="114">
        <v>403</v>
      </c>
      <c r="G51" s="114">
        <v>406</v>
      </c>
      <c r="H51" s="114">
        <v>403</v>
      </c>
      <c r="I51" s="140">
        <v>395</v>
      </c>
      <c r="J51" s="115">
        <v>31</v>
      </c>
      <c r="K51" s="116">
        <v>7.8481012658227849</v>
      </c>
    </row>
    <row r="52" spans="1:11" ht="14.1" customHeight="1" x14ac:dyDescent="0.2">
      <c r="A52" s="306">
        <v>71</v>
      </c>
      <c r="B52" s="307" t="s">
        <v>276</v>
      </c>
      <c r="C52" s="308"/>
      <c r="D52" s="113">
        <v>8.3478776303223903</v>
      </c>
      <c r="E52" s="115">
        <v>2535</v>
      </c>
      <c r="F52" s="114">
        <v>2528</v>
      </c>
      <c r="G52" s="114">
        <v>2549</v>
      </c>
      <c r="H52" s="114">
        <v>2446</v>
      </c>
      <c r="I52" s="140">
        <v>2461</v>
      </c>
      <c r="J52" s="115">
        <v>74</v>
      </c>
      <c r="K52" s="116">
        <v>3.0069077610727346</v>
      </c>
    </row>
    <row r="53" spans="1:11" ht="14.1" customHeight="1" x14ac:dyDescent="0.2">
      <c r="A53" s="306" t="s">
        <v>277</v>
      </c>
      <c r="B53" s="307" t="s">
        <v>278</v>
      </c>
      <c r="C53" s="308"/>
      <c r="D53" s="113">
        <v>2.9703296341423258</v>
      </c>
      <c r="E53" s="115">
        <v>902</v>
      </c>
      <c r="F53" s="114">
        <v>885</v>
      </c>
      <c r="G53" s="114">
        <v>895</v>
      </c>
      <c r="H53" s="114">
        <v>802</v>
      </c>
      <c r="I53" s="140">
        <v>803</v>
      </c>
      <c r="J53" s="115">
        <v>99</v>
      </c>
      <c r="K53" s="116">
        <v>12.328767123287671</v>
      </c>
    </row>
    <row r="54" spans="1:11" ht="14.1" customHeight="1" x14ac:dyDescent="0.2">
      <c r="A54" s="306" t="s">
        <v>279</v>
      </c>
      <c r="B54" s="307" t="s">
        <v>280</v>
      </c>
      <c r="C54" s="308"/>
      <c r="D54" s="113">
        <v>4.4423222577139656</v>
      </c>
      <c r="E54" s="115">
        <v>1349</v>
      </c>
      <c r="F54" s="114">
        <v>1365</v>
      </c>
      <c r="G54" s="114">
        <v>1374</v>
      </c>
      <c r="H54" s="114">
        <v>1364</v>
      </c>
      <c r="I54" s="140">
        <v>1373</v>
      </c>
      <c r="J54" s="115">
        <v>-24</v>
      </c>
      <c r="K54" s="116">
        <v>-1.7479970866715222</v>
      </c>
    </row>
    <row r="55" spans="1:11" ht="14.1" customHeight="1" x14ac:dyDescent="0.2">
      <c r="A55" s="306">
        <v>72</v>
      </c>
      <c r="B55" s="307" t="s">
        <v>281</v>
      </c>
      <c r="C55" s="308"/>
      <c r="D55" s="113">
        <v>3.9845885336055589</v>
      </c>
      <c r="E55" s="115">
        <v>1210</v>
      </c>
      <c r="F55" s="114">
        <v>1223</v>
      </c>
      <c r="G55" s="114">
        <v>1226</v>
      </c>
      <c r="H55" s="114">
        <v>1194</v>
      </c>
      <c r="I55" s="140">
        <v>1198</v>
      </c>
      <c r="J55" s="115">
        <v>12</v>
      </c>
      <c r="K55" s="116">
        <v>1.001669449081803</v>
      </c>
    </row>
    <row r="56" spans="1:11" ht="14.1" customHeight="1" x14ac:dyDescent="0.2">
      <c r="A56" s="306" t="s">
        <v>282</v>
      </c>
      <c r="B56" s="307" t="s">
        <v>283</v>
      </c>
      <c r="C56" s="308"/>
      <c r="D56" s="113">
        <v>2.4039253136628576</v>
      </c>
      <c r="E56" s="115">
        <v>730</v>
      </c>
      <c r="F56" s="114">
        <v>737</v>
      </c>
      <c r="G56" s="114">
        <v>739</v>
      </c>
      <c r="H56" s="114">
        <v>715</v>
      </c>
      <c r="I56" s="140">
        <v>717</v>
      </c>
      <c r="J56" s="115">
        <v>13</v>
      </c>
      <c r="K56" s="116">
        <v>1.8131101813110182</v>
      </c>
    </row>
    <row r="57" spans="1:11" ht="14.1" customHeight="1" x14ac:dyDescent="0.2">
      <c r="A57" s="306" t="s">
        <v>284</v>
      </c>
      <c r="B57" s="307" t="s">
        <v>285</v>
      </c>
      <c r="C57" s="308"/>
      <c r="D57" s="113">
        <v>0.8463134323443211</v>
      </c>
      <c r="E57" s="115">
        <v>257</v>
      </c>
      <c r="F57" s="114">
        <v>261</v>
      </c>
      <c r="G57" s="114">
        <v>258</v>
      </c>
      <c r="H57" s="114">
        <v>257</v>
      </c>
      <c r="I57" s="140">
        <v>257</v>
      </c>
      <c r="J57" s="115">
        <v>0</v>
      </c>
      <c r="K57" s="116">
        <v>0</v>
      </c>
    </row>
    <row r="58" spans="1:11" ht="14.1" customHeight="1" x14ac:dyDescent="0.2">
      <c r="A58" s="306">
        <v>73</v>
      </c>
      <c r="B58" s="307" t="s">
        <v>286</v>
      </c>
      <c r="C58" s="308"/>
      <c r="D58" s="113">
        <v>3.3193927618796719</v>
      </c>
      <c r="E58" s="115">
        <v>1008</v>
      </c>
      <c r="F58" s="114">
        <v>1019</v>
      </c>
      <c r="G58" s="114">
        <v>1031</v>
      </c>
      <c r="H58" s="114">
        <v>1023</v>
      </c>
      <c r="I58" s="140">
        <v>1022</v>
      </c>
      <c r="J58" s="115">
        <v>-14</v>
      </c>
      <c r="K58" s="116">
        <v>-1.3698630136986301</v>
      </c>
    </row>
    <row r="59" spans="1:11" ht="14.1" customHeight="1" x14ac:dyDescent="0.2">
      <c r="A59" s="306" t="s">
        <v>287</v>
      </c>
      <c r="B59" s="307" t="s">
        <v>288</v>
      </c>
      <c r="C59" s="308"/>
      <c r="D59" s="113">
        <v>2.7595745381499652</v>
      </c>
      <c r="E59" s="115">
        <v>838</v>
      </c>
      <c r="F59" s="114">
        <v>847</v>
      </c>
      <c r="G59" s="114">
        <v>853</v>
      </c>
      <c r="H59" s="114">
        <v>851</v>
      </c>
      <c r="I59" s="140">
        <v>847</v>
      </c>
      <c r="J59" s="115">
        <v>-9</v>
      </c>
      <c r="K59" s="116">
        <v>-1.0625737898465171</v>
      </c>
    </row>
    <row r="60" spans="1:11" ht="14.1" customHeight="1" x14ac:dyDescent="0.2">
      <c r="A60" s="306">
        <v>81</v>
      </c>
      <c r="B60" s="307" t="s">
        <v>289</v>
      </c>
      <c r="C60" s="308"/>
      <c r="D60" s="113">
        <v>13.056936806401685</v>
      </c>
      <c r="E60" s="115">
        <v>3965</v>
      </c>
      <c r="F60" s="114">
        <v>3984</v>
      </c>
      <c r="G60" s="114">
        <v>4002</v>
      </c>
      <c r="H60" s="114">
        <v>3789</v>
      </c>
      <c r="I60" s="140">
        <v>3788</v>
      </c>
      <c r="J60" s="115">
        <v>177</v>
      </c>
      <c r="K60" s="116">
        <v>4.6726504751847937</v>
      </c>
    </row>
    <row r="61" spans="1:11" ht="14.1" customHeight="1" x14ac:dyDescent="0.2">
      <c r="A61" s="306" t="s">
        <v>290</v>
      </c>
      <c r="B61" s="307" t="s">
        <v>291</v>
      </c>
      <c r="C61" s="308"/>
      <c r="D61" s="113">
        <v>3.1185168110119537</v>
      </c>
      <c r="E61" s="115">
        <v>947</v>
      </c>
      <c r="F61" s="114">
        <v>938</v>
      </c>
      <c r="G61" s="114">
        <v>953</v>
      </c>
      <c r="H61" s="114">
        <v>901</v>
      </c>
      <c r="I61" s="140">
        <v>911</v>
      </c>
      <c r="J61" s="115">
        <v>36</v>
      </c>
      <c r="K61" s="116">
        <v>3.9517014270032931</v>
      </c>
    </row>
    <row r="62" spans="1:11" ht="14.1" customHeight="1" x14ac:dyDescent="0.2">
      <c r="A62" s="306" t="s">
        <v>292</v>
      </c>
      <c r="B62" s="307" t="s">
        <v>293</v>
      </c>
      <c r="C62" s="308"/>
      <c r="D62" s="113">
        <v>5.7331972206671713</v>
      </c>
      <c r="E62" s="115">
        <v>1741</v>
      </c>
      <c r="F62" s="114">
        <v>1750</v>
      </c>
      <c r="G62" s="114">
        <v>1768</v>
      </c>
      <c r="H62" s="114">
        <v>1693</v>
      </c>
      <c r="I62" s="140">
        <v>1689</v>
      </c>
      <c r="J62" s="115">
        <v>52</v>
      </c>
      <c r="K62" s="116">
        <v>3.0787448194197751</v>
      </c>
    </row>
    <row r="63" spans="1:11" ht="14.1" customHeight="1" x14ac:dyDescent="0.2">
      <c r="A63" s="306"/>
      <c r="B63" s="307" t="s">
        <v>294</v>
      </c>
      <c r="C63" s="308"/>
      <c r="D63" s="113">
        <v>4.9362795139460598</v>
      </c>
      <c r="E63" s="115">
        <v>1499</v>
      </c>
      <c r="F63" s="114">
        <v>1506</v>
      </c>
      <c r="G63" s="114">
        <v>1520</v>
      </c>
      <c r="H63" s="114">
        <v>1461</v>
      </c>
      <c r="I63" s="140">
        <v>1456</v>
      </c>
      <c r="J63" s="115">
        <v>43</v>
      </c>
      <c r="K63" s="116">
        <v>2.9532967032967035</v>
      </c>
    </row>
    <row r="64" spans="1:11" ht="14.1" customHeight="1" x14ac:dyDescent="0.2">
      <c r="A64" s="306" t="s">
        <v>295</v>
      </c>
      <c r="B64" s="307" t="s">
        <v>296</v>
      </c>
      <c r="C64" s="308"/>
      <c r="D64" s="113">
        <v>1.333684591826654</v>
      </c>
      <c r="E64" s="115">
        <v>405</v>
      </c>
      <c r="F64" s="114">
        <v>418</v>
      </c>
      <c r="G64" s="114">
        <v>407</v>
      </c>
      <c r="H64" s="114">
        <v>408</v>
      </c>
      <c r="I64" s="140">
        <v>407</v>
      </c>
      <c r="J64" s="115">
        <v>-2</v>
      </c>
      <c r="K64" s="116">
        <v>-0.49140049140049141</v>
      </c>
    </row>
    <row r="65" spans="1:11" ht="14.1" customHeight="1" x14ac:dyDescent="0.2">
      <c r="A65" s="306" t="s">
        <v>297</v>
      </c>
      <c r="B65" s="307" t="s">
        <v>298</v>
      </c>
      <c r="C65" s="308"/>
      <c r="D65" s="113">
        <v>1.6564033325649554</v>
      </c>
      <c r="E65" s="115">
        <v>503</v>
      </c>
      <c r="F65" s="114">
        <v>512</v>
      </c>
      <c r="G65" s="114">
        <v>506</v>
      </c>
      <c r="H65" s="114">
        <v>418</v>
      </c>
      <c r="I65" s="140">
        <v>412</v>
      </c>
      <c r="J65" s="115">
        <v>91</v>
      </c>
      <c r="K65" s="116">
        <v>22.087378640776699</v>
      </c>
    </row>
    <row r="66" spans="1:11" ht="14.1" customHeight="1" x14ac:dyDescent="0.2">
      <c r="A66" s="306">
        <v>82</v>
      </c>
      <c r="B66" s="307" t="s">
        <v>299</v>
      </c>
      <c r="C66" s="308"/>
      <c r="D66" s="113">
        <v>4.7123522244541771</v>
      </c>
      <c r="E66" s="115">
        <v>1431</v>
      </c>
      <c r="F66" s="114">
        <v>1445</v>
      </c>
      <c r="G66" s="114">
        <v>1428</v>
      </c>
      <c r="H66" s="114">
        <v>1399</v>
      </c>
      <c r="I66" s="140">
        <v>1429</v>
      </c>
      <c r="J66" s="115">
        <v>2</v>
      </c>
      <c r="K66" s="116">
        <v>0.13995801259622112</v>
      </c>
    </row>
    <row r="67" spans="1:11" ht="14.1" customHeight="1" x14ac:dyDescent="0.2">
      <c r="A67" s="306" t="s">
        <v>300</v>
      </c>
      <c r="B67" s="307" t="s">
        <v>301</v>
      </c>
      <c r="C67" s="308"/>
      <c r="D67" s="113">
        <v>3.3786676326275233</v>
      </c>
      <c r="E67" s="115">
        <v>1026</v>
      </c>
      <c r="F67" s="114">
        <v>1046</v>
      </c>
      <c r="G67" s="114">
        <v>1046</v>
      </c>
      <c r="H67" s="114">
        <v>1035</v>
      </c>
      <c r="I67" s="140">
        <v>1053</v>
      </c>
      <c r="J67" s="115">
        <v>-27</v>
      </c>
      <c r="K67" s="116">
        <v>-2.5641025641025643</v>
      </c>
    </row>
    <row r="68" spans="1:11" ht="14.1" customHeight="1" x14ac:dyDescent="0.2">
      <c r="A68" s="306" t="s">
        <v>302</v>
      </c>
      <c r="B68" s="307" t="s">
        <v>303</v>
      </c>
      <c r="C68" s="308"/>
      <c r="D68" s="113">
        <v>0.6125069977277966</v>
      </c>
      <c r="E68" s="115">
        <v>186</v>
      </c>
      <c r="F68" s="114">
        <v>193</v>
      </c>
      <c r="G68" s="114">
        <v>177</v>
      </c>
      <c r="H68" s="114">
        <v>167</v>
      </c>
      <c r="I68" s="140">
        <v>174</v>
      </c>
      <c r="J68" s="115">
        <v>12</v>
      </c>
      <c r="K68" s="116">
        <v>6.8965517241379306</v>
      </c>
    </row>
    <row r="69" spans="1:11" ht="14.1" customHeight="1" x14ac:dyDescent="0.2">
      <c r="A69" s="306">
        <v>83</v>
      </c>
      <c r="B69" s="307" t="s">
        <v>304</v>
      </c>
      <c r="C69" s="308"/>
      <c r="D69" s="113">
        <v>6.3621694602693717</v>
      </c>
      <c r="E69" s="115">
        <v>1932</v>
      </c>
      <c r="F69" s="114">
        <v>1907</v>
      </c>
      <c r="G69" s="114">
        <v>1901</v>
      </c>
      <c r="H69" s="114">
        <v>2049</v>
      </c>
      <c r="I69" s="140">
        <v>2066</v>
      </c>
      <c r="J69" s="115">
        <v>-134</v>
      </c>
      <c r="K69" s="116">
        <v>-6.4859632139399803</v>
      </c>
    </row>
    <row r="70" spans="1:11" ht="14.1" customHeight="1" x14ac:dyDescent="0.2">
      <c r="A70" s="306" t="s">
        <v>305</v>
      </c>
      <c r="B70" s="307" t="s">
        <v>306</v>
      </c>
      <c r="C70" s="308"/>
      <c r="D70" s="113">
        <v>5.3479105608061381</v>
      </c>
      <c r="E70" s="115">
        <v>1624</v>
      </c>
      <c r="F70" s="114">
        <v>1604</v>
      </c>
      <c r="G70" s="114">
        <v>1595</v>
      </c>
      <c r="H70" s="114">
        <v>1763</v>
      </c>
      <c r="I70" s="140">
        <v>1779</v>
      </c>
      <c r="J70" s="115">
        <v>-155</v>
      </c>
      <c r="K70" s="116">
        <v>-8.7127599775154589</v>
      </c>
    </row>
    <row r="71" spans="1:11" ht="14.1" customHeight="1" x14ac:dyDescent="0.2">
      <c r="A71" s="306"/>
      <c r="B71" s="307" t="s">
        <v>307</v>
      </c>
      <c r="C71" s="308"/>
      <c r="D71" s="113">
        <v>2.5554055389073667</v>
      </c>
      <c r="E71" s="115">
        <v>776</v>
      </c>
      <c r="F71" s="114">
        <v>766</v>
      </c>
      <c r="G71" s="114">
        <v>766</v>
      </c>
      <c r="H71" s="114">
        <v>915</v>
      </c>
      <c r="I71" s="140">
        <v>941</v>
      </c>
      <c r="J71" s="115">
        <v>-165</v>
      </c>
      <c r="K71" s="116">
        <v>-17.534537725823593</v>
      </c>
    </row>
    <row r="72" spans="1:11" ht="14.1" customHeight="1" x14ac:dyDescent="0.2">
      <c r="A72" s="306">
        <v>84</v>
      </c>
      <c r="B72" s="307" t="s">
        <v>308</v>
      </c>
      <c r="C72" s="308"/>
      <c r="D72" s="113">
        <v>1.0735337702110843</v>
      </c>
      <c r="E72" s="115">
        <v>326</v>
      </c>
      <c r="F72" s="114">
        <v>335</v>
      </c>
      <c r="G72" s="114">
        <v>333</v>
      </c>
      <c r="H72" s="114">
        <v>322</v>
      </c>
      <c r="I72" s="140">
        <v>322</v>
      </c>
      <c r="J72" s="115">
        <v>4</v>
      </c>
      <c r="K72" s="116">
        <v>1.2422360248447204</v>
      </c>
    </row>
    <row r="73" spans="1:11" ht="14.1" customHeight="1" x14ac:dyDescent="0.2">
      <c r="A73" s="306" t="s">
        <v>309</v>
      </c>
      <c r="B73" s="307" t="s">
        <v>310</v>
      </c>
      <c r="C73" s="308"/>
      <c r="D73" s="113">
        <v>0.35894227286198832</v>
      </c>
      <c r="E73" s="115">
        <v>109</v>
      </c>
      <c r="F73" s="114">
        <v>116</v>
      </c>
      <c r="G73" s="114">
        <v>115</v>
      </c>
      <c r="H73" s="114">
        <v>114</v>
      </c>
      <c r="I73" s="140">
        <v>116</v>
      </c>
      <c r="J73" s="115">
        <v>-7</v>
      </c>
      <c r="K73" s="116">
        <v>-6.0344827586206895</v>
      </c>
    </row>
    <row r="74" spans="1:11" ht="14.1" customHeight="1" x14ac:dyDescent="0.2">
      <c r="A74" s="306" t="s">
        <v>311</v>
      </c>
      <c r="B74" s="307" t="s">
        <v>312</v>
      </c>
      <c r="C74" s="308"/>
      <c r="D74" s="113">
        <v>0.17453156386867322</v>
      </c>
      <c r="E74" s="115">
        <v>53</v>
      </c>
      <c r="F74" s="114">
        <v>54</v>
      </c>
      <c r="G74" s="114">
        <v>53</v>
      </c>
      <c r="H74" s="114">
        <v>57</v>
      </c>
      <c r="I74" s="140">
        <v>57</v>
      </c>
      <c r="J74" s="115">
        <v>-4</v>
      </c>
      <c r="K74" s="116">
        <v>-7.0175438596491224</v>
      </c>
    </row>
    <row r="75" spans="1:11" ht="14.1" customHeight="1" x14ac:dyDescent="0.2">
      <c r="A75" s="306" t="s">
        <v>313</v>
      </c>
      <c r="B75" s="307" t="s">
        <v>314</v>
      </c>
      <c r="C75" s="308"/>
      <c r="D75" s="113">
        <v>0.1350149833701057</v>
      </c>
      <c r="E75" s="115">
        <v>41</v>
      </c>
      <c r="F75" s="114">
        <v>39</v>
      </c>
      <c r="G75" s="114">
        <v>38</v>
      </c>
      <c r="H75" s="114">
        <v>36</v>
      </c>
      <c r="I75" s="140">
        <v>37</v>
      </c>
      <c r="J75" s="115">
        <v>4</v>
      </c>
      <c r="K75" s="116">
        <v>10.810810810810811</v>
      </c>
    </row>
    <row r="76" spans="1:11" ht="14.1" customHeight="1" x14ac:dyDescent="0.2">
      <c r="A76" s="306">
        <v>91</v>
      </c>
      <c r="B76" s="307" t="s">
        <v>315</v>
      </c>
      <c r="C76" s="308"/>
      <c r="D76" s="113">
        <v>0.90229525471729177</v>
      </c>
      <c r="E76" s="115">
        <v>274</v>
      </c>
      <c r="F76" s="114">
        <v>276</v>
      </c>
      <c r="G76" s="114">
        <v>274</v>
      </c>
      <c r="H76" s="114">
        <v>144</v>
      </c>
      <c r="I76" s="140">
        <v>135</v>
      </c>
      <c r="J76" s="115">
        <v>139</v>
      </c>
      <c r="K76" s="116">
        <v>102.96296296296296</v>
      </c>
    </row>
    <row r="77" spans="1:11" ht="14.1" customHeight="1" x14ac:dyDescent="0.2">
      <c r="A77" s="306">
        <v>92</v>
      </c>
      <c r="B77" s="307" t="s">
        <v>316</v>
      </c>
      <c r="C77" s="308"/>
      <c r="D77" s="113">
        <v>1.0471893832120394</v>
      </c>
      <c r="E77" s="115">
        <v>318</v>
      </c>
      <c r="F77" s="114">
        <v>304</v>
      </c>
      <c r="G77" s="114">
        <v>303</v>
      </c>
      <c r="H77" s="114">
        <v>306</v>
      </c>
      <c r="I77" s="140">
        <v>300</v>
      </c>
      <c r="J77" s="115">
        <v>18</v>
      </c>
      <c r="K77" s="116">
        <v>6</v>
      </c>
    </row>
    <row r="78" spans="1:11" ht="14.1" customHeight="1" x14ac:dyDescent="0.2">
      <c r="A78" s="306">
        <v>93</v>
      </c>
      <c r="B78" s="307" t="s">
        <v>317</v>
      </c>
      <c r="C78" s="308"/>
      <c r="D78" s="113">
        <v>0.10867059637106069</v>
      </c>
      <c r="E78" s="115">
        <v>33</v>
      </c>
      <c r="F78" s="114">
        <v>33</v>
      </c>
      <c r="G78" s="114">
        <v>32</v>
      </c>
      <c r="H78" s="114">
        <v>32</v>
      </c>
      <c r="I78" s="140">
        <v>32</v>
      </c>
      <c r="J78" s="115">
        <v>1</v>
      </c>
      <c r="K78" s="116">
        <v>3.125</v>
      </c>
    </row>
    <row r="79" spans="1:11" ht="14.1" customHeight="1" x14ac:dyDescent="0.2">
      <c r="A79" s="306">
        <v>94</v>
      </c>
      <c r="B79" s="307" t="s">
        <v>318</v>
      </c>
      <c r="C79" s="308"/>
      <c r="D79" s="113">
        <v>8.232620937201568E-2</v>
      </c>
      <c r="E79" s="115">
        <v>25</v>
      </c>
      <c r="F79" s="114">
        <v>26</v>
      </c>
      <c r="G79" s="114">
        <v>29</v>
      </c>
      <c r="H79" s="114">
        <v>29</v>
      </c>
      <c r="I79" s="140">
        <v>28</v>
      </c>
      <c r="J79" s="115">
        <v>-3</v>
      </c>
      <c r="K79" s="116">
        <v>-10.714285714285714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1.333684591826654</v>
      </c>
      <c r="E81" s="143">
        <v>405</v>
      </c>
      <c r="F81" s="144">
        <v>414</v>
      </c>
      <c r="G81" s="144">
        <v>401</v>
      </c>
      <c r="H81" s="144">
        <v>355</v>
      </c>
      <c r="I81" s="145">
        <v>368</v>
      </c>
      <c r="J81" s="143">
        <v>37</v>
      </c>
      <c r="K81" s="146">
        <v>10.054347826086957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6572</v>
      </c>
      <c r="E12" s="114">
        <v>7068</v>
      </c>
      <c r="F12" s="114">
        <v>7217</v>
      </c>
      <c r="G12" s="114">
        <v>7116</v>
      </c>
      <c r="H12" s="140">
        <v>7001</v>
      </c>
      <c r="I12" s="115">
        <v>-429</v>
      </c>
      <c r="J12" s="116">
        <v>-6.1276960434223682</v>
      </c>
      <c r="K12"/>
      <c r="L12"/>
      <c r="M12"/>
      <c r="N12"/>
      <c r="O12"/>
      <c r="P12"/>
    </row>
    <row r="13" spans="1:16" s="110" customFormat="1" ht="14.45" customHeight="1" x14ac:dyDescent="0.2">
      <c r="A13" s="120" t="s">
        <v>105</v>
      </c>
      <c r="B13" s="119" t="s">
        <v>106</v>
      </c>
      <c r="C13" s="113">
        <v>39.668289713937916</v>
      </c>
      <c r="D13" s="115">
        <v>2607</v>
      </c>
      <c r="E13" s="114">
        <v>2794</v>
      </c>
      <c r="F13" s="114">
        <v>2862</v>
      </c>
      <c r="G13" s="114">
        <v>2794</v>
      </c>
      <c r="H13" s="140">
        <v>2736</v>
      </c>
      <c r="I13" s="115">
        <v>-129</v>
      </c>
      <c r="J13" s="116">
        <v>-4.7149122807017543</v>
      </c>
      <c r="K13"/>
      <c r="L13"/>
      <c r="M13"/>
      <c r="N13"/>
      <c r="O13"/>
      <c r="P13"/>
    </row>
    <row r="14" spans="1:16" s="110" customFormat="1" ht="14.45" customHeight="1" x14ac:dyDescent="0.2">
      <c r="A14" s="120"/>
      <c r="B14" s="119" t="s">
        <v>107</v>
      </c>
      <c r="C14" s="113">
        <v>60.331710286062084</v>
      </c>
      <c r="D14" s="115">
        <v>3965</v>
      </c>
      <c r="E14" s="114">
        <v>4274</v>
      </c>
      <c r="F14" s="114">
        <v>4355</v>
      </c>
      <c r="G14" s="114">
        <v>4322</v>
      </c>
      <c r="H14" s="140">
        <v>4265</v>
      </c>
      <c r="I14" s="115">
        <v>-300</v>
      </c>
      <c r="J14" s="116">
        <v>-7.0339976553341153</v>
      </c>
      <c r="K14"/>
      <c r="L14"/>
      <c r="M14"/>
      <c r="N14"/>
      <c r="O14"/>
      <c r="P14"/>
    </row>
    <row r="15" spans="1:16" s="110" customFormat="1" ht="14.45" customHeight="1" x14ac:dyDescent="0.2">
      <c r="A15" s="118" t="s">
        <v>105</v>
      </c>
      <c r="B15" s="121" t="s">
        <v>108</v>
      </c>
      <c r="C15" s="113">
        <v>15.185636031649421</v>
      </c>
      <c r="D15" s="115">
        <v>998</v>
      </c>
      <c r="E15" s="114">
        <v>1157</v>
      </c>
      <c r="F15" s="114">
        <v>1171</v>
      </c>
      <c r="G15" s="114">
        <v>1162</v>
      </c>
      <c r="H15" s="140">
        <v>1087</v>
      </c>
      <c r="I15" s="115">
        <v>-89</v>
      </c>
      <c r="J15" s="116">
        <v>-8.1876724931002762</v>
      </c>
      <c r="K15"/>
      <c r="L15"/>
      <c r="M15"/>
      <c r="N15"/>
      <c r="O15"/>
      <c r="P15"/>
    </row>
    <row r="16" spans="1:16" s="110" customFormat="1" ht="14.45" customHeight="1" x14ac:dyDescent="0.2">
      <c r="A16" s="118"/>
      <c r="B16" s="121" t="s">
        <v>109</v>
      </c>
      <c r="C16" s="113">
        <v>44.628727936701154</v>
      </c>
      <c r="D16" s="115">
        <v>2933</v>
      </c>
      <c r="E16" s="114">
        <v>3179</v>
      </c>
      <c r="F16" s="114">
        <v>3288</v>
      </c>
      <c r="G16" s="114">
        <v>3235</v>
      </c>
      <c r="H16" s="140">
        <v>3208</v>
      </c>
      <c r="I16" s="115">
        <v>-275</v>
      </c>
      <c r="J16" s="116">
        <v>-8.572319201995013</v>
      </c>
      <c r="K16"/>
      <c r="L16"/>
      <c r="M16"/>
      <c r="N16"/>
      <c r="O16"/>
      <c r="P16"/>
    </row>
    <row r="17" spans="1:16" s="110" customFormat="1" ht="14.45" customHeight="1" x14ac:dyDescent="0.2">
      <c r="A17" s="118"/>
      <c r="B17" s="121" t="s">
        <v>110</v>
      </c>
      <c r="C17" s="113">
        <v>21.485088253195375</v>
      </c>
      <c r="D17" s="115">
        <v>1412</v>
      </c>
      <c r="E17" s="114">
        <v>1454</v>
      </c>
      <c r="F17" s="114">
        <v>1475</v>
      </c>
      <c r="G17" s="114">
        <v>1443</v>
      </c>
      <c r="H17" s="140">
        <v>1461</v>
      </c>
      <c r="I17" s="115">
        <v>-49</v>
      </c>
      <c r="J17" s="116">
        <v>-3.353867214236824</v>
      </c>
      <c r="K17"/>
      <c r="L17"/>
      <c r="M17"/>
      <c r="N17"/>
      <c r="O17"/>
      <c r="P17"/>
    </row>
    <row r="18" spans="1:16" s="110" customFormat="1" ht="14.45" customHeight="1" x14ac:dyDescent="0.2">
      <c r="A18" s="120"/>
      <c r="B18" s="121" t="s">
        <v>111</v>
      </c>
      <c r="C18" s="113">
        <v>18.700547778454048</v>
      </c>
      <c r="D18" s="115">
        <v>1229</v>
      </c>
      <c r="E18" s="114">
        <v>1278</v>
      </c>
      <c r="F18" s="114">
        <v>1283</v>
      </c>
      <c r="G18" s="114">
        <v>1276</v>
      </c>
      <c r="H18" s="140">
        <v>1245</v>
      </c>
      <c r="I18" s="115">
        <v>-16</v>
      </c>
      <c r="J18" s="116">
        <v>-1.285140562248996</v>
      </c>
      <c r="K18"/>
      <c r="L18"/>
      <c r="M18"/>
      <c r="N18"/>
      <c r="O18"/>
      <c r="P18"/>
    </row>
    <row r="19" spans="1:16" s="110" customFormat="1" ht="14.45" customHeight="1" x14ac:dyDescent="0.2">
      <c r="A19" s="120"/>
      <c r="B19" s="121" t="s">
        <v>112</v>
      </c>
      <c r="C19" s="113">
        <v>1.7346317711503347</v>
      </c>
      <c r="D19" s="115">
        <v>114</v>
      </c>
      <c r="E19" s="114">
        <v>122</v>
      </c>
      <c r="F19" s="114">
        <v>133</v>
      </c>
      <c r="G19" s="114">
        <v>116</v>
      </c>
      <c r="H19" s="140">
        <v>118</v>
      </c>
      <c r="I19" s="115">
        <v>-4</v>
      </c>
      <c r="J19" s="116">
        <v>-3.3898305084745761</v>
      </c>
      <c r="K19"/>
      <c r="L19"/>
      <c r="M19"/>
      <c r="N19"/>
      <c r="O19"/>
      <c r="P19"/>
    </row>
    <row r="20" spans="1:16" s="110" customFormat="1" ht="14.45" customHeight="1" x14ac:dyDescent="0.2">
      <c r="A20" s="120" t="s">
        <v>113</v>
      </c>
      <c r="B20" s="119" t="s">
        <v>116</v>
      </c>
      <c r="C20" s="113">
        <v>95.632988435788192</v>
      </c>
      <c r="D20" s="115">
        <v>6285</v>
      </c>
      <c r="E20" s="114">
        <v>6722</v>
      </c>
      <c r="F20" s="114">
        <v>6808</v>
      </c>
      <c r="G20" s="114">
        <v>6777</v>
      </c>
      <c r="H20" s="140">
        <v>6680</v>
      </c>
      <c r="I20" s="115">
        <v>-395</v>
      </c>
      <c r="J20" s="116">
        <v>-5.9131736526946108</v>
      </c>
      <c r="K20"/>
      <c r="L20"/>
      <c r="M20"/>
      <c r="N20"/>
      <c r="O20"/>
      <c r="P20"/>
    </row>
    <row r="21" spans="1:16" s="110" customFormat="1" ht="14.45" customHeight="1" x14ac:dyDescent="0.2">
      <c r="A21" s="123"/>
      <c r="B21" s="124" t="s">
        <v>117</v>
      </c>
      <c r="C21" s="125">
        <v>4.2604990870359103</v>
      </c>
      <c r="D21" s="143">
        <v>280</v>
      </c>
      <c r="E21" s="144">
        <v>338</v>
      </c>
      <c r="F21" s="144">
        <v>400</v>
      </c>
      <c r="G21" s="144">
        <v>328</v>
      </c>
      <c r="H21" s="145">
        <v>310</v>
      </c>
      <c r="I21" s="143">
        <v>-30</v>
      </c>
      <c r="J21" s="146">
        <v>-9.67741935483871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7564</v>
      </c>
      <c r="E56" s="114">
        <v>7974</v>
      </c>
      <c r="F56" s="114">
        <v>8074</v>
      </c>
      <c r="G56" s="114">
        <v>8119</v>
      </c>
      <c r="H56" s="140">
        <v>7966</v>
      </c>
      <c r="I56" s="115">
        <v>-402</v>
      </c>
      <c r="J56" s="116">
        <v>-5.0464474014561889</v>
      </c>
      <c r="K56"/>
      <c r="L56"/>
      <c r="M56"/>
      <c r="N56"/>
      <c r="O56"/>
      <c r="P56"/>
    </row>
    <row r="57" spans="1:16" s="110" customFormat="1" ht="14.45" customHeight="1" x14ac:dyDescent="0.2">
      <c r="A57" s="120" t="s">
        <v>105</v>
      </c>
      <c r="B57" s="119" t="s">
        <v>106</v>
      </c>
      <c r="C57" s="113">
        <v>40.216816499206772</v>
      </c>
      <c r="D57" s="115">
        <v>3042</v>
      </c>
      <c r="E57" s="114">
        <v>3170</v>
      </c>
      <c r="F57" s="114">
        <v>3215</v>
      </c>
      <c r="G57" s="114">
        <v>3218</v>
      </c>
      <c r="H57" s="140">
        <v>3142</v>
      </c>
      <c r="I57" s="115">
        <v>-100</v>
      </c>
      <c r="J57" s="116">
        <v>-3.1826861871419476</v>
      </c>
    </row>
    <row r="58" spans="1:16" s="110" customFormat="1" ht="14.45" customHeight="1" x14ac:dyDescent="0.2">
      <c r="A58" s="120"/>
      <c r="B58" s="119" t="s">
        <v>107</v>
      </c>
      <c r="C58" s="113">
        <v>59.783183500793228</v>
      </c>
      <c r="D58" s="115">
        <v>4522</v>
      </c>
      <c r="E58" s="114">
        <v>4804</v>
      </c>
      <c r="F58" s="114">
        <v>4859</v>
      </c>
      <c r="G58" s="114">
        <v>4901</v>
      </c>
      <c r="H58" s="140">
        <v>4824</v>
      </c>
      <c r="I58" s="115">
        <v>-302</v>
      </c>
      <c r="J58" s="116">
        <v>-6.2603648424543943</v>
      </c>
    </row>
    <row r="59" spans="1:16" s="110" customFormat="1" ht="14.45" customHeight="1" x14ac:dyDescent="0.2">
      <c r="A59" s="118" t="s">
        <v>105</v>
      </c>
      <c r="B59" s="121" t="s">
        <v>108</v>
      </c>
      <c r="C59" s="113">
        <v>15.745637228979376</v>
      </c>
      <c r="D59" s="115">
        <v>1191</v>
      </c>
      <c r="E59" s="114">
        <v>1342</v>
      </c>
      <c r="F59" s="114">
        <v>1342</v>
      </c>
      <c r="G59" s="114">
        <v>1374</v>
      </c>
      <c r="H59" s="140">
        <v>1258</v>
      </c>
      <c r="I59" s="115">
        <v>-67</v>
      </c>
      <c r="J59" s="116">
        <v>-5.3259141494435616</v>
      </c>
    </row>
    <row r="60" spans="1:16" s="110" customFormat="1" ht="14.45" customHeight="1" x14ac:dyDescent="0.2">
      <c r="A60" s="118"/>
      <c r="B60" s="121" t="s">
        <v>109</v>
      </c>
      <c r="C60" s="113">
        <v>44.328397673188789</v>
      </c>
      <c r="D60" s="115">
        <v>3353</v>
      </c>
      <c r="E60" s="114">
        <v>3549</v>
      </c>
      <c r="F60" s="114">
        <v>3615</v>
      </c>
      <c r="G60" s="114">
        <v>3637</v>
      </c>
      <c r="H60" s="140">
        <v>3636</v>
      </c>
      <c r="I60" s="115">
        <v>-283</v>
      </c>
      <c r="J60" s="116">
        <v>-7.7832783278327833</v>
      </c>
    </row>
    <row r="61" spans="1:16" s="110" customFormat="1" ht="14.45" customHeight="1" x14ac:dyDescent="0.2">
      <c r="A61" s="118"/>
      <c r="B61" s="121" t="s">
        <v>110</v>
      </c>
      <c r="C61" s="113">
        <v>21.271813855103119</v>
      </c>
      <c r="D61" s="115">
        <v>1609</v>
      </c>
      <c r="E61" s="114">
        <v>1654</v>
      </c>
      <c r="F61" s="114">
        <v>1683</v>
      </c>
      <c r="G61" s="114">
        <v>1669</v>
      </c>
      <c r="H61" s="140">
        <v>1676</v>
      </c>
      <c r="I61" s="115">
        <v>-67</v>
      </c>
      <c r="J61" s="116">
        <v>-3.9976133651551313</v>
      </c>
    </row>
    <row r="62" spans="1:16" s="110" customFormat="1" ht="14.45" customHeight="1" x14ac:dyDescent="0.2">
      <c r="A62" s="120"/>
      <c r="B62" s="121" t="s">
        <v>111</v>
      </c>
      <c r="C62" s="113">
        <v>18.654151242728716</v>
      </c>
      <c r="D62" s="115">
        <v>1411</v>
      </c>
      <c r="E62" s="114">
        <v>1429</v>
      </c>
      <c r="F62" s="114">
        <v>1434</v>
      </c>
      <c r="G62" s="114">
        <v>1439</v>
      </c>
      <c r="H62" s="140">
        <v>1396</v>
      </c>
      <c r="I62" s="115">
        <v>15</v>
      </c>
      <c r="J62" s="116">
        <v>1.0744985673352436</v>
      </c>
    </row>
    <row r="63" spans="1:16" s="110" customFormat="1" ht="14.45" customHeight="1" x14ac:dyDescent="0.2">
      <c r="A63" s="120"/>
      <c r="B63" s="121" t="s">
        <v>112</v>
      </c>
      <c r="C63" s="113">
        <v>1.9169751454257007</v>
      </c>
      <c r="D63" s="115">
        <v>145</v>
      </c>
      <c r="E63" s="114">
        <v>148</v>
      </c>
      <c r="F63" s="114">
        <v>158</v>
      </c>
      <c r="G63" s="114">
        <v>134</v>
      </c>
      <c r="H63" s="140">
        <v>129</v>
      </c>
      <c r="I63" s="115">
        <v>16</v>
      </c>
      <c r="J63" s="116">
        <v>12.403100775193799</v>
      </c>
    </row>
    <row r="64" spans="1:16" s="110" customFormat="1" ht="14.45" customHeight="1" x14ac:dyDescent="0.2">
      <c r="A64" s="120" t="s">
        <v>113</v>
      </c>
      <c r="B64" s="119" t="s">
        <v>116</v>
      </c>
      <c r="C64" s="113">
        <v>95.280274986779489</v>
      </c>
      <c r="D64" s="115">
        <v>7207</v>
      </c>
      <c r="E64" s="114">
        <v>7577</v>
      </c>
      <c r="F64" s="114">
        <v>7664</v>
      </c>
      <c r="G64" s="114">
        <v>7726</v>
      </c>
      <c r="H64" s="140">
        <v>7597</v>
      </c>
      <c r="I64" s="115">
        <v>-390</v>
      </c>
      <c r="J64" s="116">
        <v>-5.1336053705410034</v>
      </c>
    </row>
    <row r="65" spans="1:10" s="110" customFormat="1" ht="14.45" customHeight="1" x14ac:dyDescent="0.2">
      <c r="A65" s="123"/>
      <c r="B65" s="124" t="s">
        <v>117</v>
      </c>
      <c r="C65" s="125">
        <v>4.6007403490216818</v>
      </c>
      <c r="D65" s="143">
        <v>348</v>
      </c>
      <c r="E65" s="144">
        <v>388</v>
      </c>
      <c r="F65" s="144">
        <v>399</v>
      </c>
      <c r="G65" s="144">
        <v>380</v>
      </c>
      <c r="H65" s="145">
        <v>357</v>
      </c>
      <c r="I65" s="143">
        <v>-9</v>
      </c>
      <c r="J65" s="146">
        <v>-2.5210084033613445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6572</v>
      </c>
      <c r="G11" s="114">
        <v>7068</v>
      </c>
      <c r="H11" s="114">
        <v>7217</v>
      </c>
      <c r="I11" s="114">
        <v>7116</v>
      </c>
      <c r="J11" s="140">
        <v>7001</v>
      </c>
      <c r="K11" s="114">
        <v>-429</v>
      </c>
      <c r="L11" s="116">
        <v>-6.1276960434223682</v>
      </c>
    </row>
    <row r="12" spans="1:17" s="110" customFormat="1" ht="24" customHeight="1" x14ac:dyDescent="0.2">
      <c r="A12" s="604" t="s">
        <v>185</v>
      </c>
      <c r="B12" s="605"/>
      <c r="C12" s="605"/>
      <c r="D12" s="606"/>
      <c r="E12" s="113">
        <v>39.668289713937916</v>
      </c>
      <c r="F12" s="115">
        <v>2607</v>
      </c>
      <c r="G12" s="114">
        <v>2794</v>
      </c>
      <c r="H12" s="114">
        <v>2862</v>
      </c>
      <c r="I12" s="114">
        <v>2794</v>
      </c>
      <c r="J12" s="140">
        <v>2736</v>
      </c>
      <c r="K12" s="114">
        <v>-129</v>
      </c>
      <c r="L12" s="116">
        <v>-4.7149122807017543</v>
      </c>
    </row>
    <row r="13" spans="1:17" s="110" customFormat="1" ht="15" customHeight="1" x14ac:dyDescent="0.2">
      <c r="A13" s="120"/>
      <c r="B13" s="612" t="s">
        <v>107</v>
      </c>
      <c r="C13" s="612"/>
      <c r="E13" s="113">
        <v>60.331710286062084</v>
      </c>
      <c r="F13" s="115">
        <v>3965</v>
      </c>
      <c r="G13" s="114">
        <v>4274</v>
      </c>
      <c r="H13" s="114">
        <v>4355</v>
      </c>
      <c r="I13" s="114">
        <v>4322</v>
      </c>
      <c r="J13" s="140">
        <v>4265</v>
      </c>
      <c r="K13" s="114">
        <v>-300</v>
      </c>
      <c r="L13" s="116">
        <v>-7.0339976553341153</v>
      </c>
    </row>
    <row r="14" spans="1:17" s="110" customFormat="1" ht="22.5" customHeight="1" x14ac:dyDescent="0.2">
      <c r="A14" s="604" t="s">
        <v>186</v>
      </c>
      <c r="B14" s="605"/>
      <c r="C14" s="605"/>
      <c r="D14" s="606"/>
      <c r="E14" s="113">
        <v>15.185636031649421</v>
      </c>
      <c r="F14" s="115">
        <v>998</v>
      </c>
      <c r="G14" s="114">
        <v>1157</v>
      </c>
      <c r="H14" s="114">
        <v>1171</v>
      </c>
      <c r="I14" s="114">
        <v>1162</v>
      </c>
      <c r="J14" s="140">
        <v>1087</v>
      </c>
      <c r="K14" s="114">
        <v>-89</v>
      </c>
      <c r="L14" s="116">
        <v>-8.1876724931002762</v>
      </c>
    </row>
    <row r="15" spans="1:17" s="110" customFormat="1" ht="15" customHeight="1" x14ac:dyDescent="0.2">
      <c r="A15" s="120"/>
      <c r="B15" s="119"/>
      <c r="C15" s="258" t="s">
        <v>106</v>
      </c>
      <c r="E15" s="113">
        <v>47.695390781563127</v>
      </c>
      <c r="F15" s="115">
        <v>476</v>
      </c>
      <c r="G15" s="114">
        <v>533</v>
      </c>
      <c r="H15" s="114">
        <v>570</v>
      </c>
      <c r="I15" s="114">
        <v>552</v>
      </c>
      <c r="J15" s="140">
        <v>506</v>
      </c>
      <c r="K15" s="114">
        <v>-30</v>
      </c>
      <c r="L15" s="116">
        <v>-5.9288537549407119</v>
      </c>
    </row>
    <row r="16" spans="1:17" s="110" customFormat="1" ht="15" customHeight="1" x14ac:dyDescent="0.2">
      <c r="A16" s="120"/>
      <c r="B16" s="119"/>
      <c r="C16" s="258" t="s">
        <v>107</v>
      </c>
      <c r="E16" s="113">
        <v>52.304609218436873</v>
      </c>
      <c r="F16" s="115">
        <v>522</v>
      </c>
      <c r="G16" s="114">
        <v>624</v>
      </c>
      <c r="H16" s="114">
        <v>601</v>
      </c>
      <c r="I16" s="114">
        <v>610</v>
      </c>
      <c r="J16" s="140">
        <v>581</v>
      </c>
      <c r="K16" s="114">
        <v>-59</v>
      </c>
      <c r="L16" s="116">
        <v>-10.154905335628227</v>
      </c>
    </row>
    <row r="17" spans="1:12" s="110" customFormat="1" ht="15" customHeight="1" x14ac:dyDescent="0.2">
      <c r="A17" s="120"/>
      <c r="B17" s="121" t="s">
        <v>109</v>
      </c>
      <c r="C17" s="258"/>
      <c r="E17" s="113">
        <v>44.628727936701154</v>
      </c>
      <c r="F17" s="115">
        <v>2933</v>
      </c>
      <c r="G17" s="114">
        <v>3179</v>
      </c>
      <c r="H17" s="114">
        <v>3288</v>
      </c>
      <c r="I17" s="114">
        <v>3235</v>
      </c>
      <c r="J17" s="140">
        <v>3208</v>
      </c>
      <c r="K17" s="114">
        <v>-275</v>
      </c>
      <c r="L17" s="116">
        <v>-8.572319201995013</v>
      </c>
    </row>
    <row r="18" spans="1:12" s="110" customFormat="1" ht="15" customHeight="1" x14ac:dyDescent="0.2">
      <c r="A18" s="120"/>
      <c r="B18" s="119"/>
      <c r="C18" s="258" t="s">
        <v>106</v>
      </c>
      <c r="E18" s="113">
        <v>32.560518240709172</v>
      </c>
      <c r="F18" s="115">
        <v>955</v>
      </c>
      <c r="G18" s="114">
        <v>1056</v>
      </c>
      <c r="H18" s="114">
        <v>1079</v>
      </c>
      <c r="I18" s="114">
        <v>1048</v>
      </c>
      <c r="J18" s="140">
        <v>1047</v>
      </c>
      <c r="K18" s="114">
        <v>-92</v>
      </c>
      <c r="L18" s="116">
        <v>-8.7870105062082136</v>
      </c>
    </row>
    <row r="19" spans="1:12" s="110" customFormat="1" ht="15" customHeight="1" x14ac:dyDescent="0.2">
      <c r="A19" s="120"/>
      <c r="B19" s="119"/>
      <c r="C19" s="258" t="s">
        <v>107</v>
      </c>
      <c r="E19" s="113">
        <v>67.439481759290828</v>
      </c>
      <c r="F19" s="115">
        <v>1978</v>
      </c>
      <c r="G19" s="114">
        <v>2123</v>
      </c>
      <c r="H19" s="114">
        <v>2209</v>
      </c>
      <c r="I19" s="114">
        <v>2187</v>
      </c>
      <c r="J19" s="140">
        <v>2161</v>
      </c>
      <c r="K19" s="114">
        <v>-183</v>
      </c>
      <c r="L19" s="116">
        <v>-8.468301712170291</v>
      </c>
    </row>
    <row r="20" spans="1:12" s="110" customFormat="1" ht="15" customHeight="1" x14ac:dyDescent="0.2">
      <c r="A20" s="120"/>
      <c r="B20" s="121" t="s">
        <v>110</v>
      </c>
      <c r="C20" s="258"/>
      <c r="E20" s="113">
        <v>21.485088253195375</v>
      </c>
      <c r="F20" s="115">
        <v>1412</v>
      </c>
      <c r="G20" s="114">
        <v>1454</v>
      </c>
      <c r="H20" s="114">
        <v>1475</v>
      </c>
      <c r="I20" s="114">
        <v>1443</v>
      </c>
      <c r="J20" s="140">
        <v>1461</v>
      </c>
      <c r="K20" s="114">
        <v>-49</v>
      </c>
      <c r="L20" s="116">
        <v>-3.353867214236824</v>
      </c>
    </row>
    <row r="21" spans="1:12" s="110" customFormat="1" ht="15" customHeight="1" x14ac:dyDescent="0.2">
      <c r="A21" s="120"/>
      <c r="B21" s="119"/>
      <c r="C21" s="258" t="s">
        <v>106</v>
      </c>
      <c r="E21" s="113">
        <v>35.835694050991499</v>
      </c>
      <c r="F21" s="115">
        <v>506</v>
      </c>
      <c r="G21" s="114">
        <v>510</v>
      </c>
      <c r="H21" s="114">
        <v>526</v>
      </c>
      <c r="I21" s="114">
        <v>509</v>
      </c>
      <c r="J21" s="140">
        <v>511</v>
      </c>
      <c r="K21" s="114">
        <v>-5</v>
      </c>
      <c r="L21" s="116">
        <v>-0.97847358121330719</v>
      </c>
    </row>
    <row r="22" spans="1:12" s="110" customFormat="1" ht="15" customHeight="1" x14ac:dyDescent="0.2">
      <c r="A22" s="120"/>
      <c r="B22" s="119"/>
      <c r="C22" s="258" t="s">
        <v>107</v>
      </c>
      <c r="E22" s="113">
        <v>64.164305949008494</v>
      </c>
      <c r="F22" s="115">
        <v>906</v>
      </c>
      <c r="G22" s="114">
        <v>944</v>
      </c>
      <c r="H22" s="114">
        <v>949</v>
      </c>
      <c r="I22" s="114">
        <v>934</v>
      </c>
      <c r="J22" s="140">
        <v>950</v>
      </c>
      <c r="K22" s="114">
        <v>-44</v>
      </c>
      <c r="L22" s="116">
        <v>-4.6315789473684212</v>
      </c>
    </row>
    <row r="23" spans="1:12" s="110" customFormat="1" ht="15" customHeight="1" x14ac:dyDescent="0.2">
      <c r="A23" s="120"/>
      <c r="B23" s="121" t="s">
        <v>111</v>
      </c>
      <c r="C23" s="258"/>
      <c r="E23" s="113">
        <v>18.700547778454048</v>
      </c>
      <c r="F23" s="115">
        <v>1229</v>
      </c>
      <c r="G23" s="114">
        <v>1278</v>
      </c>
      <c r="H23" s="114">
        <v>1283</v>
      </c>
      <c r="I23" s="114">
        <v>1276</v>
      </c>
      <c r="J23" s="140">
        <v>1245</v>
      </c>
      <c r="K23" s="114">
        <v>-16</v>
      </c>
      <c r="L23" s="116">
        <v>-1.285140562248996</v>
      </c>
    </row>
    <row r="24" spans="1:12" s="110" customFormat="1" ht="15" customHeight="1" x14ac:dyDescent="0.2">
      <c r="A24" s="120"/>
      <c r="B24" s="119"/>
      <c r="C24" s="258" t="s">
        <v>106</v>
      </c>
      <c r="E24" s="113">
        <v>54.515866558177379</v>
      </c>
      <c r="F24" s="115">
        <v>670</v>
      </c>
      <c r="G24" s="114">
        <v>695</v>
      </c>
      <c r="H24" s="114">
        <v>687</v>
      </c>
      <c r="I24" s="114">
        <v>685</v>
      </c>
      <c r="J24" s="140">
        <v>672</v>
      </c>
      <c r="K24" s="114">
        <v>-2</v>
      </c>
      <c r="L24" s="116">
        <v>-0.29761904761904762</v>
      </c>
    </row>
    <row r="25" spans="1:12" s="110" customFormat="1" ht="15" customHeight="1" x14ac:dyDescent="0.2">
      <c r="A25" s="120"/>
      <c r="B25" s="119"/>
      <c r="C25" s="258" t="s">
        <v>107</v>
      </c>
      <c r="E25" s="113">
        <v>45.484133441822621</v>
      </c>
      <c r="F25" s="115">
        <v>559</v>
      </c>
      <c r="G25" s="114">
        <v>583</v>
      </c>
      <c r="H25" s="114">
        <v>596</v>
      </c>
      <c r="I25" s="114">
        <v>591</v>
      </c>
      <c r="J25" s="140">
        <v>573</v>
      </c>
      <c r="K25" s="114">
        <v>-14</v>
      </c>
      <c r="L25" s="116">
        <v>-2.4432809773123911</v>
      </c>
    </row>
    <row r="26" spans="1:12" s="110" customFormat="1" ht="15" customHeight="1" x14ac:dyDescent="0.2">
      <c r="A26" s="120"/>
      <c r="C26" s="121" t="s">
        <v>187</v>
      </c>
      <c r="D26" s="110" t="s">
        <v>188</v>
      </c>
      <c r="E26" s="113">
        <v>1.7346317711503347</v>
      </c>
      <c r="F26" s="115">
        <v>114</v>
      </c>
      <c r="G26" s="114">
        <v>122</v>
      </c>
      <c r="H26" s="114">
        <v>133</v>
      </c>
      <c r="I26" s="114">
        <v>116</v>
      </c>
      <c r="J26" s="140">
        <v>118</v>
      </c>
      <c r="K26" s="114">
        <v>-4</v>
      </c>
      <c r="L26" s="116">
        <v>-3.3898305084745761</v>
      </c>
    </row>
    <row r="27" spans="1:12" s="110" customFormat="1" ht="15" customHeight="1" x14ac:dyDescent="0.2">
      <c r="A27" s="120"/>
      <c r="B27" s="119"/>
      <c r="D27" s="259" t="s">
        <v>106</v>
      </c>
      <c r="E27" s="113">
        <v>50</v>
      </c>
      <c r="F27" s="115">
        <v>57</v>
      </c>
      <c r="G27" s="114">
        <v>62</v>
      </c>
      <c r="H27" s="114">
        <v>68</v>
      </c>
      <c r="I27" s="114">
        <v>56</v>
      </c>
      <c r="J27" s="140">
        <v>61</v>
      </c>
      <c r="K27" s="114">
        <v>-4</v>
      </c>
      <c r="L27" s="116">
        <v>-6.557377049180328</v>
      </c>
    </row>
    <row r="28" spans="1:12" s="110" customFormat="1" ht="15" customHeight="1" x14ac:dyDescent="0.2">
      <c r="A28" s="120"/>
      <c r="B28" s="119"/>
      <c r="D28" s="259" t="s">
        <v>107</v>
      </c>
      <c r="E28" s="113">
        <v>50</v>
      </c>
      <c r="F28" s="115">
        <v>57</v>
      </c>
      <c r="G28" s="114">
        <v>60</v>
      </c>
      <c r="H28" s="114">
        <v>65</v>
      </c>
      <c r="I28" s="114">
        <v>60</v>
      </c>
      <c r="J28" s="140">
        <v>57</v>
      </c>
      <c r="K28" s="114">
        <v>0</v>
      </c>
      <c r="L28" s="116">
        <v>0</v>
      </c>
    </row>
    <row r="29" spans="1:12" s="110" customFormat="1" ht="24" customHeight="1" x14ac:dyDescent="0.2">
      <c r="A29" s="604" t="s">
        <v>189</v>
      </c>
      <c r="B29" s="605"/>
      <c r="C29" s="605"/>
      <c r="D29" s="606"/>
      <c r="E29" s="113">
        <v>95.632988435788192</v>
      </c>
      <c r="F29" s="115">
        <v>6285</v>
      </c>
      <c r="G29" s="114">
        <v>6722</v>
      </c>
      <c r="H29" s="114">
        <v>6808</v>
      </c>
      <c r="I29" s="114">
        <v>6777</v>
      </c>
      <c r="J29" s="140">
        <v>6680</v>
      </c>
      <c r="K29" s="114">
        <v>-395</v>
      </c>
      <c r="L29" s="116">
        <v>-5.9131736526946108</v>
      </c>
    </row>
    <row r="30" spans="1:12" s="110" customFormat="1" ht="15" customHeight="1" x14ac:dyDescent="0.2">
      <c r="A30" s="120"/>
      <c r="B30" s="119"/>
      <c r="C30" s="258" t="s">
        <v>106</v>
      </c>
      <c r="E30" s="113">
        <v>39.315831344470965</v>
      </c>
      <c r="F30" s="115">
        <v>2471</v>
      </c>
      <c r="G30" s="114">
        <v>2632</v>
      </c>
      <c r="H30" s="114">
        <v>2660</v>
      </c>
      <c r="I30" s="114">
        <v>2626</v>
      </c>
      <c r="J30" s="140">
        <v>2583</v>
      </c>
      <c r="K30" s="114">
        <v>-112</v>
      </c>
      <c r="L30" s="116">
        <v>-4.3360433604336039</v>
      </c>
    </row>
    <row r="31" spans="1:12" s="110" customFormat="1" ht="15" customHeight="1" x14ac:dyDescent="0.2">
      <c r="A31" s="120"/>
      <c r="B31" s="119"/>
      <c r="C31" s="258" t="s">
        <v>107</v>
      </c>
      <c r="E31" s="113">
        <v>60.684168655529035</v>
      </c>
      <c r="F31" s="115">
        <v>3814</v>
      </c>
      <c r="G31" s="114">
        <v>4090</v>
      </c>
      <c r="H31" s="114">
        <v>4148</v>
      </c>
      <c r="I31" s="114">
        <v>4151</v>
      </c>
      <c r="J31" s="140">
        <v>4097</v>
      </c>
      <c r="K31" s="114">
        <v>-283</v>
      </c>
      <c r="L31" s="116">
        <v>-6.9074932877715405</v>
      </c>
    </row>
    <row r="32" spans="1:12" s="110" customFormat="1" ht="15" customHeight="1" x14ac:dyDescent="0.2">
      <c r="A32" s="120"/>
      <c r="B32" s="119" t="s">
        <v>117</v>
      </c>
      <c r="C32" s="258"/>
      <c r="E32" s="113">
        <v>4.2604990870359103</v>
      </c>
      <c r="F32" s="114">
        <v>280</v>
      </c>
      <c r="G32" s="114">
        <v>338</v>
      </c>
      <c r="H32" s="114">
        <v>400</v>
      </c>
      <c r="I32" s="114">
        <v>328</v>
      </c>
      <c r="J32" s="140">
        <v>310</v>
      </c>
      <c r="K32" s="114">
        <v>-30</v>
      </c>
      <c r="L32" s="116">
        <v>-9.67741935483871</v>
      </c>
    </row>
    <row r="33" spans="1:12" s="110" customFormat="1" ht="15" customHeight="1" x14ac:dyDescent="0.2">
      <c r="A33" s="120"/>
      <c r="B33" s="119"/>
      <c r="C33" s="258" t="s">
        <v>106</v>
      </c>
      <c r="E33" s="113">
        <v>48.571428571428569</v>
      </c>
      <c r="F33" s="114">
        <v>136</v>
      </c>
      <c r="G33" s="114">
        <v>161</v>
      </c>
      <c r="H33" s="114">
        <v>201</v>
      </c>
      <c r="I33" s="114">
        <v>165</v>
      </c>
      <c r="J33" s="140">
        <v>151</v>
      </c>
      <c r="K33" s="114">
        <v>-15</v>
      </c>
      <c r="L33" s="116">
        <v>-9.9337748344370862</v>
      </c>
    </row>
    <row r="34" spans="1:12" s="110" customFormat="1" ht="15" customHeight="1" x14ac:dyDescent="0.2">
      <c r="A34" s="120"/>
      <c r="B34" s="119"/>
      <c r="C34" s="258" t="s">
        <v>107</v>
      </c>
      <c r="E34" s="113">
        <v>51.428571428571431</v>
      </c>
      <c r="F34" s="114">
        <v>144</v>
      </c>
      <c r="G34" s="114">
        <v>177</v>
      </c>
      <c r="H34" s="114">
        <v>199</v>
      </c>
      <c r="I34" s="114">
        <v>163</v>
      </c>
      <c r="J34" s="140">
        <v>159</v>
      </c>
      <c r="K34" s="114">
        <v>-15</v>
      </c>
      <c r="L34" s="116">
        <v>-9.433962264150944</v>
      </c>
    </row>
    <row r="35" spans="1:12" s="110" customFormat="1" ht="24" customHeight="1" x14ac:dyDescent="0.2">
      <c r="A35" s="604" t="s">
        <v>192</v>
      </c>
      <c r="B35" s="605"/>
      <c r="C35" s="605"/>
      <c r="D35" s="606"/>
      <c r="E35" s="113">
        <v>16.083384053560561</v>
      </c>
      <c r="F35" s="114">
        <v>1057</v>
      </c>
      <c r="G35" s="114">
        <v>1175</v>
      </c>
      <c r="H35" s="114">
        <v>1191</v>
      </c>
      <c r="I35" s="114">
        <v>1205</v>
      </c>
      <c r="J35" s="114">
        <v>1160</v>
      </c>
      <c r="K35" s="318">
        <v>-103</v>
      </c>
      <c r="L35" s="319">
        <v>-8.8793103448275854</v>
      </c>
    </row>
    <row r="36" spans="1:12" s="110" customFormat="1" ht="15" customHeight="1" x14ac:dyDescent="0.2">
      <c r="A36" s="120"/>
      <c r="B36" s="119"/>
      <c r="C36" s="258" t="s">
        <v>106</v>
      </c>
      <c r="E36" s="113">
        <v>40.964995269631032</v>
      </c>
      <c r="F36" s="114">
        <v>433</v>
      </c>
      <c r="G36" s="114">
        <v>484</v>
      </c>
      <c r="H36" s="114">
        <v>503</v>
      </c>
      <c r="I36" s="114">
        <v>504</v>
      </c>
      <c r="J36" s="114">
        <v>466</v>
      </c>
      <c r="K36" s="318">
        <v>-33</v>
      </c>
      <c r="L36" s="116">
        <v>-7.0815450643776821</v>
      </c>
    </row>
    <row r="37" spans="1:12" s="110" customFormat="1" ht="15" customHeight="1" x14ac:dyDescent="0.2">
      <c r="A37" s="120"/>
      <c r="B37" s="119"/>
      <c r="C37" s="258" t="s">
        <v>107</v>
      </c>
      <c r="E37" s="113">
        <v>59.035004730368968</v>
      </c>
      <c r="F37" s="114">
        <v>624</v>
      </c>
      <c r="G37" s="114">
        <v>691</v>
      </c>
      <c r="H37" s="114">
        <v>688</v>
      </c>
      <c r="I37" s="114">
        <v>701</v>
      </c>
      <c r="J37" s="140">
        <v>694</v>
      </c>
      <c r="K37" s="114">
        <v>-70</v>
      </c>
      <c r="L37" s="116">
        <v>-10.086455331412104</v>
      </c>
    </row>
    <row r="38" spans="1:12" s="110" customFormat="1" ht="15" customHeight="1" x14ac:dyDescent="0.2">
      <c r="A38" s="120"/>
      <c r="B38" s="119" t="s">
        <v>328</v>
      </c>
      <c r="C38" s="258"/>
      <c r="E38" s="113">
        <v>60.209981740718199</v>
      </c>
      <c r="F38" s="114">
        <v>3957</v>
      </c>
      <c r="G38" s="114">
        <v>4213</v>
      </c>
      <c r="H38" s="114">
        <v>4242</v>
      </c>
      <c r="I38" s="114">
        <v>4203</v>
      </c>
      <c r="J38" s="140">
        <v>4150</v>
      </c>
      <c r="K38" s="114">
        <v>-193</v>
      </c>
      <c r="L38" s="116">
        <v>-4.6506024096385543</v>
      </c>
    </row>
    <row r="39" spans="1:12" s="110" customFormat="1" ht="15" customHeight="1" x14ac:dyDescent="0.2">
      <c r="A39" s="120"/>
      <c r="B39" s="119"/>
      <c r="C39" s="258" t="s">
        <v>106</v>
      </c>
      <c r="E39" s="113">
        <v>39.676522618145057</v>
      </c>
      <c r="F39" s="115">
        <v>1570</v>
      </c>
      <c r="G39" s="114">
        <v>1655</v>
      </c>
      <c r="H39" s="114">
        <v>1656</v>
      </c>
      <c r="I39" s="114">
        <v>1633</v>
      </c>
      <c r="J39" s="140">
        <v>1622</v>
      </c>
      <c r="K39" s="114">
        <v>-52</v>
      </c>
      <c r="L39" s="116">
        <v>-3.2059186189889024</v>
      </c>
    </row>
    <row r="40" spans="1:12" s="110" customFormat="1" ht="15" customHeight="1" x14ac:dyDescent="0.2">
      <c r="A40" s="120"/>
      <c r="B40" s="119"/>
      <c r="C40" s="258" t="s">
        <v>107</v>
      </c>
      <c r="E40" s="113">
        <v>60.323477381854943</v>
      </c>
      <c r="F40" s="115">
        <v>2387</v>
      </c>
      <c r="G40" s="114">
        <v>2558</v>
      </c>
      <c r="H40" s="114">
        <v>2586</v>
      </c>
      <c r="I40" s="114">
        <v>2570</v>
      </c>
      <c r="J40" s="140">
        <v>2528</v>
      </c>
      <c r="K40" s="114">
        <v>-141</v>
      </c>
      <c r="L40" s="116">
        <v>-5.5775316455696204</v>
      </c>
    </row>
    <row r="41" spans="1:12" s="110" customFormat="1" ht="15" customHeight="1" x14ac:dyDescent="0.2">
      <c r="A41" s="120"/>
      <c r="B41" s="320" t="s">
        <v>515</v>
      </c>
      <c r="C41" s="258"/>
      <c r="E41" s="113">
        <v>6.8015824710894703</v>
      </c>
      <c r="F41" s="115">
        <v>447</v>
      </c>
      <c r="G41" s="114">
        <v>442</v>
      </c>
      <c r="H41" s="114">
        <v>452</v>
      </c>
      <c r="I41" s="114">
        <v>438</v>
      </c>
      <c r="J41" s="140">
        <v>429</v>
      </c>
      <c r="K41" s="114">
        <v>18</v>
      </c>
      <c r="L41" s="116">
        <v>4.1958041958041958</v>
      </c>
    </row>
    <row r="42" spans="1:12" s="110" customFormat="1" ht="15" customHeight="1" x14ac:dyDescent="0.2">
      <c r="A42" s="120"/>
      <c r="B42" s="119"/>
      <c r="C42" s="268" t="s">
        <v>106</v>
      </c>
      <c r="D42" s="182"/>
      <c r="E42" s="113">
        <v>39.821029082774047</v>
      </c>
      <c r="F42" s="115">
        <v>178</v>
      </c>
      <c r="G42" s="114">
        <v>172</v>
      </c>
      <c r="H42" s="114">
        <v>178</v>
      </c>
      <c r="I42" s="114">
        <v>169</v>
      </c>
      <c r="J42" s="140">
        <v>163</v>
      </c>
      <c r="K42" s="114">
        <v>15</v>
      </c>
      <c r="L42" s="116">
        <v>9.2024539877300615</v>
      </c>
    </row>
    <row r="43" spans="1:12" s="110" customFormat="1" ht="15" customHeight="1" x14ac:dyDescent="0.2">
      <c r="A43" s="120"/>
      <c r="B43" s="119"/>
      <c r="C43" s="268" t="s">
        <v>107</v>
      </c>
      <c r="D43" s="182"/>
      <c r="E43" s="113">
        <v>60.178970917225953</v>
      </c>
      <c r="F43" s="115">
        <v>269</v>
      </c>
      <c r="G43" s="114">
        <v>270</v>
      </c>
      <c r="H43" s="114">
        <v>274</v>
      </c>
      <c r="I43" s="114">
        <v>269</v>
      </c>
      <c r="J43" s="140">
        <v>266</v>
      </c>
      <c r="K43" s="114">
        <v>3</v>
      </c>
      <c r="L43" s="116">
        <v>1.1278195488721805</v>
      </c>
    </row>
    <row r="44" spans="1:12" s="110" customFormat="1" ht="15" customHeight="1" x14ac:dyDescent="0.2">
      <c r="A44" s="120"/>
      <c r="B44" s="119" t="s">
        <v>205</v>
      </c>
      <c r="C44" s="268"/>
      <c r="D44" s="182"/>
      <c r="E44" s="113">
        <v>16.905051734631773</v>
      </c>
      <c r="F44" s="115">
        <v>1111</v>
      </c>
      <c r="G44" s="114">
        <v>1238</v>
      </c>
      <c r="H44" s="114">
        <v>1332</v>
      </c>
      <c r="I44" s="114">
        <v>1270</v>
      </c>
      <c r="J44" s="140">
        <v>1262</v>
      </c>
      <c r="K44" s="114">
        <v>-151</v>
      </c>
      <c r="L44" s="116">
        <v>-11.965134706814579</v>
      </c>
    </row>
    <row r="45" spans="1:12" s="110" customFormat="1" ht="15" customHeight="1" x14ac:dyDescent="0.2">
      <c r="A45" s="120"/>
      <c r="B45" s="119"/>
      <c r="C45" s="268" t="s">
        <v>106</v>
      </c>
      <c r="D45" s="182"/>
      <c r="E45" s="113">
        <v>38.343834383438342</v>
      </c>
      <c r="F45" s="115">
        <v>426</v>
      </c>
      <c r="G45" s="114">
        <v>483</v>
      </c>
      <c r="H45" s="114">
        <v>525</v>
      </c>
      <c r="I45" s="114">
        <v>488</v>
      </c>
      <c r="J45" s="140">
        <v>485</v>
      </c>
      <c r="K45" s="114">
        <v>-59</v>
      </c>
      <c r="L45" s="116">
        <v>-12.164948453608247</v>
      </c>
    </row>
    <row r="46" spans="1:12" s="110" customFormat="1" ht="15" customHeight="1" x14ac:dyDescent="0.2">
      <c r="A46" s="123"/>
      <c r="B46" s="124"/>
      <c r="C46" s="260" t="s">
        <v>107</v>
      </c>
      <c r="D46" s="261"/>
      <c r="E46" s="125">
        <v>61.656165616561658</v>
      </c>
      <c r="F46" s="143">
        <v>685</v>
      </c>
      <c r="G46" s="144">
        <v>755</v>
      </c>
      <c r="H46" s="144">
        <v>807</v>
      </c>
      <c r="I46" s="144">
        <v>782</v>
      </c>
      <c r="J46" s="145">
        <v>777</v>
      </c>
      <c r="K46" s="144">
        <v>-92</v>
      </c>
      <c r="L46" s="146">
        <v>-11.840411840411841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6572</v>
      </c>
      <c r="E11" s="114">
        <v>7068</v>
      </c>
      <c r="F11" s="114">
        <v>7217</v>
      </c>
      <c r="G11" s="114">
        <v>7116</v>
      </c>
      <c r="H11" s="140">
        <v>7001</v>
      </c>
      <c r="I11" s="115">
        <v>-429</v>
      </c>
      <c r="J11" s="116">
        <v>-6.1276960434223682</v>
      </c>
    </row>
    <row r="12" spans="1:15" s="110" customFormat="1" ht="24.95" customHeight="1" x14ac:dyDescent="0.2">
      <c r="A12" s="193" t="s">
        <v>132</v>
      </c>
      <c r="B12" s="194" t="s">
        <v>133</v>
      </c>
      <c r="C12" s="113">
        <v>6.9689592209373101</v>
      </c>
      <c r="D12" s="115">
        <v>458</v>
      </c>
      <c r="E12" s="114">
        <v>451</v>
      </c>
      <c r="F12" s="114">
        <v>515</v>
      </c>
      <c r="G12" s="114">
        <v>430</v>
      </c>
      <c r="H12" s="140">
        <v>413</v>
      </c>
      <c r="I12" s="115">
        <v>45</v>
      </c>
      <c r="J12" s="116">
        <v>10.895883777239709</v>
      </c>
    </row>
    <row r="13" spans="1:15" s="110" customFormat="1" ht="24.95" customHeight="1" x14ac:dyDescent="0.2">
      <c r="A13" s="193" t="s">
        <v>134</v>
      </c>
      <c r="B13" s="199" t="s">
        <v>214</v>
      </c>
      <c r="C13" s="113">
        <v>0.68472306755934265</v>
      </c>
      <c r="D13" s="115">
        <v>45</v>
      </c>
      <c r="E13" s="114">
        <v>54</v>
      </c>
      <c r="F13" s="114">
        <v>51</v>
      </c>
      <c r="G13" s="114">
        <v>48</v>
      </c>
      <c r="H13" s="140">
        <v>45</v>
      </c>
      <c r="I13" s="115">
        <v>0</v>
      </c>
      <c r="J13" s="116">
        <v>0</v>
      </c>
    </row>
    <row r="14" spans="1:15" s="287" customFormat="1" ht="24.95" customHeight="1" x14ac:dyDescent="0.2">
      <c r="A14" s="193" t="s">
        <v>215</v>
      </c>
      <c r="B14" s="199" t="s">
        <v>137</v>
      </c>
      <c r="C14" s="113">
        <v>5.9038344491783326</v>
      </c>
      <c r="D14" s="115">
        <v>388</v>
      </c>
      <c r="E14" s="114">
        <v>404</v>
      </c>
      <c r="F14" s="114">
        <v>428</v>
      </c>
      <c r="G14" s="114">
        <v>434</v>
      </c>
      <c r="H14" s="140">
        <v>449</v>
      </c>
      <c r="I14" s="115">
        <v>-61</v>
      </c>
      <c r="J14" s="116">
        <v>-13.585746102449889</v>
      </c>
      <c r="K14" s="110"/>
      <c r="L14" s="110"/>
      <c r="M14" s="110"/>
      <c r="N14" s="110"/>
      <c r="O14" s="110"/>
    </row>
    <row r="15" spans="1:15" s="110" customFormat="1" ht="24.95" customHeight="1" x14ac:dyDescent="0.2">
      <c r="A15" s="193" t="s">
        <v>216</v>
      </c>
      <c r="B15" s="199" t="s">
        <v>217</v>
      </c>
      <c r="C15" s="113">
        <v>2.9975654290931222</v>
      </c>
      <c r="D15" s="115">
        <v>197</v>
      </c>
      <c r="E15" s="114">
        <v>204</v>
      </c>
      <c r="F15" s="114">
        <v>213</v>
      </c>
      <c r="G15" s="114">
        <v>226</v>
      </c>
      <c r="H15" s="140">
        <v>234</v>
      </c>
      <c r="I15" s="115">
        <v>-37</v>
      </c>
      <c r="J15" s="116">
        <v>-15.811965811965813</v>
      </c>
    </row>
    <row r="16" spans="1:15" s="287" customFormat="1" ht="24.95" customHeight="1" x14ac:dyDescent="0.2">
      <c r="A16" s="193" t="s">
        <v>218</v>
      </c>
      <c r="B16" s="199" t="s">
        <v>141</v>
      </c>
      <c r="C16" s="113">
        <v>2.0237370663420573</v>
      </c>
      <c r="D16" s="115">
        <v>133</v>
      </c>
      <c r="E16" s="114">
        <v>137</v>
      </c>
      <c r="F16" s="114">
        <v>149</v>
      </c>
      <c r="G16" s="114">
        <v>148</v>
      </c>
      <c r="H16" s="140">
        <v>150</v>
      </c>
      <c r="I16" s="115">
        <v>-17</v>
      </c>
      <c r="J16" s="116">
        <v>-11.333333333333334</v>
      </c>
      <c r="K16" s="110"/>
      <c r="L16" s="110"/>
      <c r="M16" s="110"/>
      <c r="N16" s="110"/>
      <c r="O16" s="110"/>
    </row>
    <row r="17" spans="1:15" s="110" customFormat="1" ht="24.95" customHeight="1" x14ac:dyDescent="0.2">
      <c r="A17" s="193" t="s">
        <v>142</v>
      </c>
      <c r="B17" s="199" t="s">
        <v>220</v>
      </c>
      <c r="C17" s="113">
        <v>0.88253195374315274</v>
      </c>
      <c r="D17" s="115">
        <v>58</v>
      </c>
      <c r="E17" s="114">
        <v>63</v>
      </c>
      <c r="F17" s="114">
        <v>66</v>
      </c>
      <c r="G17" s="114">
        <v>60</v>
      </c>
      <c r="H17" s="140">
        <v>65</v>
      </c>
      <c r="I17" s="115">
        <v>-7</v>
      </c>
      <c r="J17" s="116">
        <v>-10.76923076923077</v>
      </c>
    </row>
    <row r="18" spans="1:15" s="287" customFormat="1" ht="24.95" customHeight="1" x14ac:dyDescent="0.2">
      <c r="A18" s="201" t="s">
        <v>144</v>
      </c>
      <c r="B18" s="202" t="s">
        <v>145</v>
      </c>
      <c r="C18" s="113">
        <v>3.7735849056603774</v>
      </c>
      <c r="D18" s="115">
        <v>248</v>
      </c>
      <c r="E18" s="114">
        <v>253</v>
      </c>
      <c r="F18" s="114">
        <v>250</v>
      </c>
      <c r="G18" s="114">
        <v>251</v>
      </c>
      <c r="H18" s="140">
        <v>257</v>
      </c>
      <c r="I18" s="115">
        <v>-9</v>
      </c>
      <c r="J18" s="116">
        <v>-3.5019455252918288</v>
      </c>
      <c r="K18" s="110"/>
      <c r="L18" s="110"/>
      <c r="M18" s="110"/>
      <c r="N18" s="110"/>
      <c r="O18" s="110"/>
    </row>
    <row r="19" spans="1:15" s="110" customFormat="1" ht="24.95" customHeight="1" x14ac:dyDescent="0.2">
      <c r="A19" s="193" t="s">
        <v>146</v>
      </c>
      <c r="B19" s="199" t="s">
        <v>147</v>
      </c>
      <c r="C19" s="113">
        <v>17.17894096165551</v>
      </c>
      <c r="D19" s="115">
        <v>1129</v>
      </c>
      <c r="E19" s="114">
        <v>1147</v>
      </c>
      <c r="F19" s="114">
        <v>1131</v>
      </c>
      <c r="G19" s="114">
        <v>1152</v>
      </c>
      <c r="H19" s="140">
        <v>1152</v>
      </c>
      <c r="I19" s="115">
        <v>-23</v>
      </c>
      <c r="J19" s="116">
        <v>-1.9965277777777777</v>
      </c>
    </row>
    <row r="20" spans="1:15" s="287" customFormat="1" ht="24.95" customHeight="1" x14ac:dyDescent="0.2">
      <c r="A20" s="193" t="s">
        <v>148</v>
      </c>
      <c r="B20" s="199" t="s">
        <v>149</v>
      </c>
      <c r="C20" s="113">
        <v>6.3755325623858798</v>
      </c>
      <c r="D20" s="115">
        <v>419</v>
      </c>
      <c r="E20" s="114">
        <v>468</v>
      </c>
      <c r="F20" s="114">
        <v>485</v>
      </c>
      <c r="G20" s="114">
        <v>476</v>
      </c>
      <c r="H20" s="140">
        <v>469</v>
      </c>
      <c r="I20" s="115">
        <v>-50</v>
      </c>
      <c r="J20" s="116">
        <v>-10.660980810234541</v>
      </c>
      <c r="K20" s="110"/>
      <c r="L20" s="110"/>
      <c r="M20" s="110"/>
      <c r="N20" s="110"/>
      <c r="O20" s="110"/>
    </row>
    <row r="21" spans="1:15" s="110" customFormat="1" ht="24.95" customHeight="1" x14ac:dyDescent="0.2">
      <c r="A21" s="201" t="s">
        <v>150</v>
      </c>
      <c r="B21" s="202" t="s">
        <v>151</v>
      </c>
      <c r="C21" s="113">
        <v>11.716372489348752</v>
      </c>
      <c r="D21" s="115">
        <v>770</v>
      </c>
      <c r="E21" s="114">
        <v>1032</v>
      </c>
      <c r="F21" s="114">
        <v>1047</v>
      </c>
      <c r="G21" s="114">
        <v>1063</v>
      </c>
      <c r="H21" s="140">
        <v>1009</v>
      </c>
      <c r="I21" s="115">
        <v>-239</v>
      </c>
      <c r="J21" s="116">
        <v>-23.686818632309215</v>
      </c>
    </row>
    <row r="22" spans="1:15" s="110" customFormat="1" ht="24.95" customHeight="1" x14ac:dyDescent="0.2">
      <c r="A22" s="201" t="s">
        <v>152</v>
      </c>
      <c r="B22" s="199" t="s">
        <v>153</v>
      </c>
      <c r="C22" s="113">
        <v>0.80645161290322576</v>
      </c>
      <c r="D22" s="115">
        <v>53</v>
      </c>
      <c r="E22" s="114">
        <v>56</v>
      </c>
      <c r="F22" s="114">
        <v>54</v>
      </c>
      <c r="G22" s="114">
        <v>52</v>
      </c>
      <c r="H22" s="140">
        <v>52</v>
      </c>
      <c r="I22" s="115">
        <v>1</v>
      </c>
      <c r="J22" s="116">
        <v>1.9230769230769231</v>
      </c>
    </row>
    <row r="23" spans="1:15" s="110" customFormat="1" ht="24.95" customHeight="1" x14ac:dyDescent="0.2">
      <c r="A23" s="193" t="s">
        <v>154</v>
      </c>
      <c r="B23" s="199" t="s">
        <v>155</v>
      </c>
      <c r="C23" s="113">
        <v>0.83688374923919662</v>
      </c>
      <c r="D23" s="115">
        <v>55</v>
      </c>
      <c r="E23" s="114">
        <v>56</v>
      </c>
      <c r="F23" s="114">
        <v>54</v>
      </c>
      <c r="G23" s="114">
        <v>57</v>
      </c>
      <c r="H23" s="140">
        <v>58</v>
      </c>
      <c r="I23" s="115">
        <v>-3</v>
      </c>
      <c r="J23" s="116">
        <v>-5.1724137931034484</v>
      </c>
    </row>
    <row r="24" spans="1:15" s="110" customFormat="1" ht="24.95" customHeight="1" x14ac:dyDescent="0.2">
      <c r="A24" s="193" t="s">
        <v>156</v>
      </c>
      <c r="B24" s="199" t="s">
        <v>221</v>
      </c>
      <c r="C24" s="113">
        <v>5.9342665855143029</v>
      </c>
      <c r="D24" s="115">
        <v>390</v>
      </c>
      <c r="E24" s="114">
        <v>378</v>
      </c>
      <c r="F24" s="114">
        <v>370</v>
      </c>
      <c r="G24" s="114">
        <v>362</v>
      </c>
      <c r="H24" s="140">
        <v>368</v>
      </c>
      <c r="I24" s="115">
        <v>22</v>
      </c>
      <c r="J24" s="116">
        <v>5.9782608695652177</v>
      </c>
    </row>
    <row r="25" spans="1:15" s="110" customFormat="1" ht="24.95" customHeight="1" x14ac:dyDescent="0.2">
      <c r="A25" s="193" t="s">
        <v>222</v>
      </c>
      <c r="B25" s="204" t="s">
        <v>159</v>
      </c>
      <c r="C25" s="113">
        <v>5.3408399269628726</v>
      </c>
      <c r="D25" s="115">
        <v>351</v>
      </c>
      <c r="E25" s="114">
        <v>363</v>
      </c>
      <c r="F25" s="114">
        <v>416</v>
      </c>
      <c r="G25" s="114">
        <v>375</v>
      </c>
      <c r="H25" s="140">
        <v>378</v>
      </c>
      <c r="I25" s="115">
        <v>-27</v>
      </c>
      <c r="J25" s="116">
        <v>-7.1428571428571432</v>
      </c>
    </row>
    <row r="26" spans="1:15" s="110" customFormat="1" ht="24.95" customHeight="1" x14ac:dyDescent="0.2">
      <c r="A26" s="201">
        <v>782.78300000000002</v>
      </c>
      <c r="B26" s="203" t="s">
        <v>160</v>
      </c>
      <c r="C26" s="113">
        <v>0.9738283627510651</v>
      </c>
      <c r="D26" s="115">
        <v>64</v>
      </c>
      <c r="E26" s="114">
        <v>71</v>
      </c>
      <c r="F26" s="114">
        <v>72</v>
      </c>
      <c r="G26" s="114">
        <v>65</v>
      </c>
      <c r="H26" s="140">
        <v>57</v>
      </c>
      <c r="I26" s="115">
        <v>7</v>
      </c>
      <c r="J26" s="116">
        <v>12.280701754385966</v>
      </c>
    </row>
    <row r="27" spans="1:15" s="110" customFormat="1" ht="24.95" customHeight="1" x14ac:dyDescent="0.2">
      <c r="A27" s="193" t="s">
        <v>161</v>
      </c>
      <c r="B27" s="199" t="s">
        <v>162</v>
      </c>
      <c r="C27" s="113">
        <v>1.2020693852708459</v>
      </c>
      <c r="D27" s="115">
        <v>79</v>
      </c>
      <c r="E27" s="114">
        <v>83</v>
      </c>
      <c r="F27" s="114">
        <v>87</v>
      </c>
      <c r="G27" s="114">
        <v>98</v>
      </c>
      <c r="H27" s="140">
        <v>87</v>
      </c>
      <c r="I27" s="115">
        <v>-8</v>
      </c>
      <c r="J27" s="116">
        <v>-9.1954022988505741</v>
      </c>
    </row>
    <row r="28" spans="1:15" s="110" customFormat="1" ht="24.95" customHeight="1" x14ac:dyDescent="0.2">
      <c r="A28" s="193" t="s">
        <v>163</v>
      </c>
      <c r="B28" s="199" t="s">
        <v>164</v>
      </c>
      <c r="C28" s="113">
        <v>3.910529519172246</v>
      </c>
      <c r="D28" s="115">
        <v>257</v>
      </c>
      <c r="E28" s="114">
        <v>263</v>
      </c>
      <c r="F28" s="114">
        <v>255</v>
      </c>
      <c r="G28" s="114">
        <v>261</v>
      </c>
      <c r="H28" s="140">
        <v>247</v>
      </c>
      <c r="I28" s="115">
        <v>10</v>
      </c>
      <c r="J28" s="116">
        <v>4.048582995951417</v>
      </c>
    </row>
    <row r="29" spans="1:15" s="110" customFormat="1" ht="24.95" customHeight="1" x14ac:dyDescent="0.2">
      <c r="A29" s="193">
        <v>86</v>
      </c>
      <c r="B29" s="199" t="s">
        <v>165</v>
      </c>
      <c r="C29" s="113">
        <v>7.3189287888009735</v>
      </c>
      <c r="D29" s="115">
        <v>481</v>
      </c>
      <c r="E29" s="114">
        <v>495</v>
      </c>
      <c r="F29" s="114">
        <v>484</v>
      </c>
      <c r="G29" s="114">
        <v>499</v>
      </c>
      <c r="H29" s="140">
        <v>493</v>
      </c>
      <c r="I29" s="115">
        <v>-12</v>
      </c>
      <c r="J29" s="116">
        <v>-2.4340770791075053</v>
      </c>
    </row>
    <row r="30" spans="1:15" s="110" customFormat="1" ht="24.95" customHeight="1" x14ac:dyDescent="0.2">
      <c r="A30" s="193">
        <v>87.88</v>
      </c>
      <c r="B30" s="204" t="s">
        <v>166</v>
      </c>
      <c r="C30" s="113">
        <v>7.8819233110164335</v>
      </c>
      <c r="D30" s="115">
        <v>518</v>
      </c>
      <c r="E30" s="114">
        <v>530</v>
      </c>
      <c r="F30" s="114">
        <v>537</v>
      </c>
      <c r="G30" s="114">
        <v>520</v>
      </c>
      <c r="H30" s="140">
        <v>522</v>
      </c>
      <c r="I30" s="115">
        <v>-4</v>
      </c>
      <c r="J30" s="116">
        <v>-0.76628352490421459</v>
      </c>
    </row>
    <row r="31" spans="1:15" s="110" customFormat="1" ht="24.95" customHeight="1" x14ac:dyDescent="0.2">
      <c r="A31" s="193" t="s">
        <v>167</v>
      </c>
      <c r="B31" s="199" t="s">
        <v>168</v>
      </c>
      <c r="C31" s="113">
        <v>13.192331101643335</v>
      </c>
      <c r="D31" s="115">
        <v>867</v>
      </c>
      <c r="E31" s="114">
        <v>964</v>
      </c>
      <c r="F31" s="114">
        <v>981</v>
      </c>
      <c r="G31" s="114">
        <v>973</v>
      </c>
      <c r="H31" s="140">
        <v>945</v>
      </c>
      <c r="I31" s="115">
        <v>-78</v>
      </c>
      <c r="J31" s="116">
        <v>-8.2539682539682548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6.9689592209373101</v>
      </c>
      <c r="D34" s="115">
        <v>458</v>
      </c>
      <c r="E34" s="114">
        <v>451</v>
      </c>
      <c r="F34" s="114">
        <v>515</v>
      </c>
      <c r="G34" s="114">
        <v>430</v>
      </c>
      <c r="H34" s="140">
        <v>413</v>
      </c>
      <c r="I34" s="115">
        <v>45</v>
      </c>
      <c r="J34" s="116">
        <v>10.895883777239709</v>
      </c>
    </row>
    <row r="35" spans="1:10" s="110" customFormat="1" ht="24.95" customHeight="1" x14ac:dyDescent="0.2">
      <c r="A35" s="292" t="s">
        <v>171</v>
      </c>
      <c r="B35" s="293" t="s">
        <v>172</v>
      </c>
      <c r="C35" s="113">
        <v>10.362142422398053</v>
      </c>
      <c r="D35" s="115">
        <v>681</v>
      </c>
      <c r="E35" s="114">
        <v>711</v>
      </c>
      <c r="F35" s="114">
        <v>729</v>
      </c>
      <c r="G35" s="114">
        <v>733</v>
      </c>
      <c r="H35" s="140">
        <v>751</v>
      </c>
      <c r="I35" s="115">
        <v>-70</v>
      </c>
      <c r="J35" s="116">
        <v>-9.3209054593874825</v>
      </c>
    </row>
    <row r="36" spans="1:10" s="110" customFormat="1" ht="24.95" customHeight="1" x14ac:dyDescent="0.2">
      <c r="A36" s="294" t="s">
        <v>173</v>
      </c>
      <c r="B36" s="295" t="s">
        <v>174</v>
      </c>
      <c r="C36" s="125">
        <v>82.668898356664641</v>
      </c>
      <c r="D36" s="143">
        <v>5433</v>
      </c>
      <c r="E36" s="144">
        <v>5906</v>
      </c>
      <c r="F36" s="144">
        <v>5973</v>
      </c>
      <c r="G36" s="144">
        <v>5953</v>
      </c>
      <c r="H36" s="145">
        <v>5837</v>
      </c>
      <c r="I36" s="143">
        <v>-404</v>
      </c>
      <c r="J36" s="146">
        <v>-6.9213637142367652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6572</v>
      </c>
      <c r="F11" s="264">
        <v>7068</v>
      </c>
      <c r="G11" s="264">
        <v>7217</v>
      </c>
      <c r="H11" s="264">
        <v>7116</v>
      </c>
      <c r="I11" s="265">
        <v>7001</v>
      </c>
      <c r="J11" s="263">
        <v>-429</v>
      </c>
      <c r="K11" s="266">
        <v>-6.1276960434223682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42.163724893487526</v>
      </c>
      <c r="E13" s="115">
        <v>2771</v>
      </c>
      <c r="F13" s="114">
        <v>3025</v>
      </c>
      <c r="G13" s="114">
        <v>3159</v>
      </c>
      <c r="H13" s="114">
        <v>3073</v>
      </c>
      <c r="I13" s="140">
        <v>3024</v>
      </c>
      <c r="J13" s="115">
        <v>-253</v>
      </c>
      <c r="K13" s="116">
        <v>-8.3664021164021172</v>
      </c>
    </row>
    <row r="14" spans="1:15" ht="15.95" customHeight="1" x14ac:dyDescent="0.2">
      <c r="A14" s="306" t="s">
        <v>230</v>
      </c>
      <c r="B14" s="307"/>
      <c r="C14" s="308"/>
      <c r="D14" s="113">
        <v>42.528910529519173</v>
      </c>
      <c r="E14" s="115">
        <v>2795</v>
      </c>
      <c r="F14" s="114">
        <v>3020</v>
      </c>
      <c r="G14" s="114">
        <v>3018</v>
      </c>
      <c r="H14" s="114">
        <v>3006</v>
      </c>
      <c r="I14" s="140">
        <v>2952</v>
      </c>
      <c r="J14" s="115">
        <v>-157</v>
      </c>
      <c r="K14" s="116">
        <v>-5.3184281842818431</v>
      </c>
    </row>
    <row r="15" spans="1:15" ht="15.95" customHeight="1" x14ac:dyDescent="0.2">
      <c r="A15" s="306" t="s">
        <v>231</v>
      </c>
      <c r="B15" s="307"/>
      <c r="C15" s="308"/>
      <c r="D15" s="113">
        <v>5.8734023128423614</v>
      </c>
      <c r="E15" s="115">
        <v>386</v>
      </c>
      <c r="F15" s="114">
        <v>404</v>
      </c>
      <c r="G15" s="114">
        <v>400</v>
      </c>
      <c r="H15" s="114">
        <v>387</v>
      </c>
      <c r="I15" s="140">
        <v>388</v>
      </c>
      <c r="J15" s="115">
        <v>-2</v>
      </c>
      <c r="K15" s="116">
        <v>-0.51546391752577314</v>
      </c>
    </row>
    <row r="16" spans="1:15" ht="15.95" customHeight="1" x14ac:dyDescent="0.2">
      <c r="A16" s="306" t="s">
        <v>232</v>
      </c>
      <c r="B16" s="307"/>
      <c r="C16" s="308"/>
      <c r="D16" s="113">
        <v>3.286670724284845</v>
      </c>
      <c r="E16" s="115">
        <v>216</v>
      </c>
      <c r="F16" s="114">
        <v>208</v>
      </c>
      <c r="G16" s="114">
        <v>209</v>
      </c>
      <c r="H16" s="114">
        <v>224</v>
      </c>
      <c r="I16" s="140">
        <v>229</v>
      </c>
      <c r="J16" s="115">
        <v>-13</v>
      </c>
      <c r="K16" s="116">
        <v>-5.6768558951965069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6.1472915398660986</v>
      </c>
      <c r="E18" s="115">
        <v>404</v>
      </c>
      <c r="F18" s="114">
        <v>393</v>
      </c>
      <c r="G18" s="114">
        <v>458</v>
      </c>
      <c r="H18" s="114">
        <v>377</v>
      </c>
      <c r="I18" s="140">
        <v>365</v>
      </c>
      <c r="J18" s="115">
        <v>39</v>
      </c>
      <c r="K18" s="116">
        <v>10.684931506849315</v>
      </c>
    </row>
    <row r="19" spans="1:11" ht="14.1" customHeight="1" x14ac:dyDescent="0.2">
      <c r="A19" s="306" t="s">
        <v>235</v>
      </c>
      <c r="B19" s="307" t="s">
        <v>236</v>
      </c>
      <c r="C19" s="308"/>
      <c r="D19" s="113">
        <v>5.3104077906269023</v>
      </c>
      <c r="E19" s="115">
        <v>349</v>
      </c>
      <c r="F19" s="114">
        <v>338</v>
      </c>
      <c r="G19" s="114">
        <v>397</v>
      </c>
      <c r="H19" s="114">
        <v>322</v>
      </c>
      <c r="I19" s="140">
        <v>319</v>
      </c>
      <c r="J19" s="115">
        <v>30</v>
      </c>
      <c r="K19" s="116">
        <v>9.4043887147335425</v>
      </c>
    </row>
    <row r="20" spans="1:11" ht="14.1" customHeight="1" x14ac:dyDescent="0.2">
      <c r="A20" s="306">
        <v>12</v>
      </c>
      <c r="B20" s="307" t="s">
        <v>237</v>
      </c>
      <c r="C20" s="308"/>
      <c r="D20" s="113">
        <v>2.0085209981740717</v>
      </c>
      <c r="E20" s="115">
        <v>132</v>
      </c>
      <c r="F20" s="114">
        <v>123</v>
      </c>
      <c r="G20" s="114">
        <v>132</v>
      </c>
      <c r="H20" s="114">
        <v>136</v>
      </c>
      <c r="I20" s="140">
        <v>139</v>
      </c>
      <c r="J20" s="115">
        <v>-7</v>
      </c>
      <c r="K20" s="116">
        <v>-5.0359712230215825</v>
      </c>
    </row>
    <row r="21" spans="1:11" ht="14.1" customHeight="1" x14ac:dyDescent="0.2">
      <c r="A21" s="306">
        <v>21</v>
      </c>
      <c r="B21" s="307" t="s">
        <v>238</v>
      </c>
      <c r="C21" s="308"/>
      <c r="D21" s="113">
        <v>0.13694461351186854</v>
      </c>
      <c r="E21" s="115">
        <v>9</v>
      </c>
      <c r="F21" s="114">
        <v>10</v>
      </c>
      <c r="G21" s="114">
        <v>11</v>
      </c>
      <c r="H21" s="114">
        <v>9</v>
      </c>
      <c r="I21" s="140">
        <v>9</v>
      </c>
      <c r="J21" s="115">
        <v>0</v>
      </c>
      <c r="K21" s="116">
        <v>0</v>
      </c>
    </row>
    <row r="22" spans="1:11" ht="14.1" customHeight="1" x14ac:dyDescent="0.2">
      <c r="A22" s="306">
        <v>22</v>
      </c>
      <c r="B22" s="307" t="s">
        <v>239</v>
      </c>
      <c r="C22" s="308"/>
      <c r="D22" s="113">
        <v>0.77601947656725501</v>
      </c>
      <c r="E22" s="115">
        <v>51</v>
      </c>
      <c r="F22" s="114">
        <v>53</v>
      </c>
      <c r="G22" s="114">
        <v>54</v>
      </c>
      <c r="H22" s="114">
        <v>47</v>
      </c>
      <c r="I22" s="140">
        <v>45</v>
      </c>
      <c r="J22" s="115">
        <v>6</v>
      </c>
      <c r="K22" s="116">
        <v>13.333333333333334</v>
      </c>
    </row>
    <row r="23" spans="1:11" ht="14.1" customHeight="1" x14ac:dyDescent="0.2">
      <c r="A23" s="306">
        <v>23</v>
      </c>
      <c r="B23" s="307" t="s">
        <v>240</v>
      </c>
      <c r="C23" s="308"/>
      <c r="D23" s="113">
        <v>0.1978088861838101</v>
      </c>
      <c r="E23" s="115">
        <v>13</v>
      </c>
      <c r="F23" s="114">
        <v>17</v>
      </c>
      <c r="G23" s="114">
        <v>15</v>
      </c>
      <c r="H23" s="114">
        <v>14</v>
      </c>
      <c r="I23" s="140">
        <v>18</v>
      </c>
      <c r="J23" s="115">
        <v>-5</v>
      </c>
      <c r="K23" s="116">
        <v>-27.777777777777779</v>
      </c>
    </row>
    <row r="24" spans="1:11" ht="14.1" customHeight="1" x14ac:dyDescent="0.2">
      <c r="A24" s="306">
        <v>24</v>
      </c>
      <c r="B24" s="307" t="s">
        <v>241</v>
      </c>
      <c r="C24" s="308"/>
      <c r="D24" s="113">
        <v>0.5173463177115033</v>
      </c>
      <c r="E24" s="115">
        <v>34</v>
      </c>
      <c r="F24" s="114">
        <v>38</v>
      </c>
      <c r="G24" s="114">
        <v>42</v>
      </c>
      <c r="H24" s="114">
        <v>41</v>
      </c>
      <c r="I24" s="140">
        <v>44</v>
      </c>
      <c r="J24" s="115">
        <v>-10</v>
      </c>
      <c r="K24" s="116">
        <v>-22.727272727272727</v>
      </c>
    </row>
    <row r="25" spans="1:11" ht="14.1" customHeight="1" x14ac:dyDescent="0.2">
      <c r="A25" s="306">
        <v>25</v>
      </c>
      <c r="B25" s="307" t="s">
        <v>242</v>
      </c>
      <c r="C25" s="308"/>
      <c r="D25" s="113">
        <v>0.73037127206329888</v>
      </c>
      <c r="E25" s="115">
        <v>48</v>
      </c>
      <c r="F25" s="114">
        <v>61</v>
      </c>
      <c r="G25" s="114">
        <v>58</v>
      </c>
      <c r="H25" s="114">
        <v>63</v>
      </c>
      <c r="I25" s="140">
        <v>60</v>
      </c>
      <c r="J25" s="115">
        <v>-12</v>
      </c>
      <c r="K25" s="116">
        <v>-20</v>
      </c>
    </row>
    <row r="26" spans="1:11" ht="14.1" customHeight="1" x14ac:dyDescent="0.2">
      <c r="A26" s="306">
        <v>26</v>
      </c>
      <c r="B26" s="307" t="s">
        <v>243</v>
      </c>
      <c r="C26" s="308"/>
      <c r="D26" s="113">
        <v>0.5173463177115033</v>
      </c>
      <c r="E26" s="115">
        <v>34</v>
      </c>
      <c r="F26" s="114">
        <v>30</v>
      </c>
      <c r="G26" s="114">
        <v>36</v>
      </c>
      <c r="H26" s="114">
        <v>34</v>
      </c>
      <c r="I26" s="140">
        <v>32</v>
      </c>
      <c r="J26" s="115">
        <v>2</v>
      </c>
      <c r="K26" s="116">
        <v>6.25</v>
      </c>
    </row>
    <row r="27" spans="1:11" ht="14.1" customHeight="1" x14ac:dyDescent="0.2">
      <c r="A27" s="306">
        <v>27</v>
      </c>
      <c r="B27" s="307" t="s">
        <v>244</v>
      </c>
      <c r="C27" s="308"/>
      <c r="D27" s="113">
        <v>0.33475349969567864</v>
      </c>
      <c r="E27" s="115">
        <v>22</v>
      </c>
      <c r="F27" s="114">
        <v>22</v>
      </c>
      <c r="G27" s="114">
        <v>23</v>
      </c>
      <c r="H27" s="114">
        <v>20</v>
      </c>
      <c r="I27" s="140">
        <v>19</v>
      </c>
      <c r="J27" s="115">
        <v>3</v>
      </c>
      <c r="K27" s="116">
        <v>15.789473684210526</v>
      </c>
    </row>
    <row r="28" spans="1:11" ht="14.1" customHeight="1" x14ac:dyDescent="0.2">
      <c r="A28" s="306">
        <v>28</v>
      </c>
      <c r="B28" s="307" t="s">
        <v>245</v>
      </c>
      <c r="C28" s="308"/>
      <c r="D28" s="113">
        <v>0.16737674984783932</v>
      </c>
      <c r="E28" s="115">
        <v>11</v>
      </c>
      <c r="F28" s="114">
        <v>9</v>
      </c>
      <c r="G28" s="114">
        <v>10</v>
      </c>
      <c r="H28" s="114">
        <v>9</v>
      </c>
      <c r="I28" s="140">
        <v>10</v>
      </c>
      <c r="J28" s="115">
        <v>1</v>
      </c>
      <c r="K28" s="116">
        <v>10</v>
      </c>
    </row>
    <row r="29" spans="1:11" ht="14.1" customHeight="1" x14ac:dyDescent="0.2">
      <c r="A29" s="306">
        <v>29</v>
      </c>
      <c r="B29" s="307" t="s">
        <v>246</v>
      </c>
      <c r="C29" s="308"/>
      <c r="D29" s="113">
        <v>2.7845404747413269</v>
      </c>
      <c r="E29" s="115">
        <v>183</v>
      </c>
      <c r="F29" s="114">
        <v>274</v>
      </c>
      <c r="G29" s="114">
        <v>295</v>
      </c>
      <c r="H29" s="114">
        <v>295</v>
      </c>
      <c r="I29" s="140">
        <v>292</v>
      </c>
      <c r="J29" s="115">
        <v>-109</v>
      </c>
      <c r="K29" s="116">
        <v>-37.328767123287669</v>
      </c>
    </row>
    <row r="30" spans="1:11" ht="14.1" customHeight="1" x14ac:dyDescent="0.2">
      <c r="A30" s="306" t="s">
        <v>247</v>
      </c>
      <c r="B30" s="307" t="s">
        <v>248</v>
      </c>
      <c r="C30" s="308"/>
      <c r="D30" s="113">
        <v>0.47169811320754718</v>
      </c>
      <c r="E30" s="115">
        <v>31</v>
      </c>
      <c r="F30" s="114">
        <v>39</v>
      </c>
      <c r="G30" s="114">
        <v>45</v>
      </c>
      <c r="H30" s="114">
        <v>51</v>
      </c>
      <c r="I30" s="140">
        <v>52</v>
      </c>
      <c r="J30" s="115">
        <v>-21</v>
      </c>
      <c r="K30" s="116">
        <v>-40.384615384615387</v>
      </c>
    </row>
    <row r="31" spans="1:11" ht="14.1" customHeight="1" x14ac:dyDescent="0.2">
      <c r="A31" s="306" t="s">
        <v>249</v>
      </c>
      <c r="B31" s="307" t="s">
        <v>250</v>
      </c>
      <c r="C31" s="308"/>
      <c r="D31" s="113">
        <v>2.3128423615337796</v>
      </c>
      <c r="E31" s="115">
        <v>152</v>
      </c>
      <c r="F31" s="114">
        <v>235</v>
      </c>
      <c r="G31" s="114">
        <v>250</v>
      </c>
      <c r="H31" s="114">
        <v>244</v>
      </c>
      <c r="I31" s="140">
        <v>240</v>
      </c>
      <c r="J31" s="115">
        <v>-88</v>
      </c>
      <c r="K31" s="116">
        <v>-36.666666666666664</v>
      </c>
    </row>
    <row r="32" spans="1:11" ht="14.1" customHeight="1" x14ac:dyDescent="0.2">
      <c r="A32" s="306">
        <v>31</v>
      </c>
      <c r="B32" s="307" t="s">
        <v>251</v>
      </c>
      <c r="C32" s="308"/>
      <c r="D32" s="113">
        <v>0.13694461351186854</v>
      </c>
      <c r="E32" s="115">
        <v>9</v>
      </c>
      <c r="F32" s="114">
        <v>9</v>
      </c>
      <c r="G32" s="114">
        <v>10</v>
      </c>
      <c r="H32" s="114">
        <v>10</v>
      </c>
      <c r="I32" s="140">
        <v>10</v>
      </c>
      <c r="J32" s="115">
        <v>-1</v>
      </c>
      <c r="K32" s="116">
        <v>-10</v>
      </c>
    </row>
    <row r="33" spans="1:11" ht="14.1" customHeight="1" x14ac:dyDescent="0.2">
      <c r="A33" s="306">
        <v>32</v>
      </c>
      <c r="B33" s="307" t="s">
        <v>252</v>
      </c>
      <c r="C33" s="308"/>
      <c r="D33" s="113">
        <v>1.0499087035909922</v>
      </c>
      <c r="E33" s="115">
        <v>69</v>
      </c>
      <c r="F33" s="114">
        <v>68</v>
      </c>
      <c r="G33" s="114">
        <v>59</v>
      </c>
      <c r="H33" s="114">
        <v>60</v>
      </c>
      <c r="I33" s="140">
        <v>52</v>
      </c>
      <c r="J33" s="115">
        <v>17</v>
      </c>
      <c r="K33" s="116">
        <v>32.692307692307693</v>
      </c>
    </row>
    <row r="34" spans="1:11" ht="14.1" customHeight="1" x14ac:dyDescent="0.2">
      <c r="A34" s="306">
        <v>33</v>
      </c>
      <c r="B34" s="307" t="s">
        <v>253</v>
      </c>
      <c r="C34" s="308"/>
      <c r="D34" s="113">
        <v>0.33475349969567864</v>
      </c>
      <c r="E34" s="115">
        <v>22</v>
      </c>
      <c r="F34" s="114">
        <v>24</v>
      </c>
      <c r="G34" s="114">
        <v>26</v>
      </c>
      <c r="H34" s="114">
        <v>27</v>
      </c>
      <c r="I34" s="140">
        <v>32</v>
      </c>
      <c r="J34" s="115">
        <v>-10</v>
      </c>
      <c r="K34" s="116">
        <v>-31.25</v>
      </c>
    </row>
    <row r="35" spans="1:11" ht="14.1" customHeight="1" x14ac:dyDescent="0.2">
      <c r="A35" s="306">
        <v>34</v>
      </c>
      <c r="B35" s="307" t="s">
        <v>254</v>
      </c>
      <c r="C35" s="308"/>
      <c r="D35" s="113">
        <v>4.3822276323797933</v>
      </c>
      <c r="E35" s="115">
        <v>288</v>
      </c>
      <c r="F35" s="114">
        <v>302</v>
      </c>
      <c r="G35" s="114">
        <v>298</v>
      </c>
      <c r="H35" s="114">
        <v>313</v>
      </c>
      <c r="I35" s="140">
        <v>312</v>
      </c>
      <c r="J35" s="115">
        <v>-24</v>
      </c>
      <c r="K35" s="116">
        <v>-7.6923076923076925</v>
      </c>
    </row>
    <row r="36" spans="1:11" ht="14.1" customHeight="1" x14ac:dyDescent="0.2">
      <c r="A36" s="306">
        <v>41</v>
      </c>
      <c r="B36" s="307" t="s">
        <v>255</v>
      </c>
      <c r="C36" s="308"/>
      <c r="D36" s="113">
        <v>6.0864272671941569E-2</v>
      </c>
      <c r="E36" s="115">
        <v>4</v>
      </c>
      <c r="F36" s="114">
        <v>4</v>
      </c>
      <c r="G36" s="114">
        <v>5</v>
      </c>
      <c r="H36" s="114" t="s">
        <v>513</v>
      </c>
      <c r="I36" s="140">
        <v>3</v>
      </c>
      <c r="J36" s="115">
        <v>1</v>
      </c>
      <c r="K36" s="116">
        <v>33.333333333333336</v>
      </c>
    </row>
    <row r="37" spans="1:11" ht="14.1" customHeight="1" x14ac:dyDescent="0.2">
      <c r="A37" s="306">
        <v>42</v>
      </c>
      <c r="B37" s="307" t="s">
        <v>256</v>
      </c>
      <c r="C37" s="308"/>
      <c r="D37" s="113">
        <v>7.6080340839926958E-2</v>
      </c>
      <c r="E37" s="115">
        <v>5</v>
      </c>
      <c r="F37" s="114">
        <v>7</v>
      </c>
      <c r="G37" s="114">
        <v>7</v>
      </c>
      <c r="H37" s="114">
        <v>7</v>
      </c>
      <c r="I37" s="140">
        <v>7</v>
      </c>
      <c r="J37" s="115">
        <v>-2</v>
      </c>
      <c r="K37" s="116">
        <v>-28.571428571428573</v>
      </c>
    </row>
    <row r="38" spans="1:11" ht="14.1" customHeight="1" x14ac:dyDescent="0.2">
      <c r="A38" s="306">
        <v>43</v>
      </c>
      <c r="B38" s="307" t="s">
        <v>257</v>
      </c>
      <c r="C38" s="308"/>
      <c r="D38" s="113">
        <v>0.44126597687157637</v>
      </c>
      <c r="E38" s="115">
        <v>29</v>
      </c>
      <c r="F38" s="114">
        <v>30</v>
      </c>
      <c r="G38" s="114">
        <v>29</v>
      </c>
      <c r="H38" s="114">
        <v>29</v>
      </c>
      <c r="I38" s="140">
        <v>29</v>
      </c>
      <c r="J38" s="115">
        <v>0</v>
      </c>
      <c r="K38" s="116">
        <v>0</v>
      </c>
    </row>
    <row r="39" spans="1:11" ht="14.1" customHeight="1" x14ac:dyDescent="0.2">
      <c r="A39" s="306">
        <v>51</v>
      </c>
      <c r="B39" s="307" t="s">
        <v>258</v>
      </c>
      <c r="C39" s="308"/>
      <c r="D39" s="113">
        <v>6.8320146074254415</v>
      </c>
      <c r="E39" s="115">
        <v>449</v>
      </c>
      <c r="F39" s="114">
        <v>478</v>
      </c>
      <c r="G39" s="114">
        <v>474</v>
      </c>
      <c r="H39" s="114">
        <v>479</v>
      </c>
      <c r="I39" s="140">
        <v>479</v>
      </c>
      <c r="J39" s="115">
        <v>-30</v>
      </c>
      <c r="K39" s="116">
        <v>-6.2630480167014611</v>
      </c>
    </row>
    <row r="40" spans="1:11" ht="14.1" customHeight="1" x14ac:dyDescent="0.2">
      <c r="A40" s="306" t="s">
        <v>259</v>
      </c>
      <c r="B40" s="307" t="s">
        <v>260</v>
      </c>
      <c r="C40" s="308"/>
      <c r="D40" s="113">
        <v>6.6798539257455873</v>
      </c>
      <c r="E40" s="115">
        <v>439</v>
      </c>
      <c r="F40" s="114">
        <v>468</v>
      </c>
      <c r="G40" s="114">
        <v>464</v>
      </c>
      <c r="H40" s="114">
        <v>468</v>
      </c>
      <c r="I40" s="140">
        <v>467</v>
      </c>
      <c r="J40" s="115">
        <v>-28</v>
      </c>
      <c r="K40" s="116">
        <v>-5.9957173447537473</v>
      </c>
    </row>
    <row r="41" spans="1:11" ht="14.1" customHeight="1" x14ac:dyDescent="0.2">
      <c r="A41" s="306"/>
      <c r="B41" s="307" t="s">
        <v>261</v>
      </c>
      <c r="C41" s="308"/>
      <c r="D41" s="113">
        <v>3.3627510651247716</v>
      </c>
      <c r="E41" s="115">
        <v>221</v>
      </c>
      <c r="F41" s="114">
        <v>229</v>
      </c>
      <c r="G41" s="114">
        <v>220</v>
      </c>
      <c r="H41" s="114">
        <v>215</v>
      </c>
      <c r="I41" s="140">
        <v>218</v>
      </c>
      <c r="J41" s="115">
        <v>3</v>
      </c>
      <c r="K41" s="116">
        <v>1.3761467889908257</v>
      </c>
    </row>
    <row r="42" spans="1:11" ht="14.1" customHeight="1" x14ac:dyDescent="0.2">
      <c r="A42" s="306">
        <v>52</v>
      </c>
      <c r="B42" s="307" t="s">
        <v>262</v>
      </c>
      <c r="C42" s="308"/>
      <c r="D42" s="113">
        <v>6.2081558125380401</v>
      </c>
      <c r="E42" s="115">
        <v>408</v>
      </c>
      <c r="F42" s="114">
        <v>431</v>
      </c>
      <c r="G42" s="114">
        <v>433</v>
      </c>
      <c r="H42" s="114">
        <v>410</v>
      </c>
      <c r="I42" s="140">
        <v>403</v>
      </c>
      <c r="J42" s="115">
        <v>5</v>
      </c>
      <c r="K42" s="116">
        <v>1.2406947890818858</v>
      </c>
    </row>
    <row r="43" spans="1:11" ht="14.1" customHeight="1" x14ac:dyDescent="0.2">
      <c r="A43" s="306" t="s">
        <v>263</v>
      </c>
      <c r="B43" s="307" t="s">
        <v>264</v>
      </c>
      <c r="C43" s="308"/>
      <c r="D43" s="113">
        <v>5.9038344491783326</v>
      </c>
      <c r="E43" s="115">
        <v>388</v>
      </c>
      <c r="F43" s="114">
        <v>407</v>
      </c>
      <c r="G43" s="114">
        <v>412</v>
      </c>
      <c r="H43" s="114">
        <v>394</v>
      </c>
      <c r="I43" s="140">
        <v>385</v>
      </c>
      <c r="J43" s="115">
        <v>3</v>
      </c>
      <c r="K43" s="116">
        <v>0.77922077922077926</v>
      </c>
    </row>
    <row r="44" spans="1:11" ht="14.1" customHeight="1" x14ac:dyDescent="0.2">
      <c r="A44" s="306">
        <v>53</v>
      </c>
      <c r="B44" s="307" t="s">
        <v>265</v>
      </c>
      <c r="C44" s="308"/>
      <c r="D44" s="113">
        <v>1.1259890444309191</v>
      </c>
      <c r="E44" s="115">
        <v>74</v>
      </c>
      <c r="F44" s="114">
        <v>81</v>
      </c>
      <c r="G44" s="114">
        <v>86</v>
      </c>
      <c r="H44" s="114">
        <v>80</v>
      </c>
      <c r="I44" s="140">
        <v>83</v>
      </c>
      <c r="J44" s="115">
        <v>-9</v>
      </c>
      <c r="K44" s="116">
        <v>-10.843373493975903</v>
      </c>
    </row>
    <row r="45" spans="1:11" ht="14.1" customHeight="1" x14ac:dyDescent="0.2">
      <c r="A45" s="306" t="s">
        <v>266</v>
      </c>
      <c r="B45" s="307" t="s">
        <v>267</v>
      </c>
      <c r="C45" s="308"/>
      <c r="D45" s="113">
        <v>1.0346926354230066</v>
      </c>
      <c r="E45" s="115">
        <v>68</v>
      </c>
      <c r="F45" s="114">
        <v>75</v>
      </c>
      <c r="G45" s="114">
        <v>77</v>
      </c>
      <c r="H45" s="114">
        <v>70</v>
      </c>
      <c r="I45" s="140">
        <v>74</v>
      </c>
      <c r="J45" s="115">
        <v>-6</v>
      </c>
      <c r="K45" s="116">
        <v>-8.1081081081081088</v>
      </c>
    </row>
    <row r="46" spans="1:11" ht="14.1" customHeight="1" x14ac:dyDescent="0.2">
      <c r="A46" s="306">
        <v>54</v>
      </c>
      <c r="B46" s="307" t="s">
        <v>268</v>
      </c>
      <c r="C46" s="308"/>
      <c r="D46" s="113">
        <v>11.579427875836883</v>
      </c>
      <c r="E46" s="115">
        <v>761</v>
      </c>
      <c r="F46" s="114">
        <v>790</v>
      </c>
      <c r="G46" s="114">
        <v>854</v>
      </c>
      <c r="H46" s="114">
        <v>809</v>
      </c>
      <c r="I46" s="140">
        <v>802</v>
      </c>
      <c r="J46" s="115">
        <v>-41</v>
      </c>
      <c r="K46" s="116">
        <v>-5.1122194513715709</v>
      </c>
    </row>
    <row r="47" spans="1:11" ht="14.1" customHeight="1" x14ac:dyDescent="0.2">
      <c r="A47" s="306">
        <v>61</v>
      </c>
      <c r="B47" s="307" t="s">
        <v>269</v>
      </c>
      <c r="C47" s="308"/>
      <c r="D47" s="113">
        <v>0.57821059038344491</v>
      </c>
      <c r="E47" s="115">
        <v>38</v>
      </c>
      <c r="F47" s="114">
        <v>35</v>
      </c>
      <c r="G47" s="114">
        <v>34</v>
      </c>
      <c r="H47" s="114">
        <v>33</v>
      </c>
      <c r="I47" s="140">
        <v>31</v>
      </c>
      <c r="J47" s="115">
        <v>7</v>
      </c>
      <c r="K47" s="116">
        <v>22.580645161290324</v>
      </c>
    </row>
    <row r="48" spans="1:11" ht="14.1" customHeight="1" x14ac:dyDescent="0.2">
      <c r="A48" s="306">
        <v>62</v>
      </c>
      <c r="B48" s="307" t="s">
        <v>270</v>
      </c>
      <c r="C48" s="308"/>
      <c r="D48" s="113">
        <v>9.9817407181984183</v>
      </c>
      <c r="E48" s="115">
        <v>656</v>
      </c>
      <c r="F48" s="114">
        <v>658</v>
      </c>
      <c r="G48" s="114">
        <v>656</v>
      </c>
      <c r="H48" s="114">
        <v>667</v>
      </c>
      <c r="I48" s="140">
        <v>671</v>
      </c>
      <c r="J48" s="115">
        <v>-15</v>
      </c>
      <c r="K48" s="116">
        <v>-2.2354694485842028</v>
      </c>
    </row>
    <row r="49" spans="1:11" ht="14.1" customHeight="1" x14ac:dyDescent="0.2">
      <c r="A49" s="306">
        <v>63</v>
      </c>
      <c r="B49" s="307" t="s">
        <v>271</v>
      </c>
      <c r="C49" s="308"/>
      <c r="D49" s="113">
        <v>9.4643944004869134</v>
      </c>
      <c r="E49" s="115">
        <v>622</v>
      </c>
      <c r="F49" s="114">
        <v>837</v>
      </c>
      <c r="G49" s="114">
        <v>829</v>
      </c>
      <c r="H49" s="114">
        <v>858</v>
      </c>
      <c r="I49" s="140">
        <v>799</v>
      </c>
      <c r="J49" s="115">
        <v>-177</v>
      </c>
      <c r="K49" s="116">
        <v>-22.152690863579473</v>
      </c>
    </row>
    <row r="50" spans="1:11" ht="14.1" customHeight="1" x14ac:dyDescent="0.2">
      <c r="A50" s="306" t="s">
        <v>272</v>
      </c>
      <c r="B50" s="307" t="s">
        <v>273</v>
      </c>
      <c r="C50" s="308"/>
      <c r="D50" s="113">
        <v>0.68472306755934265</v>
      </c>
      <c r="E50" s="115">
        <v>45</v>
      </c>
      <c r="F50" s="114">
        <v>53</v>
      </c>
      <c r="G50" s="114">
        <v>56</v>
      </c>
      <c r="H50" s="114">
        <v>56</v>
      </c>
      <c r="I50" s="140">
        <v>56</v>
      </c>
      <c r="J50" s="115">
        <v>-11</v>
      </c>
      <c r="K50" s="116">
        <v>-19.642857142857142</v>
      </c>
    </row>
    <row r="51" spans="1:11" ht="14.1" customHeight="1" x14ac:dyDescent="0.2">
      <c r="A51" s="306" t="s">
        <v>274</v>
      </c>
      <c r="B51" s="307" t="s">
        <v>275</v>
      </c>
      <c r="C51" s="308"/>
      <c r="D51" s="113">
        <v>8.1253804017042004</v>
      </c>
      <c r="E51" s="115">
        <v>534</v>
      </c>
      <c r="F51" s="114">
        <v>736</v>
      </c>
      <c r="G51" s="114">
        <v>725</v>
      </c>
      <c r="H51" s="114">
        <v>759</v>
      </c>
      <c r="I51" s="140">
        <v>703</v>
      </c>
      <c r="J51" s="115">
        <v>-169</v>
      </c>
      <c r="K51" s="116">
        <v>-24.039829302987197</v>
      </c>
    </row>
    <row r="52" spans="1:11" ht="14.1" customHeight="1" x14ac:dyDescent="0.2">
      <c r="A52" s="306">
        <v>71</v>
      </c>
      <c r="B52" s="307" t="s">
        <v>276</v>
      </c>
      <c r="C52" s="308"/>
      <c r="D52" s="113">
        <v>11.183810103469263</v>
      </c>
      <c r="E52" s="115">
        <v>735</v>
      </c>
      <c r="F52" s="114">
        <v>747</v>
      </c>
      <c r="G52" s="114">
        <v>736</v>
      </c>
      <c r="H52" s="114">
        <v>735</v>
      </c>
      <c r="I52" s="140">
        <v>741</v>
      </c>
      <c r="J52" s="115">
        <v>-6</v>
      </c>
      <c r="K52" s="116">
        <v>-0.80971659919028338</v>
      </c>
    </row>
    <row r="53" spans="1:11" ht="14.1" customHeight="1" x14ac:dyDescent="0.2">
      <c r="A53" s="306" t="s">
        <v>277</v>
      </c>
      <c r="B53" s="307" t="s">
        <v>278</v>
      </c>
      <c r="C53" s="308"/>
      <c r="D53" s="113">
        <v>0.63907486305538652</v>
      </c>
      <c r="E53" s="115">
        <v>42</v>
      </c>
      <c r="F53" s="114">
        <v>38</v>
      </c>
      <c r="G53" s="114">
        <v>42</v>
      </c>
      <c r="H53" s="114">
        <v>39</v>
      </c>
      <c r="I53" s="140">
        <v>42</v>
      </c>
      <c r="J53" s="115">
        <v>0</v>
      </c>
      <c r="K53" s="116">
        <v>0</v>
      </c>
    </row>
    <row r="54" spans="1:11" ht="14.1" customHeight="1" x14ac:dyDescent="0.2">
      <c r="A54" s="306" t="s">
        <v>279</v>
      </c>
      <c r="B54" s="307" t="s">
        <v>280</v>
      </c>
      <c r="C54" s="308"/>
      <c r="D54" s="113">
        <v>10.316494217894096</v>
      </c>
      <c r="E54" s="115">
        <v>678</v>
      </c>
      <c r="F54" s="114">
        <v>692</v>
      </c>
      <c r="G54" s="114">
        <v>677</v>
      </c>
      <c r="H54" s="114">
        <v>678</v>
      </c>
      <c r="I54" s="140">
        <v>683</v>
      </c>
      <c r="J54" s="115">
        <v>-5</v>
      </c>
      <c r="K54" s="116">
        <v>-0.7320644216691069</v>
      </c>
    </row>
    <row r="55" spans="1:11" ht="14.1" customHeight="1" x14ac:dyDescent="0.2">
      <c r="A55" s="306">
        <v>72</v>
      </c>
      <c r="B55" s="307" t="s">
        <v>281</v>
      </c>
      <c r="C55" s="308"/>
      <c r="D55" s="113">
        <v>1.1107729762629337</v>
      </c>
      <c r="E55" s="115">
        <v>73</v>
      </c>
      <c r="F55" s="114">
        <v>77</v>
      </c>
      <c r="G55" s="114">
        <v>76</v>
      </c>
      <c r="H55" s="114">
        <v>81</v>
      </c>
      <c r="I55" s="140">
        <v>81</v>
      </c>
      <c r="J55" s="115">
        <v>-8</v>
      </c>
      <c r="K55" s="116">
        <v>-9.8765432098765427</v>
      </c>
    </row>
    <row r="56" spans="1:11" ht="14.1" customHeight="1" x14ac:dyDescent="0.2">
      <c r="A56" s="306" t="s">
        <v>282</v>
      </c>
      <c r="B56" s="307" t="s">
        <v>283</v>
      </c>
      <c r="C56" s="308"/>
      <c r="D56" s="113">
        <v>0.12172854534388314</v>
      </c>
      <c r="E56" s="115">
        <v>8</v>
      </c>
      <c r="F56" s="114">
        <v>8</v>
      </c>
      <c r="G56" s="114">
        <v>8</v>
      </c>
      <c r="H56" s="114">
        <v>8</v>
      </c>
      <c r="I56" s="140">
        <v>8</v>
      </c>
      <c r="J56" s="115">
        <v>0</v>
      </c>
      <c r="K56" s="116">
        <v>0</v>
      </c>
    </row>
    <row r="57" spans="1:11" ht="14.1" customHeight="1" x14ac:dyDescent="0.2">
      <c r="A57" s="306" t="s">
        <v>284</v>
      </c>
      <c r="B57" s="307" t="s">
        <v>285</v>
      </c>
      <c r="C57" s="308"/>
      <c r="D57" s="113">
        <v>0.76080340839926963</v>
      </c>
      <c r="E57" s="115">
        <v>50</v>
      </c>
      <c r="F57" s="114">
        <v>54</v>
      </c>
      <c r="G57" s="114">
        <v>54</v>
      </c>
      <c r="H57" s="114">
        <v>56</v>
      </c>
      <c r="I57" s="140">
        <v>56</v>
      </c>
      <c r="J57" s="115">
        <v>-6</v>
      </c>
      <c r="K57" s="116">
        <v>-10.714285714285714</v>
      </c>
    </row>
    <row r="58" spans="1:11" ht="14.1" customHeight="1" x14ac:dyDescent="0.2">
      <c r="A58" s="306">
        <v>73</v>
      </c>
      <c r="B58" s="307" t="s">
        <v>286</v>
      </c>
      <c r="C58" s="308"/>
      <c r="D58" s="113">
        <v>0.86731588557516737</v>
      </c>
      <c r="E58" s="115">
        <v>57</v>
      </c>
      <c r="F58" s="114">
        <v>49</v>
      </c>
      <c r="G58" s="114">
        <v>45</v>
      </c>
      <c r="H58" s="114">
        <v>47</v>
      </c>
      <c r="I58" s="140">
        <v>50</v>
      </c>
      <c r="J58" s="115">
        <v>7</v>
      </c>
      <c r="K58" s="116">
        <v>14</v>
      </c>
    </row>
    <row r="59" spans="1:11" ht="14.1" customHeight="1" x14ac:dyDescent="0.2">
      <c r="A59" s="306" t="s">
        <v>287</v>
      </c>
      <c r="B59" s="307" t="s">
        <v>288</v>
      </c>
      <c r="C59" s="308"/>
      <c r="D59" s="113">
        <v>0.60864272671941566</v>
      </c>
      <c r="E59" s="115">
        <v>40</v>
      </c>
      <c r="F59" s="114">
        <v>35</v>
      </c>
      <c r="G59" s="114">
        <v>32</v>
      </c>
      <c r="H59" s="114">
        <v>35</v>
      </c>
      <c r="I59" s="140">
        <v>37</v>
      </c>
      <c r="J59" s="115">
        <v>3</v>
      </c>
      <c r="K59" s="116">
        <v>8.1081081081081088</v>
      </c>
    </row>
    <row r="60" spans="1:11" ht="14.1" customHeight="1" x14ac:dyDescent="0.2">
      <c r="A60" s="306">
        <v>81</v>
      </c>
      <c r="B60" s="307" t="s">
        <v>289</v>
      </c>
      <c r="C60" s="308"/>
      <c r="D60" s="113">
        <v>5.2343274497869752</v>
      </c>
      <c r="E60" s="115">
        <v>344</v>
      </c>
      <c r="F60" s="114">
        <v>355</v>
      </c>
      <c r="G60" s="114">
        <v>350</v>
      </c>
      <c r="H60" s="114">
        <v>351</v>
      </c>
      <c r="I60" s="140">
        <v>349</v>
      </c>
      <c r="J60" s="115">
        <v>-5</v>
      </c>
      <c r="K60" s="116">
        <v>-1.4326647564469914</v>
      </c>
    </row>
    <row r="61" spans="1:11" ht="14.1" customHeight="1" x14ac:dyDescent="0.2">
      <c r="A61" s="306" t="s">
        <v>290</v>
      </c>
      <c r="B61" s="307" t="s">
        <v>291</v>
      </c>
      <c r="C61" s="308"/>
      <c r="D61" s="113">
        <v>1.0042604990870359</v>
      </c>
      <c r="E61" s="115">
        <v>66</v>
      </c>
      <c r="F61" s="114">
        <v>73</v>
      </c>
      <c r="G61" s="114">
        <v>73</v>
      </c>
      <c r="H61" s="114">
        <v>79</v>
      </c>
      <c r="I61" s="140">
        <v>75</v>
      </c>
      <c r="J61" s="115">
        <v>-9</v>
      </c>
      <c r="K61" s="116">
        <v>-12</v>
      </c>
    </row>
    <row r="62" spans="1:11" ht="14.1" customHeight="1" x14ac:dyDescent="0.2">
      <c r="A62" s="306" t="s">
        <v>292</v>
      </c>
      <c r="B62" s="307" t="s">
        <v>293</v>
      </c>
      <c r="C62" s="308"/>
      <c r="D62" s="113">
        <v>2.2671941570298233</v>
      </c>
      <c r="E62" s="115">
        <v>149</v>
      </c>
      <c r="F62" s="114">
        <v>164</v>
      </c>
      <c r="G62" s="114">
        <v>160</v>
      </c>
      <c r="H62" s="114">
        <v>143</v>
      </c>
      <c r="I62" s="140">
        <v>141</v>
      </c>
      <c r="J62" s="115">
        <v>8</v>
      </c>
      <c r="K62" s="116">
        <v>5.6737588652482271</v>
      </c>
    </row>
    <row r="63" spans="1:11" ht="14.1" customHeight="1" x14ac:dyDescent="0.2">
      <c r="A63" s="306"/>
      <c r="B63" s="307" t="s">
        <v>294</v>
      </c>
      <c r="C63" s="308"/>
      <c r="D63" s="113">
        <v>1.8107121119902616</v>
      </c>
      <c r="E63" s="115">
        <v>119</v>
      </c>
      <c r="F63" s="114">
        <v>128</v>
      </c>
      <c r="G63" s="114">
        <v>126</v>
      </c>
      <c r="H63" s="114">
        <v>114</v>
      </c>
      <c r="I63" s="140">
        <v>111</v>
      </c>
      <c r="J63" s="115">
        <v>8</v>
      </c>
      <c r="K63" s="116">
        <v>7.2072072072072073</v>
      </c>
    </row>
    <row r="64" spans="1:11" ht="14.1" customHeight="1" x14ac:dyDescent="0.2">
      <c r="A64" s="306" t="s">
        <v>295</v>
      </c>
      <c r="B64" s="307" t="s">
        <v>296</v>
      </c>
      <c r="C64" s="308"/>
      <c r="D64" s="113">
        <v>0.13694461351186854</v>
      </c>
      <c r="E64" s="115">
        <v>9</v>
      </c>
      <c r="F64" s="114">
        <v>8</v>
      </c>
      <c r="G64" s="114">
        <v>8</v>
      </c>
      <c r="H64" s="114">
        <v>7</v>
      </c>
      <c r="I64" s="140">
        <v>10</v>
      </c>
      <c r="J64" s="115">
        <v>-1</v>
      </c>
      <c r="K64" s="116">
        <v>-10</v>
      </c>
    </row>
    <row r="65" spans="1:11" ht="14.1" customHeight="1" x14ac:dyDescent="0.2">
      <c r="A65" s="306" t="s">
        <v>297</v>
      </c>
      <c r="B65" s="307" t="s">
        <v>298</v>
      </c>
      <c r="C65" s="308"/>
      <c r="D65" s="113">
        <v>1.2172854534388313</v>
      </c>
      <c r="E65" s="115">
        <v>80</v>
      </c>
      <c r="F65" s="114">
        <v>81</v>
      </c>
      <c r="G65" s="114">
        <v>79</v>
      </c>
      <c r="H65" s="114">
        <v>81</v>
      </c>
      <c r="I65" s="140">
        <v>84</v>
      </c>
      <c r="J65" s="115">
        <v>-4</v>
      </c>
      <c r="K65" s="116">
        <v>-4.7619047619047619</v>
      </c>
    </row>
    <row r="66" spans="1:11" ht="14.1" customHeight="1" x14ac:dyDescent="0.2">
      <c r="A66" s="306">
        <v>82</v>
      </c>
      <c r="B66" s="307" t="s">
        <v>299</v>
      </c>
      <c r="C66" s="308"/>
      <c r="D66" s="113">
        <v>2.601947656725502</v>
      </c>
      <c r="E66" s="115">
        <v>171</v>
      </c>
      <c r="F66" s="114">
        <v>188</v>
      </c>
      <c r="G66" s="114">
        <v>185</v>
      </c>
      <c r="H66" s="114">
        <v>186</v>
      </c>
      <c r="I66" s="140">
        <v>179</v>
      </c>
      <c r="J66" s="115">
        <v>-8</v>
      </c>
      <c r="K66" s="116">
        <v>-4.4692737430167595</v>
      </c>
    </row>
    <row r="67" spans="1:11" ht="14.1" customHeight="1" x14ac:dyDescent="0.2">
      <c r="A67" s="306" t="s">
        <v>300</v>
      </c>
      <c r="B67" s="307" t="s">
        <v>301</v>
      </c>
      <c r="C67" s="308"/>
      <c r="D67" s="113">
        <v>1.5368228849665246</v>
      </c>
      <c r="E67" s="115">
        <v>101</v>
      </c>
      <c r="F67" s="114">
        <v>110</v>
      </c>
      <c r="G67" s="114">
        <v>112</v>
      </c>
      <c r="H67" s="114">
        <v>111</v>
      </c>
      <c r="I67" s="140">
        <v>108</v>
      </c>
      <c r="J67" s="115">
        <v>-7</v>
      </c>
      <c r="K67" s="116">
        <v>-6.4814814814814818</v>
      </c>
    </row>
    <row r="68" spans="1:11" ht="14.1" customHeight="1" x14ac:dyDescent="0.2">
      <c r="A68" s="306" t="s">
        <v>302</v>
      </c>
      <c r="B68" s="307" t="s">
        <v>303</v>
      </c>
      <c r="C68" s="308"/>
      <c r="D68" s="113">
        <v>0.60864272671941566</v>
      </c>
      <c r="E68" s="115">
        <v>40</v>
      </c>
      <c r="F68" s="114">
        <v>48</v>
      </c>
      <c r="G68" s="114">
        <v>45</v>
      </c>
      <c r="H68" s="114">
        <v>48</v>
      </c>
      <c r="I68" s="140">
        <v>46</v>
      </c>
      <c r="J68" s="115">
        <v>-6</v>
      </c>
      <c r="K68" s="116">
        <v>-13.043478260869565</v>
      </c>
    </row>
    <row r="69" spans="1:11" ht="14.1" customHeight="1" x14ac:dyDescent="0.2">
      <c r="A69" s="306">
        <v>83</v>
      </c>
      <c r="B69" s="307" t="s">
        <v>304</v>
      </c>
      <c r="C69" s="308"/>
      <c r="D69" s="113">
        <v>3.0279975654290929</v>
      </c>
      <c r="E69" s="115">
        <v>199</v>
      </c>
      <c r="F69" s="114">
        <v>220</v>
      </c>
      <c r="G69" s="114">
        <v>216</v>
      </c>
      <c r="H69" s="114">
        <v>218</v>
      </c>
      <c r="I69" s="140">
        <v>222</v>
      </c>
      <c r="J69" s="115">
        <v>-23</v>
      </c>
      <c r="K69" s="116">
        <v>-10.36036036036036</v>
      </c>
    </row>
    <row r="70" spans="1:11" ht="14.1" customHeight="1" x14ac:dyDescent="0.2">
      <c r="A70" s="306" t="s">
        <v>305</v>
      </c>
      <c r="B70" s="307" t="s">
        <v>306</v>
      </c>
      <c r="C70" s="308"/>
      <c r="D70" s="113">
        <v>1.6433353621424225</v>
      </c>
      <c r="E70" s="115">
        <v>108</v>
      </c>
      <c r="F70" s="114">
        <v>123</v>
      </c>
      <c r="G70" s="114">
        <v>115</v>
      </c>
      <c r="H70" s="114">
        <v>121</v>
      </c>
      <c r="I70" s="140">
        <v>125</v>
      </c>
      <c r="J70" s="115">
        <v>-17</v>
      </c>
      <c r="K70" s="116">
        <v>-13.6</v>
      </c>
    </row>
    <row r="71" spans="1:11" ht="14.1" customHeight="1" x14ac:dyDescent="0.2">
      <c r="A71" s="306"/>
      <c r="B71" s="307" t="s">
        <v>307</v>
      </c>
      <c r="C71" s="308"/>
      <c r="D71" s="113">
        <v>0.86731588557516737</v>
      </c>
      <c r="E71" s="115">
        <v>57</v>
      </c>
      <c r="F71" s="114">
        <v>62</v>
      </c>
      <c r="G71" s="114">
        <v>58</v>
      </c>
      <c r="H71" s="114">
        <v>59</v>
      </c>
      <c r="I71" s="140">
        <v>63</v>
      </c>
      <c r="J71" s="115">
        <v>-6</v>
      </c>
      <c r="K71" s="116">
        <v>-9.5238095238095237</v>
      </c>
    </row>
    <row r="72" spans="1:11" ht="14.1" customHeight="1" x14ac:dyDescent="0.2">
      <c r="A72" s="306">
        <v>84</v>
      </c>
      <c r="B72" s="307" t="s">
        <v>308</v>
      </c>
      <c r="C72" s="308"/>
      <c r="D72" s="113">
        <v>1.5824710894704808</v>
      </c>
      <c r="E72" s="115">
        <v>104</v>
      </c>
      <c r="F72" s="114">
        <v>118</v>
      </c>
      <c r="G72" s="114">
        <v>114</v>
      </c>
      <c r="H72" s="114">
        <v>110</v>
      </c>
      <c r="I72" s="140">
        <v>102</v>
      </c>
      <c r="J72" s="115">
        <v>2</v>
      </c>
      <c r="K72" s="116">
        <v>1.9607843137254901</v>
      </c>
    </row>
    <row r="73" spans="1:11" ht="14.1" customHeight="1" x14ac:dyDescent="0.2">
      <c r="A73" s="306" t="s">
        <v>309</v>
      </c>
      <c r="B73" s="307" t="s">
        <v>310</v>
      </c>
      <c r="C73" s="308"/>
      <c r="D73" s="113">
        <v>0.12172854534388314</v>
      </c>
      <c r="E73" s="115">
        <v>8</v>
      </c>
      <c r="F73" s="114">
        <v>7</v>
      </c>
      <c r="G73" s="114">
        <v>7</v>
      </c>
      <c r="H73" s="114">
        <v>7</v>
      </c>
      <c r="I73" s="140">
        <v>6</v>
      </c>
      <c r="J73" s="115">
        <v>2</v>
      </c>
      <c r="K73" s="116">
        <v>33.333333333333336</v>
      </c>
    </row>
    <row r="74" spans="1:11" ht="14.1" customHeight="1" x14ac:dyDescent="0.2">
      <c r="A74" s="306" t="s">
        <v>311</v>
      </c>
      <c r="B74" s="307" t="s">
        <v>312</v>
      </c>
      <c r="C74" s="308"/>
      <c r="D74" s="113" t="s">
        <v>513</v>
      </c>
      <c r="E74" s="115" t="s">
        <v>513</v>
      </c>
      <c r="F74" s="114" t="s">
        <v>513</v>
      </c>
      <c r="G74" s="114">
        <v>0</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0.74558734023128426</v>
      </c>
      <c r="E76" s="115">
        <v>49</v>
      </c>
      <c r="F76" s="114">
        <v>46</v>
      </c>
      <c r="G76" s="114">
        <v>47</v>
      </c>
      <c r="H76" s="114">
        <v>51</v>
      </c>
      <c r="I76" s="140">
        <v>50</v>
      </c>
      <c r="J76" s="115">
        <v>-1</v>
      </c>
      <c r="K76" s="116">
        <v>-2</v>
      </c>
    </row>
    <row r="77" spans="1:11" ht="14.1" customHeight="1" x14ac:dyDescent="0.2">
      <c r="A77" s="306">
        <v>92</v>
      </c>
      <c r="B77" s="307" t="s">
        <v>316</v>
      </c>
      <c r="C77" s="308"/>
      <c r="D77" s="113">
        <v>0.1978088861838101</v>
      </c>
      <c r="E77" s="115">
        <v>13</v>
      </c>
      <c r="F77" s="114">
        <v>15</v>
      </c>
      <c r="G77" s="114">
        <v>17</v>
      </c>
      <c r="H77" s="114">
        <v>17</v>
      </c>
      <c r="I77" s="140">
        <v>14</v>
      </c>
      <c r="J77" s="115">
        <v>-1</v>
      </c>
      <c r="K77" s="116">
        <v>-7.1428571428571432</v>
      </c>
    </row>
    <row r="78" spans="1:11" ht="14.1" customHeight="1" x14ac:dyDescent="0.2">
      <c r="A78" s="306">
        <v>93</v>
      </c>
      <c r="B78" s="307" t="s">
        <v>317</v>
      </c>
      <c r="C78" s="308"/>
      <c r="D78" s="113">
        <v>6.0864272671941569E-2</v>
      </c>
      <c r="E78" s="115">
        <v>4</v>
      </c>
      <c r="F78" s="114">
        <v>5</v>
      </c>
      <c r="G78" s="114">
        <v>4</v>
      </c>
      <c r="H78" s="114" t="s">
        <v>513</v>
      </c>
      <c r="I78" s="140">
        <v>3</v>
      </c>
      <c r="J78" s="115">
        <v>1</v>
      </c>
      <c r="K78" s="116">
        <v>33.333333333333336</v>
      </c>
    </row>
    <row r="79" spans="1:11" ht="14.1" customHeight="1" x14ac:dyDescent="0.2">
      <c r="A79" s="306">
        <v>94</v>
      </c>
      <c r="B79" s="307" t="s">
        <v>318</v>
      </c>
      <c r="C79" s="308"/>
      <c r="D79" s="113">
        <v>0.66950699939135727</v>
      </c>
      <c r="E79" s="115">
        <v>44</v>
      </c>
      <c r="F79" s="114">
        <v>53</v>
      </c>
      <c r="G79" s="114">
        <v>62</v>
      </c>
      <c r="H79" s="114">
        <v>62</v>
      </c>
      <c r="I79" s="140">
        <v>56</v>
      </c>
      <c r="J79" s="115">
        <v>-12</v>
      </c>
      <c r="K79" s="116">
        <v>-21.428571428571427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6.1472915398660986</v>
      </c>
      <c r="E81" s="143">
        <v>404</v>
      </c>
      <c r="F81" s="144">
        <v>411</v>
      </c>
      <c r="G81" s="144">
        <v>431</v>
      </c>
      <c r="H81" s="144">
        <v>426</v>
      </c>
      <c r="I81" s="145">
        <v>408</v>
      </c>
      <c r="J81" s="143">
        <v>-4</v>
      </c>
      <c r="K81" s="146">
        <v>-0.98039215686274506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2350</v>
      </c>
      <c r="G12" s="536">
        <v>1645</v>
      </c>
      <c r="H12" s="536">
        <v>3667</v>
      </c>
      <c r="I12" s="536">
        <v>1952</v>
      </c>
      <c r="J12" s="537">
        <v>2640</v>
      </c>
      <c r="K12" s="538">
        <v>-290</v>
      </c>
      <c r="L12" s="349">
        <v>-10.984848484848484</v>
      </c>
    </row>
    <row r="13" spans="1:17" s="110" customFormat="1" ht="15" customHeight="1" x14ac:dyDescent="0.2">
      <c r="A13" s="350" t="s">
        <v>344</v>
      </c>
      <c r="B13" s="351" t="s">
        <v>345</v>
      </c>
      <c r="C13" s="347"/>
      <c r="D13" s="347"/>
      <c r="E13" s="348"/>
      <c r="F13" s="536">
        <v>1249</v>
      </c>
      <c r="G13" s="536">
        <v>768</v>
      </c>
      <c r="H13" s="536">
        <v>2034</v>
      </c>
      <c r="I13" s="536">
        <v>1082</v>
      </c>
      <c r="J13" s="537">
        <v>1420</v>
      </c>
      <c r="K13" s="538">
        <v>-171</v>
      </c>
      <c r="L13" s="349">
        <v>-12.04225352112676</v>
      </c>
    </row>
    <row r="14" spans="1:17" s="110" customFormat="1" ht="22.5" customHeight="1" x14ac:dyDescent="0.2">
      <c r="A14" s="350"/>
      <c r="B14" s="351" t="s">
        <v>346</v>
      </c>
      <c r="C14" s="347"/>
      <c r="D14" s="347"/>
      <c r="E14" s="348"/>
      <c r="F14" s="536">
        <v>1101</v>
      </c>
      <c r="G14" s="536">
        <v>877</v>
      </c>
      <c r="H14" s="536">
        <v>1633</v>
      </c>
      <c r="I14" s="536">
        <v>870</v>
      </c>
      <c r="J14" s="537">
        <v>1220</v>
      </c>
      <c r="K14" s="538">
        <v>-119</v>
      </c>
      <c r="L14" s="349">
        <v>-9.7540983606557372</v>
      </c>
    </row>
    <row r="15" spans="1:17" s="110" customFormat="1" ht="15" customHeight="1" x14ac:dyDescent="0.2">
      <c r="A15" s="350" t="s">
        <v>347</v>
      </c>
      <c r="B15" s="351" t="s">
        <v>108</v>
      </c>
      <c r="C15" s="347"/>
      <c r="D15" s="347"/>
      <c r="E15" s="348"/>
      <c r="F15" s="536">
        <v>467</v>
      </c>
      <c r="G15" s="536">
        <v>390</v>
      </c>
      <c r="H15" s="536">
        <v>1486</v>
      </c>
      <c r="I15" s="536">
        <v>466</v>
      </c>
      <c r="J15" s="537">
        <v>500</v>
      </c>
      <c r="K15" s="538">
        <v>-33</v>
      </c>
      <c r="L15" s="349">
        <v>-6.6</v>
      </c>
    </row>
    <row r="16" spans="1:17" s="110" customFormat="1" ht="15" customHeight="1" x14ac:dyDescent="0.2">
      <c r="A16" s="350"/>
      <c r="B16" s="351" t="s">
        <v>109</v>
      </c>
      <c r="C16" s="347"/>
      <c r="D16" s="347"/>
      <c r="E16" s="348"/>
      <c r="F16" s="536">
        <v>1576</v>
      </c>
      <c r="G16" s="536">
        <v>1089</v>
      </c>
      <c r="H16" s="536">
        <v>1838</v>
      </c>
      <c r="I16" s="536">
        <v>1270</v>
      </c>
      <c r="J16" s="537">
        <v>1751</v>
      </c>
      <c r="K16" s="538">
        <v>-175</v>
      </c>
      <c r="L16" s="349">
        <v>-9.9942889777270132</v>
      </c>
    </row>
    <row r="17" spans="1:12" s="110" customFormat="1" ht="15" customHeight="1" x14ac:dyDescent="0.2">
      <c r="A17" s="350"/>
      <c r="B17" s="351" t="s">
        <v>110</v>
      </c>
      <c r="C17" s="347"/>
      <c r="D17" s="347"/>
      <c r="E17" s="348"/>
      <c r="F17" s="536">
        <v>272</v>
      </c>
      <c r="G17" s="536">
        <v>146</v>
      </c>
      <c r="H17" s="536">
        <v>308</v>
      </c>
      <c r="I17" s="536">
        <v>193</v>
      </c>
      <c r="J17" s="537">
        <v>365</v>
      </c>
      <c r="K17" s="538">
        <v>-93</v>
      </c>
      <c r="L17" s="349">
        <v>-25.479452054794521</v>
      </c>
    </row>
    <row r="18" spans="1:12" s="110" customFormat="1" ht="15" customHeight="1" x14ac:dyDescent="0.2">
      <c r="A18" s="350"/>
      <c r="B18" s="351" t="s">
        <v>111</v>
      </c>
      <c r="C18" s="347"/>
      <c r="D18" s="347"/>
      <c r="E18" s="348"/>
      <c r="F18" s="536">
        <v>35</v>
      </c>
      <c r="G18" s="536">
        <v>20</v>
      </c>
      <c r="H18" s="536">
        <v>35</v>
      </c>
      <c r="I18" s="536">
        <v>23</v>
      </c>
      <c r="J18" s="537">
        <v>24</v>
      </c>
      <c r="K18" s="538">
        <v>11</v>
      </c>
      <c r="L18" s="349">
        <v>45.833333333333336</v>
      </c>
    </row>
    <row r="19" spans="1:12" s="110" customFormat="1" ht="15" customHeight="1" x14ac:dyDescent="0.2">
      <c r="A19" s="118" t="s">
        <v>113</v>
      </c>
      <c r="B19" s="119" t="s">
        <v>181</v>
      </c>
      <c r="C19" s="347"/>
      <c r="D19" s="347"/>
      <c r="E19" s="348"/>
      <c r="F19" s="536">
        <v>1458</v>
      </c>
      <c r="G19" s="536">
        <v>929</v>
      </c>
      <c r="H19" s="536">
        <v>2642</v>
      </c>
      <c r="I19" s="536">
        <v>1194</v>
      </c>
      <c r="J19" s="537">
        <v>1688</v>
      </c>
      <c r="K19" s="538">
        <v>-230</v>
      </c>
      <c r="L19" s="349">
        <v>-13.625592417061611</v>
      </c>
    </row>
    <row r="20" spans="1:12" s="110" customFormat="1" ht="15" customHeight="1" x14ac:dyDescent="0.2">
      <c r="A20" s="118"/>
      <c r="B20" s="119" t="s">
        <v>182</v>
      </c>
      <c r="C20" s="347"/>
      <c r="D20" s="347"/>
      <c r="E20" s="348"/>
      <c r="F20" s="536">
        <v>892</v>
      </c>
      <c r="G20" s="536">
        <v>716</v>
      </c>
      <c r="H20" s="536">
        <v>1025</v>
      </c>
      <c r="I20" s="536">
        <v>758</v>
      </c>
      <c r="J20" s="537">
        <v>952</v>
      </c>
      <c r="K20" s="538">
        <v>-60</v>
      </c>
      <c r="L20" s="349">
        <v>-6.3025210084033612</v>
      </c>
    </row>
    <row r="21" spans="1:12" s="110" customFormat="1" ht="15" customHeight="1" x14ac:dyDescent="0.2">
      <c r="A21" s="118" t="s">
        <v>113</v>
      </c>
      <c r="B21" s="119" t="s">
        <v>116</v>
      </c>
      <c r="C21" s="347"/>
      <c r="D21" s="347"/>
      <c r="E21" s="348"/>
      <c r="F21" s="536">
        <v>2027</v>
      </c>
      <c r="G21" s="536">
        <v>1363</v>
      </c>
      <c r="H21" s="536">
        <v>3183</v>
      </c>
      <c r="I21" s="536">
        <v>1623</v>
      </c>
      <c r="J21" s="537">
        <v>2307</v>
      </c>
      <c r="K21" s="538">
        <v>-280</v>
      </c>
      <c r="L21" s="349">
        <v>-12.136974425661032</v>
      </c>
    </row>
    <row r="22" spans="1:12" s="110" customFormat="1" ht="15" customHeight="1" x14ac:dyDescent="0.2">
      <c r="A22" s="118"/>
      <c r="B22" s="119" t="s">
        <v>117</v>
      </c>
      <c r="C22" s="347"/>
      <c r="D22" s="347"/>
      <c r="E22" s="348"/>
      <c r="F22" s="536">
        <v>321</v>
      </c>
      <c r="G22" s="536">
        <v>281</v>
      </c>
      <c r="H22" s="536">
        <v>484</v>
      </c>
      <c r="I22" s="536">
        <v>328</v>
      </c>
      <c r="J22" s="537">
        <v>331</v>
      </c>
      <c r="K22" s="538">
        <v>-10</v>
      </c>
      <c r="L22" s="349">
        <v>-3.0211480362537766</v>
      </c>
    </row>
    <row r="23" spans="1:12" s="110" customFormat="1" ht="15" customHeight="1" x14ac:dyDescent="0.2">
      <c r="A23" s="352" t="s">
        <v>347</v>
      </c>
      <c r="B23" s="353" t="s">
        <v>193</v>
      </c>
      <c r="C23" s="354"/>
      <c r="D23" s="354"/>
      <c r="E23" s="355"/>
      <c r="F23" s="539">
        <v>62</v>
      </c>
      <c r="G23" s="539">
        <v>57</v>
      </c>
      <c r="H23" s="539">
        <v>693</v>
      </c>
      <c r="I23" s="539">
        <v>45</v>
      </c>
      <c r="J23" s="540">
        <v>84</v>
      </c>
      <c r="K23" s="541">
        <v>-22</v>
      </c>
      <c r="L23" s="356">
        <v>-26.19047619047619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32.1</v>
      </c>
      <c r="G25" s="542">
        <v>39</v>
      </c>
      <c r="H25" s="542">
        <v>40.4</v>
      </c>
      <c r="I25" s="542">
        <v>35.799999999999997</v>
      </c>
      <c r="J25" s="542">
        <v>31.7</v>
      </c>
      <c r="K25" s="543" t="s">
        <v>349</v>
      </c>
      <c r="L25" s="364">
        <v>0.40000000000000213</v>
      </c>
    </row>
    <row r="26" spans="1:12" s="110" customFormat="1" ht="15" customHeight="1" x14ac:dyDescent="0.2">
      <c r="A26" s="365" t="s">
        <v>105</v>
      </c>
      <c r="B26" s="366" t="s">
        <v>345</v>
      </c>
      <c r="C26" s="362"/>
      <c r="D26" s="362"/>
      <c r="E26" s="363"/>
      <c r="F26" s="542">
        <v>29.3</v>
      </c>
      <c r="G26" s="542">
        <v>33.9</v>
      </c>
      <c r="H26" s="542">
        <v>33.799999999999997</v>
      </c>
      <c r="I26" s="542">
        <v>33.6</v>
      </c>
      <c r="J26" s="544">
        <v>29.3</v>
      </c>
      <c r="K26" s="543" t="s">
        <v>349</v>
      </c>
      <c r="L26" s="364">
        <v>0</v>
      </c>
    </row>
    <row r="27" spans="1:12" s="110" customFormat="1" ht="15" customHeight="1" x14ac:dyDescent="0.2">
      <c r="A27" s="365"/>
      <c r="B27" s="366" t="s">
        <v>346</v>
      </c>
      <c r="C27" s="362"/>
      <c r="D27" s="362"/>
      <c r="E27" s="363"/>
      <c r="F27" s="542">
        <v>35.299999999999997</v>
      </c>
      <c r="G27" s="542">
        <v>43.4</v>
      </c>
      <c r="H27" s="542">
        <v>48.6</v>
      </c>
      <c r="I27" s="542">
        <v>38.6</v>
      </c>
      <c r="J27" s="542">
        <v>34.4</v>
      </c>
      <c r="K27" s="543" t="s">
        <v>349</v>
      </c>
      <c r="L27" s="364">
        <v>0.89999999999999858</v>
      </c>
    </row>
    <row r="28" spans="1:12" s="110" customFormat="1" ht="15" customHeight="1" x14ac:dyDescent="0.2">
      <c r="A28" s="365" t="s">
        <v>113</v>
      </c>
      <c r="B28" s="366" t="s">
        <v>108</v>
      </c>
      <c r="C28" s="362"/>
      <c r="D28" s="362"/>
      <c r="E28" s="363"/>
      <c r="F28" s="542">
        <v>40.5</v>
      </c>
      <c r="G28" s="542">
        <v>47.5</v>
      </c>
      <c r="H28" s="542">
        <v>54.9</v>
      </c>
      <c r="I28" s="542">
        <v>39.799999999999997</v>
      </c>
      <c r="J28" s="542">
        <v>44.7</v>
      </c>
      <c r="K28" s="543" t="s">
        <v>349</v>
      </c>
      <c r="L28" s="364">
        <v>-4.2000000000000028</v>
      </c>
    </row>
    <row r="29" spans="1:12" s="110" customFormat="1" ht="11.25" x14ac:dyDescent="0.2">
      <c r="A29" s="365"/>
      <c r="B29" s="366" t="s">
        <v>109</v>
      </c>
      <c r="C29" s="362"/>
      <c r="D29" s="362"/>
      <c r="E29" s="363"/>
      <c r="F29" s="542">
        <v>31.4</v>
      </c>
      <c r="G29" s="542">
        <v>37.299999999999997</v>
      </c>
      <c r="H29" s="542">
        <v>37.5</v>
      </c>
      <c r="I29" s="542">
        <v>34.5</v>
      </c>
      <c r="J29" s="544">
        <v>30.5</v>
      </c>
      <c r="K29" s="543" t="s">
        <v>349</v>
      </c>
      <c r="L29" s="364">
        <v>0.89999999999999858</v>
      </c>
    </row>
    <row r="30" spans="1:12" s="110" customFormat="1" ht="15" customHeight="1" x14ac:dyDescent="0.2">
      <c r="A30" s="365"/>
      <c r="B30" s="366" t="s">
        <v>110</v>
      </c>
      <c r="C30" s="362"/>
      <c r="D30" s="362"/>
      <c r="E30" s="363"/>
      <c r="F30" s="542">
        <v>23.9</v>
      </c>
      <c r="G30" s="542">
        <v>31.7</v>
      </c>
      <c r="H30" s="542">
        <v>21.8</v>
      </c>
      <c r="I30" s="542">
        <v>35.9</v>
      </c>
      <c r="J30" s="542">
        <v>20.100000000000001</v>
      </c>
      <c r="K30" s="543" t="s">
        <v>349</v>
      </c>
      <c r="L30" s="364">
        <v>3.7999999999999972</v>
      </c>
    </row>
    <row r="31" spans="1:12" s="110" customFormat="1" ht="15" customHeight="1" x14ac:dyDescent="0.2">
      <c r="A31" s="365"/>
      <c r="B31" s="366" t="s">
        <v>111</v>
      </c>
      <c r="C31" s="362"/>
      <c r="D31" s="362"/>
      <c r="E31" s="363"/>
      <c r="F31" s="542">
        <v>31.4</v>
      </c>
      <c r="G31" s="542">
        <v>50</v>
      </c>
      <c r="H31" s="542">
        <v>45.7</v>
      </c>
      <c r="I31" s="542">
        <v>30.4</v>
      </c>
      <c r="J31" s="542">
        <v>62.5</v>
      </c>
      <c r="K31" s="543" t="s">
        <v>349</v>
      </c>
      <c r="L31" s="364">
        <v>-31.1</v>
      </c>
    </row>
    <row r="32" spans="1:12" s="110" customFormat="1" ht="15" customHeight="1" x14ac:dyDescent="0.2">
      <c r="A32" s="367" t="s">
        <v>113</v>
      </c>
      <c r="B32" s="368" t="s">
        <v>181</v>
      </c>
      <c r="C32" s="362"/>
      <c r="D32" s="362"/>
      <c r="E32" s="363"/>
      <c r="F32" s="542">
        <v>28.1</v>
      </c>
      <c r="G32" s="542">
        <v>37.9</v>
      </c>
      <c r="H32" s="542">
        <v>35.299999999999997</v>
      </c>
      <c r="I32" s="542">
        <v>32.9</v>
      </c>
      <c r="J32" s="544">
        <v>27.8</v>
      </c>
      <c r="K32" s="543" t="s">
        <v>349</v>
      </c>
      <c r="L32" s="364">
        <v>0.30000000000000071</v>
      </c>
    </row>
    <row r="33" spans="1:12" s="110" customFormat="1" ht="15" customHeight="1" x14ac:dyDescent="0.2">
      <c r="A33" s="367"/>
      <c r="B33" s="368" t="s">
        <v>182</v>
      </c>
      <c r="C33" s="362"/>
      <c r="D33" s="362"/>
      <c r="E33" s="363"/>
      <c r="F33" s="542">
        <v>38.5</v>
      </c>
      <c r="G33" s="542">
        <v>40.4</v>
      </c>
      <c r="H33" s="542">
        <v>49.7</v>
      </c>
      <c r="I33" s="542">
        <v>40.200000000000003</v>
      </c>
      <c r="J33" s="542">
        <v>38.299999999999997</v>
      </c>
      <c r="K33" s="543" t="s">
        <v>349</v>
      </c>
      <c r="L33" s="364">
        <v>0.20000000000000284</v>
      </c>
    </row>
    <row r="34" spans="1:12" s="369" customFormat="1" ht="15" customHeight="1" x14ac:dyDescent="0.2">
      <c r="A34" s="367" t="s">
        <v>113</v>
      </c>
      <c r="B34" s="368" t="s">
        <v>116</v>
      </c>
      <c r="C34" s="362"/>
      <c r="D34" s="362"/>
      <c r="E34" s="363"/>
      <c r="F34" s="542">
        <v>31.1</v>
      </c>
      <c r="G34" s="542">
        <v>39.799999999999997</v>
      </c>
      <c r="H34" s="542">
        <v>38.1</v>
      </c>
      <c r="I34" s="542">
        <v>34.5</v>
      </c>
      <c r="J34" s="542">
        <v>30.8</v>
      </c>
      <c r="K34" s="543" t="s">
        <v>349</v>
      </c>
      <c r="L34" s="364">
        <v>0.30000000000000071</v>
      </c>
    </row>
    <row r="35" spans="1:12" s="369" customFormat="1" ht="11.25" x14ac:dyDescent="0.2">
      <c r="A35" s="370"/>
      <c r="B35" s="371" t="s">
        <v>117</v>
      </c>
      <c r="C35" s="372"/>
      <c r="D35" s="372"/>
      <c r="E35" s="373"/>
      <c r="F35" s="545">
        <v>38.9</v>
      </c>
      <c r="G35" s="545">
        <v>35.299999999999997</v>
      </c>
      <c r="H35" s="545">
        <v>52.8</v>
      </c>
      <c r="I35" s="545">
        <v>41.7</v>
      </c>
      <c r="J35" s="546">
        <v>38.200000000000003</v>
      </c>
      <c r="K35" s="547" t="s">
        <v>349</v>
      </c>
      <c r="L35" s="374">
        <v>0.69999999999999574</v>
      </c>
    </row>
    <row r="36" spans="1:12" s="369" customFormat="1" ht="15.95" customHeight="1" x14ac:dyDescent="0.2">
      <c r="A36" s="375" t="s">
        <v>350</v>
      </c>
      <c r="B36" s="376"/>
      <c r="C36" s="377"/>
      <c r="D36" s="376"/>
      <c r="E36" s="378"/>
      <c r="F36" s="548">
        <v>2271</v>
      </c>
      <c r="G36" s="548">
        <v>1556</v>
      </c>
      <c r="H36" s="548">
        <v>2795</v>
      </c>
      <c r="I36" s="548">
        <v>1897</v>
      </c>
      <c r="J36" s="548">
        <v>2533</v>
      </c>
      <c r="K36" s="549">
        <v>-262</v>
      </c>
      <c r="L36" s="380">
        <v>-10.343466245558625</v>
      </c>
    </row>
    <row r="37" spans="1:12" s="369" customFormat="1" ht="15.95" customHeight="1" x14ac:dyDescent="0.2">
      <c r="A37" s="381"/>
      <c r="B37" s="382" t="s">
        <v>113</v>
      </c>
      <c r="C37" s="382" t="s">
        <v>351</v>
      </c>
      <c r="D37" s="382"/>
      <c r="E37" s="383"/>
      <c r="F37" s="548">
        <v>730</v>
      </c>
      <c r="G37" s="548">
        <v>607</v>
      </c>
      <c r="H37" s="548">
        <v>1129</v>
      </c>
      <c r="I37" s="548">
        <v>679</v>
      </c>
      <c r="J37" s="548">
        <v>803</v>
      </c>
      <c r="K37" s="549">
        <v>-73</v>
      </c>
      <c r="L37" s="380">
        <v>-9.0909090909090917</v>
      </c>
    </row>
    <row r="38" spans="1:12" s="369" customFormat="1" ht="15.95" customHeight="1" x14ac:dyDescent="0.2">
      <c r="A38" s="381"/>
      <c r="B38" s="384" t="s">
        <v>105</v>
      </c>
      <c r="C38" s="384" t="s">
        <v>106</v>
      </c>
      <c r="D38" s="385"/>
      <c r="E38" s="383"/>
      <c r="F38" s="548">
        <v>1204</v>
      </c>
      <c r="G38" s="548">
        <v>722</v>
      </c>
      <c r="H38" s="548">
        <v>1548</v>
      </c>
      <c r="I38" s="548">
        <v>1058</v>
      </c>
      <c r="J38" s="550">
        <v>1363</v>
      </c>
      <c r="K38" s="549">
        <v>-159</v>
      </c>
      <c r="L38" s="380">
        <v>-11.665443873807776</v>
      </c>
    </row>
    <row r="39" spans="1:12" s="369" customFormat="1" ht="15.95" customHeight="1" x14ac:dyDescent="0.2">
      <c r="A39" s="381"/>
      <c r="B39" s="385"/>
      <c r="C39" s="382" t="s">
        <v>352</v>
      </c>
      <c r="D39" s="385"/>
      <c r="E39" s="383"/>
      <c r="F39" s="548">
        <v>353</v>
      </c>
      <c r="G39" s="548">
        <v>245</v>
      </c>
      <c r="H39" s="548">
        <v>523</v>
      </c>
      <c r="I39" s="548">
        <v>355</v>
      </c>
      <c r="J39" s="548">
        <v>400</v>
      </c>
      <c r="K39" s="549">
        <v>-47</v>
      </c>
      <c r="L39" s="380">
        <v>-11.75</v>
      </c>
    </row>
    <row r="40" spans="1:12" s="369" customFormat="1" ht="15.95" customHeight="1" x14ac:dyDescent="0.2">
      <c r="A40" s="381"/>
      <c r="B40" s="384"/>
      <c r="C40" s="384" t="s">
        <v>107</v>
      </c>
      <c r="D40" s="385"/>
      <c r="E40" s="383"/>
      <c r="F40" s="548">
        <v>1067</v>
      </c>
      <c r="G40" s="548">
        <v>834</v>
      </c>
      <c r="H40" s="548">
        <v>1247</v>
      </c>
      <c r="I40" s="548">
        <v>839</v>
      </c>
      <c r="J40" s="548">
        <v>1170</v>
      </c>
      <c r="K40" s="549">
        <v>-103</v>
      </c>
      <c r="L40" s="380">
        <v>-8.8034188034188041</v>
      </c>
    </row>
    <row r="41" spans="1:12" s="369" customFormat="1" ht="24" customHeight="1" x14ac:dyDescent="0.2">
      <c r="A41" s="381"/>
      <c r="B41" s="385"/>
      <c r="C41" s="382" t="s">
        <v>352</v>
      </c>
      <c r="D41" s="385"/>
      <c r="E41" s="383"/>
      <c r="F41" s="548">
        <v>377</v>
      </c>
      <c r="G41" s="548">
        <v>362</v>
      </c>
      <c r="H41" s="548">
        <v>606</v>
      </c>
      <c r="I41" s="548">
        <v>324</v>
      </c>
      <c r="J41" s="550">
        <v>403</v>
      </c>
      <c r="K41" s="549">
        <v>-26</v>
      </c>
      <c r="L41" s="380">
        <v>-6.4516129032258061</v>
      </c>
    </row>
    <row r="42" spans="1:12" s="110" customFormat="1" ht="15" customHeight="1" x14ac:dyDescent="0.2">
      <c r="A42" s="381"/>
      <c r="B42" s="384" t="s">
        <v>113</v>
      </c>
      <c r="C42" s="384" t="s">
        <v>353</v>
      </c>
      <c r="D42" s="385"/>
      <c r="E42" s="383"/>
      <c r="F42" s="548">
        <v>412</v>
      </c>
      <c r="G42" s="548">
        <v>318</v>
      </c>
      <c r="H42" s="548">
        <v>727</v>
      </c>
      <c r="I42" s="548">
        <v>427</v>
      </c>
      <c r="J42" s="548">
        <v>423</v>
      </c>
      <c r="K42" s="549">
        <v>-11</v>
      </c>
      <c r="L42" s="380">
        <v>-2.6004728132387709</v>
      </c>
    </row>
    <row r="43" spans="1:12" s="110" customFormat="1" ht="15" customHeight="1" x14ac:dyDescent="0.2">
      <c r="A43" s="381"/>
      <c r="B43" s="385"/>
      <c r="C43" s="382" t="s">
        <v>352</v>
      </c>
      <c r="D43" s="385"/>
      <c r="E43" s="383"/>
      <c r="F43" s="548">
        <v>167</v>
      </c>
      <c r="G43" s="548">
        <v>151</v>
      </c>
      <c r="H43" s="548">
        <v>399</v>
      </c>
      <c r="I43" s="548">
        <v>170</v>
      </c>
      <c r="J43" s="548">
        <v>189</v>
      </c>
      <c r="K43" s="549">
        <v>-22</v>
      </c>
      <c r="L43" s="380">
        <v>-11.640211640211641</v>
      </c>
    </row>
    <row r="44" spans="1:12" s="110" customFormat="1" ht="15" customHeight="1" x14ac:dyDescent="0.2">
      <c r="A44" s="381"/>
      <c r="B44" s="384"/>
      <c r="C44" s="366" t="s">
        <v>109</v>
      </c>
      <c r="D44" s="385"/>
      <c r="E44" s="383"/>
      <c r="F44" s="548">
        <v>1552</v>
      </c>
      <c r="G44" s="548">
        <v>1073</v>
      </c>
      <c r="H44" s="548">
        <v>1726</v>
      </c>
      <c r="I44" s="548">
        <v>1255</v>
      </c>
      <c r="J44" s="550">
        <v>1722</v>
      </c>
      <c r="K44" s="549">
        <v>-170</v>
      </c>
      <c r="L44" s="380">
        <v>-9.8722415795586524</v>
      </c>
    </row>
    <row r="45" spans="1:12" s="110" customFormat="1" ht="15" customHeight="1" x14ac:dyDescent="0.2">
      <c r="A45" s="381"/>
      <c r="B45" s="385"/>
      <c r="C45" s="382" t="s">
        <v>352</v>
      </c>
      <c r="D45" s="385"/>
      <c r="E45" s="383"/>
      <c r="F45" s="548">
        <v>487</v>
      </c>
      <c r="G45" s="548">
        <v>400</v>
      </c>
      <c r="H45" s="548">
        <v>647</v>
      </c>
      <c r="I45" s="548">
        <v>433</v>
      </c>
      <c r="J45" s="548">
        <v>526</v>
      </c>
      <c r="K45" s="549">
        <v>-39</v>
      </c>
      <c r="L45" s="380">
        <v>-7.414448669201521</v>
      </c>
    </row>
    <row r="46" spans="1:12" s="110" customFormat="1" ht="15" customHeight="1" x14ac:dyDescent="0.2">
      <c r="A46" s="381"/>
      <c r="B46" s="384"/>
      <c r="C46" s="366" t="s">
        <v>110</v>
      </c>
      <c r="D46" s="385"/>
      <c r="E46" s="383"/>
      <c r="F46" s="548">
        <v>272</v>
      </c>
      <c r="G46" s="548">
        <v>145</v>
      </c>
      <c r="H46" s="548">
        <v>307</v>
      </c>
      <c r="I46" s="548">
        <v>192</v>
      </c>
      <c r="J46" s="548">
        <v>364</v>
      </c>
      <c r="K46" s="549">
        <v>-92</v>
      </c>
      <c r="L46" s="380">
        <v>-25.274725274725274</v>
      </c>
    </row>
    <row r="47" spans="1:12" s="110" customFormat="1" ht="15" customHeight="1" x14ac:dyDescent="0.2">
      <c r="A47" s="381"/>
      <c r="B47" s="385"/>
      <c r="C47" s="382" t="s">
        <v>352</v>
      </c>
      <c r="D47" s="385"/>
      <c r="E47" s="383"/>
      <c r="F47" s="548">
        <v>65</v>
      </c>
      <c r="G47" s="548">
        <v>46</v>
      </c>
      <c r="H47" s="548">
        <v>67</v>
      </c>
      <c r="I47" s="548">
        <v>69</v>
      </c>
      <c r="J47" s="550">
        <v>73</v>
      </c>
      <c r="K47" s="549">
        <v>-8</v>
      </c>
      <c r="L47" s="380">
        <v>-10.95890410958904</v>
      </c>
    </row>
    <row r="48" spans="1:12" s="110" customFormat="1" ht="15" customHeight="1" x14ac:dyDescent="0.2">
      <c r="A48" s="381"/>
      <c r="B48" s="385"/>
      <c r="C48" s="366" t="s">
        <v>111</v>
      </c>
      <c r="D48" s="386"/>
      <c r="E48" s="387"/>
      <c r="F48" s="548">
        <v>35</v>
      </c>
      <c r="G48" s="548">
        <v>20</v>
      </c>
      <c r="H48" s="548">
        <v>35</v>
      </c>
      <c r="I48" s="548">
        <v>23</v>
      </c>
      <c r="J48" s="548">
        <v>24</v>
      </c>
      <c r="K48" s="549">
        <v>11</v>
      </c>
      <c r="L48" s="380">
        <v>45.833333333333336</v>
      </c>
    </row>
    <row r="49" spans="1:12" s="110" customFormat="1" ht="15" customHeight="1" x14ac:dyDescent="0.2">
      <c r="A49" s="381"/>
      <c r="B49" s="385"/>
      <c r="C49" s="382" t="s">
        <v>352</v>
      </c>
      <c r="D49" s="385"/>
      <c r="E49" s="383"/>
      <c r="F49" s="548">
        <v>11</v>
      </c>
      <c r="G49" s="548">
        <v>10</v>
      </c>
      <c r="H49" s="548">
        <v>16</v>
      </c>
      <c r="I49" s="548">
        <v>7</v>
      </c>
      <c r="J49" s="548">
        <v>15</v>
      </c>
      <c r="K49" s="549">
        <v>-4</v>
      </c>
      <c r="L49" s="380">
        <v>-26.666666666666668</v>
      </c>
    </row>
    <row r="50" spans="1:12" s="110" customFormat="1" ht="15" customHeight="1" x14ac:dyDescent="0.2">
      <c r="A50" s="381"/>
      <c r="B50" s="384" t="s">
        <v>113</v>
      </c>
      <c r="C50" s="382" t="s">
        <v>181</v>
      </c>
      <c r="D50" s="385"/>
      <c r="E50" s="383"/>
      <c r="F50" s="548">
        <v>1382</v>
      </c>
      <c r="G50" s="548">
        <v>845</v>
      </c>
      <c r="H50" s="548">
        <v>1803</v>
      </c>
      <c r="I50" s="548">
        <v>1143</v>
      </c>
      <c r="J50" s="550">
        <v>1588</v>
      </c>
      <c r="K50" s="549">
        <v>-206</v>
      </c>
      <c r="L50" s="380">
        <v>-12.972292191435768</v>
      </c>
    </row>
    <row r="51" spans="1:12" s="110" customFormat="1" ht="15" customHeight="1" x14ac:dyDescent="0.2">
      <c r="A51" s="381"/>
      <c r="B51" s="385"/>
      <c r="C51" s="382" t="s">
        <v>352</v>
      </c>
      <c r="D51" s="385"/>
      <c r="E51" s="383"/>
      <c r="F51" s="548">
        <v>388</v>
      </c>
      <c r="G51" s="548">
        <v>320</v>
      </c>
      <c r="H51" s="548">
        <v>636</v>
      </c>
      <c r="I51" s="548">
        <v>376</v>
      </c>
      <c r="J51" s="548">
        <v>441</v>
      </c>
      <c r="K51" s="549">
        <v>-53</v>
      </c>
      <c r="L51" s="380">
        <v>-12.01814058956916</v>
      </c>
    </row>
    <row r="52" spans="1:12" s="110" customFormat="1" ht="15" customHeight="1" x14ac:dyDescent="0.2">
      <c r="A52" s="381"/>
      <c r="B52" s="384"/>
      <c r="C52" s="382" t="s">
        <v>182</v>
      </c>
      <c r="D52" s="385"/>
      <c r="E52" s="383"/>
      <c r="F52" s="548">
        <v>889</v>
      </c>
      <c r="G52" s="548">
        <v>711</v>
      </c>
      <c r="H52" s="548">
        <v>992</v>
      </c>
      <c r="I52" s="548">
        <v>754</v>
      </c>
      <c r="J52" s="548">
        <v>945</v>
      </c>
      <c r="K52" s="549">
        <v>-56</v>
      </c>
      <c r="L52" s="380">
        <v>-5.9259259259259256</v>
      </c>
    </row>
    <row r="53" spans="1:12" s="269" customFormat="1" ht="11.25" customHeight="1" x14ac:dyDescent="0.2">
      <c r="A53" s="381"/>
      <c r="B53" s="385"/>
      <c r="C53" s="382" t="s">
        <v>352</v>
      </c>
      <c r="D53" s="385"/>
      <c r="E53" s="383"/>
      <c r="F53" s="548">
        <v>342</v>
      </c>
      <c r="G53" s="548">
        <v>287</v>
      </c>
      <c r="H53" s="548">
        <v>493</v>
      </c>
      <c r="I53" s="548">
        <v>303</v>
      </c>
      <c r="J53" s="550">
        <v>362</v>
      </c>
      <c r="K53" s="549">
        <v>-20</v>
      </c>
      <c r="L53" s="380">
        <v>-5.5248618784530388</v>
      </c>
    </row>
    <row r="54" spans="1:12" s="151" customFormat="1" ht="12.75" customHeight="1" x14ac:dyDescent="0.2">
      <c r="A54" s="381"/>
      <c r="B54" s="384" t="s">
        <v>113</v>
      </c>
      <c r="C54" s="384" t="s">
        <v>116</v>
      </c>
      <c r="D54" s="385"/>
      <c r="E54" s="383"/>
      <c r="F54" s="548">
        <v>1955</v>
      </c>
      <c r="G54" s="548">
        <v>1283</v>
      </c>
      <c r="H54" s="548">
        <v>2359</v>
      </c>
      <c r="I54" s="548">
        <v>1575</v>
      </c>
      <c r="J54" s="548">
        <v>2222</v>
      </c>
      <c r="K54" s="549">
        <v>-267</v>
      </c>
      <c r="L54" s="380">
        <v>-12.016201620162017</v>
      </c>
    </row>
    <row r="55" spans="1:12" ht="11.25" x14ac:dyDescent="0.2">
      <c r="A55" s="381"/>
      <c r="B55" s="385"/>
      <c r="C55" s="382" t="s">
        <v>352</v>
      </c>
      <c r="D55" s="385"/>
      <c r="E55" s="383"/>
      <c r="F55" s="548">
        <v>608</v>
      </c>
      <c r="G55" s="548">
        <v>510</v>
      </c>
      <c r="H55" s="548">
        <v>899</v>
      </c>
      <c r="I55" s="548">
        <v>544</v>
      </c>
      <c r="J55" s="548">
        <v>684</v>
      </c>
      <c r="K55" s="549">
        <v>-76</v>
      </c>
      <c r="L55" s="380">
        <v>-11.111111111111111</v>
      </c>
    </row>
    <row r="56" spans="1:12" ht="14.25" customHeight="1" x14ac:dyDescent="0.2">
      <c r="A56" s="381"/>
      <c r="B56" s="385"/>
      <c r="C56" s="384" t="s">
        <v>117</v>
      </c>
      <c r="D56" s="385"/>
      <c r="E56" s="383"/>
      <c r="F56" s="548">
        <v>314</v>
      </c>
      <c r="G56" s="548">
        <v>272</v>
      </c>
      <c r="H56" s="548">
        <v>436</v>
      </c>
      <c r="I56" s="548">
        <v>321</v>
      </c>
      <c r="J56" s="548">
        <v>309</v>
      </c>
      <c r="K56" s="549">
        <v>5</v>
      </c>
      <c r="L56" s="380">
        <v>1.6181229773462784</v>
      </c>
    </row>
    <row r="57" spans="1:12" ht="18.75" customHeight="1" x14ac:dyDescent="0.2">
      <c r="A57" s="388"/>
      <c r="B57" s="389"/>
      <c r="C57" s="390" t="s">
        <v>352</v>
      </c>
      <c r="D57" s="389"/>
      <c r="E57" s="391"/>
      <c r="F57" s="551">
        <v>122</v>
      </c>
      <c r="G57" s="552">
        <v>96</v>
      </c>
      <c r="H57" s="552">
        <v>230</v>
      </c>
      <c r="I57" s="552">
        <v>134</v>
      </c>
      <c r="J57" s="552">
        <v>118</v>
      </c>
      <c r="K57" s="553">
        <f t="shared" ref="K57" si="0">IF(OR(F57=".",J57=".")=TRUE,".",IF(OR(F57="*",J57="*")=TRUE,"*",IF(AND(F57="-",J57="-")=TRUE,"-",IF(AND(ISNUMBER(J57),ISNUMBER(F57))=TRUE,IF(F57-J57=0,0,F57-J57),IF(ISNUMBER(F57)=TRUE,F57,-J57)))))</f>
        <v>4</v>
      </c>
      <c r="L57" s="392">
        <f t="shared" ref="L57" si="1">IF(K57 =".",".",IF(K57 ="*","*",IF(K57="-","-",IF(K57=0,0,IF(OR(J57="-",J57=".",F57="-",F57=".")=TRUE,"X",IF(J57=0,"0,0",IF(ABS(K57*100/J57)&gt;250,".X",(K57*100/J57))))))))</f>
        <v>3.3898305084745761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2350</v>
      </c>
      <c r="E11" s="114">
        <v>1645</v>
      </c>
      <c r="F11" s="114">
        <v>3667</v>
      </c>
      <c r="G11" s="114">
        <v>1952</v>
      </c>
      <c r="H11" s="140">
        <v>2640</v>
      </c>
      <c r="I11" s="115">
        <v>-290</v>
      </c>
      <c r="J11" s="116">
        <v>-10.984848484848484</v>
      </c>
    </row>
    <row r="12" spans="1:15" s="110" customFormat="1" ht="24.95" customHeight="1" x14ac:dyDescent="0.2">
      <c r="A12" s="193" t="s">
        <v>132</v>
      </c>
      <c r="B12" s="194" t="s">
        <v>133</v>
      </c>
      <c r="C12" s="113">
        <v>5.6595744680851068</v>
      </c>
      <c r="D12" s="115">
        <v>133</v>
      </c>
      <c r="E12" s="114">
        <v>67</v>
      </c>
      <c r="F12" s="114">
        <v>239</v>
      </c>
      <c r="G12" s="114">
        <v>115</v>
      </c>
      <c r="H12" s="140">
        <v>121</v>
      </c>
      <c r="I12" s="115">
        <v>12</v>
      </c>
      <c r="J12" s="116">
        <v>9.9173553719008272</v>
      </c>
    </row>
    <row r="13" spans="1:15" s="110" customFormat="1" ht="24.95" customHeight="1" x14ac:dyDescent="0.2">
      <c r="A13" s="193" t="s">
        <v>134</v>
      </c>
      <c r="B13" s="199" t="s">
        <v>214</v>
      </c>
      <c r="C13" s="113">
        <v>0.93617021276595747</v>
      </c>
      <c r="D13" s="115">
        <v>22</v>
      </c>
      <c r="E13" s="114">
        <v>10</v>
      </c>
      <c r="F13" s="114">
        <v>27</v>
      </c>
      <c r="G13" s="114">
        <v>13</v>
      </c>
      <c r="H13" s="140">
        <v>20</v>
      </c>
      <c r="I13" s="115">
        <v>2</v>
      </c>
      <c r="J13" s="116">
        <v>10</v>
      </c>
    </row>
    <row r="14" spans="1:15" s="287" customFormat="1" ht="24.95" customHeight="1" x14ac:dyDescent="0.2">
      <c r="A14" s="193" t="s">
        <v>215</v>
      </c>
      <c r="B14" s="199" t="s">
        <v>137</v>
      </c>
      <c r="C14" s="113">
        <v>13.914893617021276</v>
      </c>
      <c r="D14" s="115">
        <v>327</v>
      </c>
      <c r="E14" s="114">
        <v>134</v>
      </c>
      <c r="F14" s="114">
        <v>332</v>
      </c>
      <c r="G14" s="114">
        <v>186</v>
      </c>
      <c r="H14" s="140">
        <v>670</v>
      </c>
      <c r="I14" s="115">
        <v>-343</v>
      </c>
      <c r="J14" s="116">
        <v>-51.194029850746269</v>
      </c>
      <c r="K14" s="110"/>
      <c r="L14" s="110"/>
      <c r="M14" s="110"/>
      <c r="N14" s="110"/>
      <c r="O14" s="110"/>
    </row>
    <row r="15" spans="1:15" s="110" customFormat="1" ht="24.95" customHeight="1" x14ac:dyDescent="0.2">
      <c r="A15" s="193" t="s">
        <v>216</v>
      </c>
      <c r="B15" s="199" t="s">
        <v>217</v>
      </c>
      <c r="C15" s="113">
        <v>6.5531914893617023</v>
      </c>
      <c r="D15" s="115">
        <v>154</v>
      </c>
      <c r="E15" s="114">
        <v>92</v>
      </c>
      <c r="F15" s="114">
        <v>221</v>
      </c>
      <c r="G15" s="114">
        <v>109</v>
      </c>
      <c r="H15" s="140">
        <v>540</v>
      </c>
      <c r="I15" s="115">
        <v>-386</v>
      </c>
      <c r="J15" s="116">
        <v>-71.481481481481481</v>
      </c>
    </row>
    <row r="16" spans="1:15" s="287" customFormat="1" ht="24.95" customHeight="1" x14ac:dyDescent="0.2">
      <c r="A16" s="193" t="s">
        <v>218</v>
      </c>
      <c r="B16" s="199" t="s">
        <v>141</v>
      </c>
      <c r="C16" s="113">
        <v>5.957446808510638</v>
      </c>
      <c r="D16" s="115">
        <v>140</v>
      </c>
      <c r="E16" s="114">
        <v>26</v>
      </c>
      <c r="F16" s="114">
        <v>72</v>
      </c>
      <c r="G16" s="114">
        <v>45</v>
      </c>
      <c r="H16" s="140">
        <v>114</v>
      </c>
      <c r="I16" s="115">
        <v>26</v>
      </c>
      <c r="J16" s="116">
        <v>22.807017543859651</v>
      </c>
      <c r="K16" s="110"/>
      <c r="L16" s="110"/>
      <c r="M16" s="110"/>
      <c r="N16" s="110"/>
      <c r="O16" s="110"/>
    </row>
    <row r="17" spans="1:15" s="110" customFormat="1" ht="24.95" customHeight="1" x14ac:dyDescent="0.2">
      <c r="A17" s="193" t="s">
        <v>142</v>
      </c>
      <c r="B17" s="199" t="s">
        <v>220</v>
      </c>
      <c r="C17" s="113">
        <v>1.4042553191489362</v>
      </c>
      <c r="D17" s="115">
        <v>33</v>
      </c>
      <c r="E17" s="114">
        <v>16</v>
      </c>
      <c r="F17" s="114">
        <v>39</v>
      </c>
      <c r="G17" s="114">
        <v>32</v>
      </c>
      <c r="H17" s="140">
        <v>16</v>
      </c>
      <c r="I17" s="115">
        <v>17</v>
      </c>
      <c r="J17" s="116">
        <v>106.25</v>
      </c>
    </row>
    <row r="18" spans="1:15" s="287" customFormat="1" ht="24.95" customHeight="1" x14ac:dyDescent="0.2">
      <c r="A18" s="201" t="s">
        <v>144</v>
      </c>
      <c r="B18" s="202" t="s">
        <v>145</v>
      </c>
      <c r="C18" s="113">
        <v>7.1063829787234045</v>
      </c>
      <c r="D18" s="115">
        <v>167</v>
      </c>
      <c r="E18" s="114">
        <v>102</v>
      </c>
      <c r="F18" s="114">
        <v>591</v>
      </c>
      <c r="G18" s="114">
        <v>205</v>
      </c>
      <c r="H18" s="140">
        <v>158</v>
      </c>
      <c r="I18" s="115">
        <v>9</v>
      </c>
      <c r="J18" s="116">
        <v>5.6962025316455698</v>
      </c>
      <c r="K18" s="110"/>
      <c r="L18" s="110"/>
      <c r="M18" s="110"/>
      <c r="N18" s="110"/>
      <c r="O18" s="110"/>
    </row>
    <row r="19" spans="1:15" s="110" customFormat="1" ht="24.95" customHeight="1" x14ac:dyDescent="0.2">
      <c r="A19" s="193" t="s">
        <v>146</v>
      </c>
      <c r="B19" s="199" t="s">
        <v>147</v>
      </c>
      <c r="C19" s="113">
        <v>15.872340425531915</v>
      </c>
      <c r="D19" s="115">
        <v>373</v>
      </c>
      <c r="E19" s="114">
        <v>249</v>
      </c>
      <c r="F19" s="114">
        <v>441</v>
      </c>
      <c r="G19" s="114">
        <v>274</v>
      </c>
      <c r="H19" s="140">
        <v>283</v>
      </c>
      <c r="I19" s="115">
        <v>90</v>
      </c>
      <c r="J19" s="116">
        <v>31.802120141342755</v>
      </c>
    </row>
    <row r="20" spans="1:15" s="287" customFormat="1" ht="24.95" customHeight="1" x14ac:dyDescent="0.2">
      <c r="A20" s="193" t="s">
        <v>148</v>
      </c>
      <c r="B20" s="199" t="s">
        <v>149</v>
      </c>
      <c r="C20" s="113">
        <v>6.7659574468085104</v>
      </c>
      <c r="D20" s="115">
        <v>159</v>
      </c>
      <c r="E20" s="114">
        <v>136</v>
      </c>
      <c r="F20" s="114">
        <v>201</v>
      </c>
      <c r="G20" s="114">
        <v>119</v>
      </c>
      <c r="H20" s="140">
        <v>127</v>
      </c>
      <c r="I20" s="115">
        <v>32</v>
      </c>
      <c r="J20" s="116">
        <v>25.196850393700789</v>
      </c>
      <c r="K20" s="110"/>
      <c r="L20" s="110"/>
      <c r="M20" s="110"/>
      <c r="N20" s="110"/>
      <c r="O20" s="110"/>
    </row>
    <row r="21" spans="1:15" s="110" customFormat="1" ht="24.95" customHeight="1" x14ac:dyDescent="0.2">
      <c r="A21" s="201" t="s">
        <v>150</v>
      </c>
      <c r="B21" s="202" t="s">
        <v>151</v>
      </c>
      <c r="C21" s="113">
        <v>6.3829787234042552</v>
      </c>
      <c r="D21" s="115">
        <v>150</v>
      </c>
      <c r="E21" s="114">
        <v>122</v>
      </c>
      <c r="F21" s="114">
        <v>173</v>
      </c>
      <c r="G21" s="114">
        <v>126</v>
      </c>
      <c r="H21" s="140">
        <v>169</v>
      </c>
      <c r="I21" s="115">
        <v>-19</v>
      </c>
      <c r="J21" s="116">
        <v>-11.242603550295858</v>
      </c>
    </row>
    <row r="22" spans="1:15" s="110" customFormat="1" ht="24.95" customHeight="1" x14ac:dyDescent="0.2">
      <c r="A22" s="201" t="s">
        <v>152</v>
      </c>
      <c r="B22" s="199" t="s">
        <v>153</v>
      </c>
      <c r="C22" s="113">
        <v>0.51063829787234039</v>
      </c>
      <c r="D22" s="115">
        <v>12</v>
      </c>
      <c r="E22" s="114">
        <v>6</v>
      </c>
      <c r="F22" s="114">
        <v>20</v>
      </c>
      <c r="G22" s="114">
        <v>14</v>
      </c>
      <c r="H22" s="140" t="s">
        <v>513</v>
      </c>
      <c r="I22" s="115" t="s">
        <v>513</v>
      </c>
      <c r="J22" s="116" t="s">
        <v>513</v>
      </c>
    </row>
    <row r="23" spans="1:15" s="110" customFormat="1" ht="24.95" customHeight="1" x14ac:dyDescent="0.2">
      <c r="A23" s="193" t="s">
        <v>154</v>
      </c>
      <c r="B23" s="199" t="s">
        <v>155</v>
      </c>
      <c r="C23" s="113">
        <v>0.76595744680851063</v>
      </c>
      <c r="D23" s="115">
        <v>18</v>
      </c>
      <c r="E23" s="114">
        <v>11</v>
      </c>
      <c r="F23" s="114">
        <v>48</v>
      </c>
      <c r="G23" s="114">
        <v>20</v>
      </c>
      <c r="H23" s="140" t="s">
        <v>513</v>
      </c>
      <c r="I23" s="115" t="s">
        <v>513</v>
      </c>
      <c r="J23" s="116" t="s">
        <v>513</v>
      </c>
    </row>
    <row r="24" spans="1:15" s="110" customFormat="1" ht="24.95" customHeight="1" x14ac:dyDescent="0.2">
      <c r="A24" s="193" t="s">
        <v>156</v>
      </c>
      <c r="B24" s="199" t="s">
        <v>221</v>
      </c>
      <c r="C24" s="113">
        <v>3.3617021276595747</v>
      </c>
      <c r="D24" s="115">
        <v>79</v>
      </c>
      <c r="E24" s="114">
        <v>54</v>
      </c>
      <c r="F24" s="114">
        <v>94</v>
      </c>
      <c r="G24" s="114">
        <v>61</v>
      </c>
      <c r="H24" s="140">
        <v>57</v>
      </c>
      <c r="I24" s="115">
        <v>22</v>
      </c>
      <c r="J24" s="116">
        <v>38.596491228070178</v>
      </c>
    </row>
    <row r="25" spans="1:15" s="110" customFormat="1" ht="24.95" customHeight="1" x14ac:dyDescent="0.2">
      <c r="A25" s="193" t="s">
        <v>222</v>
      </c>
      <c r="B25" s="204" t="s">
        <v>159</v>
      </c>
      <c r="C25" s="113">
        <v>4.5531914893617023</v>
      </c>
      <c r="D25" s="115">
        <v>107</v>
      </c>
      <c r="E25" s="114">
        <v>80</v>
      </c>
      <c r="F25" s="114">
        <v>150</v>
      </c>
      <c r="G25" s="114">
        <v>98</v>
      </c>
      <c r="H25" s="140">
        <v>106</v>
      </c>
      <c r="I25" s="115">
        <v>1</v>
      </c>
      <c r="J25" s="116">
        <v>0.94339622641509435</v>
      </c>
    </row>
    <row r="26" spans="1:15" s="110" customFormat="1" ht="24.95" customHeight="1" x14ac:dyDescent="0.2">
      <c r="A26" s="201">
        <v>782.78300000000002</v>
      </c>
      <c r="B26" s="203" t="s">
        <v>160</v>
      </c>
      <c r="C26" s="113">
        <v>4.8085106382978724</v>
      </c>
      <c r="D26" s="115">
        <v>113</v>
      </c>
      <c r="E26" s="114">
        <v>91</v>
      </c>
      <c r="F26" s="114">
        <v>139</v>
      </c>
      <c r="G26" s="114">
        <v>132</v>
      </c>
      <c r="H26" s="140">
        <v>169</v>
      </c>
      <c r="I26" s="115">
        <v>-56</v>
      </c>
      <c r="J26" s="116">
        <v>-33.136094674556212</v>
      </c>
    </row>
    <row r="27" spans="1:15" s="110" customFormat="1" ht="24.95" customHeight="1" x14ac:dyDescent="0.2">
      <c r="A27" s="193" t="s">
        <v>161</v>
      </c>
      <c r="B27" s="199" t="s">
        <v>162</v>
      </c>
      <c r="C27" s="113">
        <v>3.5744680851063828</v>
      </c>
      <c r="D27" s="115">
        <v>84</v>
      </c>
      <c r="E27" s="114">
        <v>41</v>
      </c>
      <c r="F27" s="114">
        <v>75</v>
      </c>
      <c r="G27" s="114">
        <v>68</v>
      </c>
      <c r="H27" s="140">
        <v>68</v>
      </c>
      <c r="I27" s="115">
        <v>16</v>
      </c>
      <c r="J27" s="116">
        <v>23.529411764705884</v>
      </c>
    </row>
    <row r="28" spans="1:15" s="110" customFormat="1" ht="24.95" customHeight="1" x14ac:dyDescent="0.2">
      <c r="A28" s="193" t="s">
        <v>163</v>
      </c>
      <c r="B28" s="199" t="s">
        <v>164</v>
      </c>
      <c r="C28" s="113">
        <v>2.978723404255319</v>
      </c>
      <c r="D28" s="115">
        <v>70</v>
      </c>
      <c r="E28" s="114">
        <v>41</v>
      </c>
      <c r="F28" s="114">
        <v>134</v>
      </c>
      <c r="G28" s="114">
        <v>25</v>
      </c>
      <c r="H28" s="140">
        <v>56</v>
      </c>
      <c r="I28" s="115">
        <v>14</v>
      </c>
      <c r="J28" s="116">
        <v>25</v>
      </c>
    </row>
    <row r="29" spans="1:15" s="110" customFormat="1" ht="24.95" customHeight="1" x14ac:dyDescent="0.2">
      <c r="A29" s="193">
        <v>86</v>
      </c>
      <c r="B29" s="199" t="s">
        <v>165</v>
      </c>
      <c r="C29" s="113">
        <v>9.5744680851063837</v>
      </c>
      <c r="D29" s="115">
        <v>225</v>
      </c>
      <c r="E29" s="114">
        <v>190</v>
      </c>
      <c r="F29" s="114">
        <v>380</v>
      </c>
      <c r="G29" s="114">
        <v>176</v>
      </c>
      <c r="H29" s="140">
        <v>199</v>
      </c>
      <c r="I29" s="115">
        <v>26</v>
      </c>
      <c r="J29" s="116">
        <v>13.06532663316583</v>
      </c>
    </row>
    <row r="30" spans="1:15" s="110" customFormat="1" ht="24.95" customHeight="1" x14ac:dyDescent="0.2">
      <c r="A30" s="193">
        <v>87.88</v>
      </c>
      <c r="B30" s="204" t="s">
        <v>166</v>
      </c>
      <c r="C30" s="113">
        <v>10.425531914893616</v>
      </c>
      <c r="D30" s="115">
        <v>245</v>
      </c>
      <c r="E30" s="114">
        <v>266</v>
      </c>
      <c r="F30" s="114">
        <v>551</v>
      </c>
      <c r="G30" s="114">
        <v>251</v>
      </c>
      <c r="H30" s="140">
        <v>310</v>
      </c>
      <c r="I30" s="115">
        <v>-65</v>
      </c>
      <c r="J30" s="116">
        <v>-20.967741935483872</v>
      </c>
    </row>
    <row r="31" spans="1:15" s="110" customFormat="1" ht="24.95" customHeight="1" x14ac:dyDescent="0.2">
      <c r="A31" s="193" t="s">
        <v>167</v>
      </c>
      <c r="B31" s="199" t="s">
        <v>168</v>
      </c>
      <c r="C31" s="113">
        <v>2.8085106382978724</v>
      </c>
      <c r="D31" s="115">
        <v>66</v>
      </c>
      <c r="E31" s="114">
        <v>45</v>
      </c>
      <c r="F31" s="114">
        <v>72</v>
      </c>
      <c r="G31" s="114">
        <v>69</v>
      </c>
      <c r="H31" s="140">
        <v>89</v>
      </c>
      <c r="I31" s="115">
        <v>-23</v>
      </c>
      <c r="J31" s="116">
        <v>-25.842696629213481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5.6595744680851068</v>
      </c>
      <c r="D34" s="115">
        <v>133</v>
      </c>
      <c r="E34" s="114">
        <v>67</v>
      </c>
      <c r="F34" s="114">
        <v>239</v>
      </c>
      <c r="G34" s="114">
        <v>115</v>
      </c>
      <c r="H34" s="140">
        <v>121</v>
      </c>
      <c r="I34" s="115">
        <v>12</v>
      </c>
      <c r="J34" s="116">
        <v>9.9173553719008272</v>
      </c>
    </row>
    <row r="35" spans="1:10" s="110" customFormat="1" ht="24.95" customHeight="1" x14ac:dyDescent="0.2">
      <c r="A35" s="292" t="s">
        <v>171</v>
      </c>
      <c r="B35" s="293" t="s">
        <v>172</v>
      </c>
      <c r="C35" s="113">
        <v>21.957446808510639</v>
      </c>
      <c r="D35" s="115">
        <v>516</v>
      </c>
      <c r="E35" s="114">
        <v>246</v>
      </c>
      <c r="F35" s="114">
        <v>950</v>
      </c>
      <c r="G35" s="114">
        <v>404</v>
      </c>
      <c r="H35" s="140">
        <v>848</v>
      </c>
      <c r="I35" s="115">
        <v>-332</v>
      </c>
      <c r="J35" s="116">
        <v>-39.150943396226417</v>
      </c>
    </row>
    <row r="36" spans="1:10" s="110" customFormat="1" ht="24.95" customHeight="1" x14ac:dyDescent="0.2">
      <c r="A36" s="294" t="s">
        <v>173</v>
      </c>
      <c r="B36" s="295" t="s">
        <v>174</v>
      </c>
      <c r="C36" s="125">
        <v>72.38297872340425</v>
      </c>
      <c r="D36" s="143">
        <v>1701</v>
      </c>
      <c r="E36" s="144">
        <v>1332</v>
      </c>
      <c r="F36" s="144">
        <v>2478</v>
      </c>
      <c r="G36" s="144">
        <v>1433</v>
      </c>
      <c r="H36" s="145">
        <v>1670</v>
      </c>
      <c r="I36" s="143">
        <v>31</v>
      </c>
      <c r="J36" s="146">
        <v>1.8562874251497006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2350</v>
      </c>
      <c r="F11" s="264">
        <v>1645</v>
      </c>
      <c r="G11" s="264">
        <v>3667</v>
      </c>
      <c r="H11" s="264">
        <v>1952</v>
      </c>
      <c r="I11" s="265">
        <v>2640</v>
      </c>
      <c r="J11" s="263">
        <v>-290</v>
      </c>
      <c r="K11" s="266">
        <v>-10.984848484848484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28.553191489361701</v>
      </c>
      <c r="E13" s="115">
        <v>671</v>
      </c>
      <c r="F13" s="114">
        <v>532</v>
      </c>
      <c r="G13" s="114">
        <v>907</v>
      </c>
      <c r="H13" s="114">
        <v>650</v>
      </c>
      <c r="I13" s="140">
        <v>912</v>
      </c>
      <c r="J13" s="115">
        <v>-241</v>
      </c>
      <c r="K13" s="116">
        <v>-26.42543859649123</v>
      </c>
    </row>
    <row r="14" spans="1:15" ht="15.95" customHeight="1" x14ac:dyDescent="0.2">
      <c r="A14" s="306" t="s">
        <v>230</v>
      </c>
      <c r="B14" s="307"/>
      <c r="C14" s="308"/>
      <c r="D14" s="113">
        <v>55.914893617021278</v>
      </c>
      <c r="E14" s="115">
        <v>1314</v>
      </c>
      <c r="F14" s="114">
        <v>829</v>
      </c>
      <c r="G14" s="114">
        <v>2141</v>
      </c>
      <c r="H14" s="114">
        <v>1021</v>
      </c>
      <c r="I14" s="140">
        <v>1386</v>
      </c>
      <c r="J14" s="115">
        <v>-72</v>
      </c>
      <c r="K14" s="116">
        <v>-5.1948051948051948</v>
      </c>
    </row>
    <row r="15" spans="1:15" ht="15.95" customHeight="1" x14ac:dyDescent="0.2">
      <c r="A15" s="306" t="s">
        <v>231</v>
      </c>
      <c r="B15" s="307"/>
      <c r="C15" s="308"/>
      <c r="D15" s="113">
        <v>6.6808510638297873</v>
      </c>
      <c r="E15" s="115">
        <v>157</v>
      </c>
      <c r="F15" s="114">
        <v>110</v>
      </c>
      <c r="G15" s="114">
        <v>248</v>
      </c>
      <c r="H15" s="114">
        <v>147</v>
      </c>
      <c r="I15" s="140">
        <v>156</v>
      </c>
      <c r="J15" s="115">
        <v>1</v>
      </c>
      <c r="K15" s="116">
        <v>0.64102564102564108</v>
      </c>
    </row>
    <row r="16" spans="1:15" ht="15.95" customHeight="1" x14ac:dyDescent="0.2">
      <c r="A16" s="306" t="s">
        <v>232</v>
      </c>
      <c r="B16" s="307"/>
      <c r="C16" s="308"/>
      <c r="D16" s="113">
        <v>7.8297872340425529</v>
      </c>
      <c r="E16" s="115">
        <v>184</v>
      </c>
      <c r="F16" s="114">
        <v>140</v>
      </c>
      <c r="G16" s="114">
        <v>242</v>
      </c>
      <c r="H16" s="114">
        <v>114</v>
      </c>
      <c r="I16" s="140">
        <v>155</v>
      </c>
      <c r="J16" s="115">
        <v>29</v>
      </c>
      <c r="K16" s="116">
        <v>18.70967741935484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4.5957446808510642</v>
      </c>
      <c r="E18" s="115">
        <v>108</v>
      </c>
      <c r="F18" s="114">
        <v>52</v>
      </c>
      <c r="G18" s="114">
        <v>234</v>
      </c>
      <c r="H18" s="114">
        <v>107</v>
      </c>
      <c r="I18" s="140">
        <v>98</v>
      </c>
      <c r="J18" s="115">
        <v>10</v>
      </c>
      <c r="K18" s="116">
        <v>10.204081632653061</v>
      </c>
    </row>
    <row r="19" spans="1:11" ht="14.1" customHeight="1" x14ac:dyDescent="0.2">
      <c r="A19" s="306" t="s">
        <v>235</v>
      </c>
      <c r="B19" s="307" t="s">
        <v>236</v>
      </c>
      <c r="C19" s="308"/>
      <c r="D19" s="113">
        <v>3.8723404255319149</v>
      </c>
      <c r="E19" s="115">
        <v>91</v>
      </c>
      <c r="F19" s="114">
        <v>40</v>
      </c>
      <c r="G19" s="114">
        <v>216</v>
      </c>
      <c r="H19" s="114">
        <v>93</v>
      </c>
      <c r="I19" s="140">
        <v>84</v>
      </c>
      <c r="J19" s="115">
        <v>7</v>
      </c>
      <c r="K19" s="116">
        <v>8.3333333333333339</v>
      </c>
    </row>
    <row r="20" spans="1:11" ht="14.1" customHeight="1" x14ac:dyDescent="0.2">
      <c r="A20" s="306">
        <v>12</v>
      </c>
      <c r="B20" s="307" t="s">
        <v>237</v>
      </c>
      <c r="C20" s="308"/>
      <c r="D20" s="113">
        <v>3.2765957446808511</v>
      </c>
      <c r="E20" s="115">
        <v>77</v>
      </c>
      <c r="F20" s="114">
        <v>28</v>
      </c>
      <c r="G20" s="114">
        <v>62</v>
      </c>
      <c r="H20" s="114">
        <v>61</v>
      </c>
      <c r="I20" s="140">
        <v>70</v>
      </c>
      <c r="J20" s="115">
        <v>7</v>
      </c>
      <c r="K20" s="116">
        <v>10</v>
      </c>
    </row>
    <row r="21" spans="1:11" ht="14.1" customHeight="1" x14ac:dyDescent="0.2">
      <c r="A21" s="306">
        <v>21</v>
      </c>
      <c r="B21" s="307" t="s">
        <v>238</v>
      </c>
      <c r="C21" s="308"/>
      <c r="D21" s="113">
        <v>0.42553191489361702</v>
      </c>
      <c r="E21" s="115">
        <v>10</v>
      </c>
      <c r="F21" s="114" t="s">
        <v>513</v>
      </c>
      <c r="G21" s="114">
        <v>7</v>
      </c>
      <c r="H21" s="114">
        <v>12</v>
      </c>
      <c r="I21" s="140" t="s">
        <v>513</v>
      </c>
      <c r="J21" s="115" t="s">
        <v>513</v>
      </c>
      <c r="K21" s="116" t="s">
        <v>513</v>
      </c>
    </row>
    <row r="22" spans="1:11" ht="14.1" customHeight="1" x14ac:dyDescent="0.2">
      <c r="A22" s="306">
        <v>22</v>
      </c>
      <c r="B22" s="307" t="s">
        <v>239</v>
      </c>
      <c r="C22" s="308"/>
      <c r="D22" s="113">
        <v>1.4042553191489362</v>
      </c>
      <c r="E22" s="115">
        <v>33</v>
      </c>
      <c r="F22" s="114">
        <v>27</v>
      </c>
      <c r="G22" s="114">
        <v>72</v>
      </c>
      <c r="H22" s="114">
        <v>42</v>
      </c>
      <c r="I22" s="140">
        <v>43</v>
      </c>
      <c r="J22" s="115">
        <v>-10</v>
      </c>
      <c r="K22" s="116">
        <v>-23.255813953488371</v>
      </c>
    </row>
    <row r="23" spans="1:11" ht="14.1" customHeight="1" x14ac:dyDescent="0.2">
      <c r="A23" s="306">
        <v>23</v>
      </c>
      <c r="B23" s="307" t="s">
        <v>240</v>
      </c>
      <c r="C23" s="308"/>
      <c r="D23" s="113">
        <v>0.25531914893617019</v>
      </c>
      <c r="E23" s="115">
        <v>6</v>
      </c>
      <c r="F23" s="114">
        <v>12</v>
      </c>
      <c r="G23" s="114">
        <v>13</v>
      </c>
      <c r="H23" s="114" t="s">
        <v>513</v>
      </c>
      <c r="I23" s="140">
        <v>6</v>
      </c>
      <c r="J23" s="115">
        <v>0</v>
      </c>
      <c r="K23" s="116">
        <v>0</v>
      </c>
    </row>
    <row r="24" spans="1:11" ht="14.1" customHeight="1" x14ac:dyDescent="0.2">
      <c r="A24" s="306">
        <v>24</v>
      </c>
      <c r="B24" s="307" t="s">
        <v>241</v>
      </c>
      <c r="C24" s="308"/>
      <c r="D24" s="113">
        <v>3.3191489361702127</v>
      </c>
      <c r="E24" s="115">
        <v>78</v>
      </c>
      <c r="F24" s="114">
        <v>19</v>
      </c>
      <c r="G24" s="114">
        <v>34</v>
      </c>
      <c r="H24" s="114">
        <v>26</v>
      </c>
      <c r="I24" s="140">
        <v>26</v>
      </c>
      <c r="J24" s="115">
        <v>52</v>
      </c>
      <c r="K24" s="116">
        <v>200</v>
      </c>
    </row>
    <row r="25" spans="1:11" ht="14.1" customHeight="1" x14ac:dyDescent="0.2">
      <c r="A25" s="306">
        <v>25</v>
      </c>
      <c r="B25" s="307" t="s">
        <v>242</v>
      </c>
      <c r="C25" s="308"/>
      <c r="D25" s="113">
        <v>3.5319148936170213</v>
      </c>
      <c r="E25" s="115">
        <v>83</v>
      </c>
      <c r="F25" s="114">
        <v>26</v>
      </c>
      <c r="G25" s="114">
        <v>101</v>
      </c>
      <c r="H25" s="114">
        <v>47</v>
      </c>
      <c r="I25" s="140">
        <v>85</v>
      </c>
      <c r="J25" s="115">
        <v>-2</v>
      </c>
      <c r="K25" s="116">
        <v>-2.3529411764705883</v>
      </c>
    </row>
    <row r="26" spans="1:11" ht="14.1" customHeight="1" x14ac:dyDescent="0.2">
      <c r="A26" s="306">
        <v>26</v>
      </c>
      <c r="B26" s="307" t="s">
        <v>243</v>
      </c>
      <c r="C26" s="308"/>
      <c r="D26" s="113">
        <v>1.7872340425531914</v>
      </c>
      <c r="E26" s="115">
        <v>42</v>
      </c>
      <c r="F26" s="114">
        <v>13</v>
      </c>
      <c r="G26" s="114">
        <v>47</v>
      </c>
      <c r="H26" s="114">
        <v>22</v>
      </c>
      <c r="I26" s="140">
        <v>57</v>
      </c>
      <c r="J26" s="115">
        <v>-15</v>
      </c>
      <c r="K26" s="116">
        <v>-26.315789473684209</v>
      </c>
    </row>
    <row r="27" spans="1:11" ht="14.1" customHeight="1" x14ac:dyDescent="0.2">
      <c r="A27" s="306">
        <v>27</v>
      </c>
      <c r="B27" s="307" t="s">
        <v>244</v>
      </c>
      <c r="C27" s="308"/>
      <c r="D27" s="113">
        <v>0.85106382978723405</v>
      </c>
      <c r="E27" s="115">
        <v>20</v>
      </c>
      <c r="F27" s="114">
        <v>10</v>
      </c>
      <c r="G27" s="114">
        <v>24</v>
      </c>
      <c r="H27" s="114">
        <v>19</v>
      </c>
      <c r="I27" s="140">
        <v>46</v>
      </c>
      <c r="J27" s="115">
        <v>-26</v>
      </c>
      <c r="K27" s="116">
        <v>-56.521739130434781</v>
      </c>
    </row>
    <row r="28" spans="1:11" ht="14.1" customHeight="1" x14ac:dyDescent="0.2">
      <c r="A28" s="306">
        <v>28</v>
      </c>
      <c r="B28" s="307" t="s">
        <v>245</v>
      </c>
      <c r="C28" s="308"/>
      <c r="D28" s="113">
        <v>0.21276595744680851</v>
      </c>
      <c r="E28" s="115">
        <v>5</v>
      </c>
      <c r="F28" s="114">
        <v>3</v>
      </c>
      <c r="G28" s="114">
        <v>5</v>
      </c>
      <c r="H28" s="114">
        <v>5</v>
      </c>
      <c r="I28" s="140">
        <v>8</v>
      </c>
      <c r="J28" s="115">
        <v>-3</v>
      </c>
      <c r="K28" s="116">
        <v>-37.5</v>
      </c>
    </row>
    <row r="29" spans="1:11" ht="14.1" customHeight="1" x14ac:dyDescent="0.2">
      <c r="A29" s="306">
        <v>29</v>
      </c>
      <c r="B29" s="307" t="s">
        <v>246</v>
      </c>
      <c r="C29" s="308"/>
      <c r="D29" s="113">
        <v>4.2553191489361701</v>
      </c>
      <c r="E29" s="115">
        <v>100</v>
      </c>
      <c r="F29" s="114">
        <v>99</v>
      </c>
      <c r="G29" s="114">
        <v>174</v>
      </c>
      <c r="H29" s="114">
        <v>87</v>
      </c>
      <c r="I29" s="140">
        <v>244</v>
      </c>
      <c r="J29" s="115">
        <v>-144</v>
      </c>
      <c r="K29" s="116">
        <v>-59.016393442622949</v>
      </c>
    </row>
    <row r="30" spans="1:11" ht="14.1" customHeight="1" x14ac:dyDescent="0.2">
      <c r="A30" s="306" t="s">
        <v>247</v>
      </c>
      <c r="B30" s="307" t="s">
        <v>248</v>
      </c>
      <c r="C30" s="308"/>
      <c r="D30" s="113">
        <v>2.3404255319148937</v>
      </c>
      <c r="E30" s="115">
        <v>55</v>
      </c>
      <c r="F30" s="114">
        <v>44</v>
      </c>
      <c r="G30" s="114">
        <v>75</v>
      </c>
      <c r="H30" s="114">
        <v>32</v>
      </c>
      <c r="I30" s="140">
        <v>182</v>
      </c>
      <c r="J30" s="115">
        <v>-127</v>
      </c>
      <c r="K30" s="116">
        <v>-69.780219780219781</v>
      </c>
    </row>
    <row r="31" spans="1:11" ht="14.1" customHeight="1" x14ac:dyDescent="0.2">
      <c r="A31" s="306" t="s">
        <v>249</v>
      </c>
      <c r="B31" s="307" t="s">
        <v>250</v>
      </c>
      <c r="C31" s="308"/>
      <c r="D31" s="113">
        <v>1.9148936170212767</v>
      </c>
      <c r="E31" s="115">
        <v>45</v>
      </c>
      <c r="F31" s="114">
        <v>55</v>
      </c>
      <c r="G31" s="114">
        <v>95</v>
      </c>
      <c r="H31" s="114">
        <v>55</v>
      </c>
      <c r="I31" s="140">
        <v>62</v>
      </c>
      <c r="J31" s="115">
        <v>-17</v>
      </c>
      <c r="K31" s="116">
        <v>-27.419354838709676</v>
      </c>
    </row>
    <row r="32" spans="1:11" ht="14.1" customHeight="1" x14ac:dyDescent="0.2">
      <c r="A32" s="306">
        <v>31</v>
      </c>
      <c r="B32" s="307" t="s">
        <v>251</v>
      </c>
      <c r="C32" s="308"/>
      <c r="D32" s="113">
        <v>0.46808510638297873</v>
      </c>
      <c r="E32" s="115">
        <v>11</v>
      </c>
      <c r="F32" s="114">
        <v>8</v>
      </c>
      <c r="G32" s="114">
        <v>26</v>
      </c>
      <c r="H32" s="114">
        <v>5</v>
      </c>
      <c r="I32" s="140">
        <v>11</v>
      </c>
      <c r="J32" s="115">
        <v>0</v>
      </c>
      <c r="K32" s="116">
        <v>0</v>
      </c>
    </row>
    <row r="33" spans="1:11" ht="14.1" customHeight="1" x14ac:dyDescent="0.2">
      <c r="A33" s="306">
        <v>32</v>
      </c>
      <c r="B33" s="307" t="s">
        <v>252</v>
      </c>
      <c r="C33" s="308"/>
      <c r="D33" s="113">
        <v>1.9148936170212767</v>
      </c>
      <c r="E33" s="115">
        <v>45</v>
      </c>
      <c r="F33" s="114">
        <v>42</v>
      </c>
      <c r="G33" s="114">
        <v>277</v>
      </c>
      <c r="H33" s="114">
        <v>76</v>
      </c>
      <c r="I33" s="140">
        <v>47</v>
      </c>
      <c r="J33" s="115">
        <v>-2</v>
      </c>
      <c r="K33" s="116">
        <v>-4.2553191489361701</v>
      </c>
    </row>
    <row r="34" spans="1:11" ht="14.1" customHeight="1" x14ac:dyDescent="0.2">
      <c r="A34" s="306">
        <v>33</v>
      </c>
      <c r="B34" s="307" t="s">
        <v>253</v>
      </c>
      <c r="C34" s="308"/>
      <c r="D34" s="113">
        <v>2</v>
      </c>
      <c r="E34" s="115">
        <v>47</v>
      </c>
      <c r="F34" s="114">
        <v>18</v>
      </c>
      <c r="G34" s="114">
        <v>61</v>
      </c>
      <c r="H34" s="114">
        <v>52</v>
      </c>
      <c r="I34" s="140">
        <v>41</v>
      </c>
      <c r="J34" s="115">
        <v>6</v>
      </c>
      <c r="K34" s="116">
        <v>14.634146341463415</v>
      </c>
    </row>
    <row r="35" spans="1:11" ht="14.1" customHeight="1" x14ac:dyDescent="0.2">
      <c r="A35" s="306">
        <v>34</v>
      </c>
      <c r="B35" s="307" t="s">
        <v>254</v>
      </c>
      <c r="C35" s="308"/>
      <c r="D35" s="113">
        <v>2.2553191489361701</v>
      </c>
      <c r="E35" s="115">
        <v>53</v>
      </c>
      <c r="F35" s="114">
        <v>32</v>
      </c>
      <c r="G35" s="114">
        <v>65</v>
      </c>
      <c r="H35" s="114">
        <v>41</v>
      </c>
      <c r="I35" s="140">
        <v>55</v>
      </c>
      <c r="J35" s="115">
        <v>-2</v>
      </c>
      <c r="K35" s="116">
        <v>-3.6363636363636362</v>
      </c>
    </row>
    <row r="36" spans="1:11" ht="14.1" customHeight="1" x14ac:dyDescent="0.2">
      <c r="A36" s="306">
        <v>41</v>
      </c>
      <c r="B36" s="307" t="s">
        <v>255</v>
      </c>
      <c r="C36" s="308"/>
      <c r="D36" s="113">
        <v>0.25531914893617019</v>
      </c>
      <c r="E36" s="115">
        <v>6</v>
      </c>
      <c r="F36" s="114">
        <v>12</v>
      </c>
      <c r="G36" s="114">
        <v>15</v>
      </c>
      <c r="H36" s="114">
        <v>6</v>
      </c>
      <c r="I36" s="140">
        <v>18</v>
      </c>
      <c r="J36" s="115">
        <v>-12</v>
      </c>
      <c r="K36" s="116">
        <v>-66.666666666666671</v>
      </c>
    </row>
    <row r="37" spans="1:11" ht="14.1" customHeight="1" x14ac:dyDescent="0.2">
      <c r="A37" s="306">
        <v>42</v>
      </c>
      <c r="B37" s="307" t="s">
        <v>256</v>
      </c>
      <c r="C37" s="308"/>
      <c r="D37" s="113" t="s">
        <v>513</v>
      </c>
      <c r="E37" s="115" t="s">
        <v>513</v>
      </c>
      <c r="F37" s="114" t="s">
        <v>513</v>
      </c>
      <c r="G37" s="114">
        <v>4</v>
      </c>
      <c r="H37" s="114">
        <v>3</v>
      </c>
      <c r="I37" s="140">
        <v>5</v>
      </c>
      <c r="J37" s="115" t="s">
        <v>513</v>
      </c>
      <c r="K37" s="116" t="s">
        <v>513</v>
      </c>
    </row>
    <row r="38" spans="1:11" ht="14.1" customHeight="1" x14ac:dyDescent="0.2">
      <c r="A38" s="306">
        <v>43</v>
      </c>
      <c r="B38" s="307" t="s">
        <v>257</v>
      </c>
      <c r="C38" s="308"/>
      <c r="D38" s="113">
        <v>0.5957446808510638</v>
      </c>
      <c r="E38" s="115">
        <v>14</v>
      </c>
      <c r="F38" s="114">
        <v>11</v>
      </c>
      <c r="G38" s="114">
        <v>16</v>
      </c>
      <c r="H38" s="114">
        <v>14</v>
      </c>
      <c r="I38" s="140">
        <v>12</v>
      </c>
      <c r="J38" s="115">
        <v>2</v>
      </c>
      <c r="K38" s="116">
        <v>16.666666666666668</v>
      </c>
    </row>
    <row r="39" spans="1:11" ht="14.1" customHeight="1" x14ac:dyDescent="0.2">
      <c r="A39" s="306">
        <v>51</v>
      </c>
      <c r="B39" s="307" t="s">
        <v>258</v>
      </c>
      <c r="C39" s="308"/>
      <c r="D39" s="113">
        <v>8.9787234042553195</v>
      </c>
      <c r="E39" s="115">
        <v>211</v>
      </c>
      <c r="F39" s="114">
        <v>141</v>
      </c>
      <c r="G39" s="114">
        <v>258</v>
      </c>
      <c r="H39" s="114">
        <v>202</v>
      </c>
      <c r="I39" s="140">
        <v>417</v>
      </c>
      <c r="J39" s="115">
        <v>-206</v>
      </c>
      <c r="K39" s="116">
        <v>-49.400479616306953</v>
      </c>
    </row>
    <row r="40" spans="1:11" ht="14.1" customHeight="1" x14ac:dyDescent="0.2">
      <c r="A40" s="306" t="s">
        <v>259</v>
      </c>
      <c r="B40" s="307" t="s">
        <v>260</v>
      </c>
      <c r="C40" s="308"/>
      <c r="D40" s="113">
        <v>8.0425531914893611</v>
      </c>
      <c r="E40" s="115">
        <v>189</v>
      </c>
      <c r="F40" s="114">
        <v>140</v>
      </c>
      <c r="G40" s="114">
        <v>225</v>
      </c>
      <c r="H40" s="114">
        <v>179</v>
      </c>
      <c r="I40" s="140">
        <v>394</v>
      </c>
      <c r="J40" s="115">
        <v>-205</v>
      </c>
      <c r="K40" s="116">
        <v>-52.030456852791879</v>
      </c>
    </row>
    <row r="41" spans="1:11" ht="14.1" customHeight="1" x14ac:dyDescent="0.2">
      <c r="A41" s="306"/>
      <c r="B41" s="307" t="s">
        <v>261</v>
      </c>
      <c r="C41" s="308"/>
      <c r="D41" s="113">
        <v>7.5744680851063828</v>
      </c>
      <c r="E41" s="115">
        <v>178</v>
      </c>
      <c r="F41" s="114">
        <v>123</v>
      </c>
      <c r="G41" s="114">
        <v>197</v>
      </c>
      <c r="H41" s="114">
        <v>164</v>
      </c>
      <c r="I41" s="140">
        <v>382</v>
      </c>
      <c r="J41" s="115">
        <v>-204</v>
      </c>
      <c r="K41" s="116">
        <v>-53.403141361256544</v>
      </c>
    </row>
    <row r="42" spans="1:11" ht="14.1" customHeight="1" x14ac:dyDescent="0.2">
      <c r="A42" s="306">
        <v>52</v>
      </c>
      <c r="B42" s="307" t="s">
        <v>262</v>
      </c>
      <c r="C42" s="308"/>
      <c r="D42" s="113">
        <v>6.5106382978723403</v>
      </c>
      <c r="E42" s="115">
        <v>153</v>
      </c>
      <c r="F42" s="114">
        <v>136</v>
      </c>
      <c r="G42" s="114">
        <v>259</v>
      </c>
      <c r="H42" s="114">
        <v>117</v>
      </c>
      <c r="I42" s="140">
        <v>144</v>
      </c>
      <c r="J42" s="115">
        <v>9</v>
      </c>
      <c r="K42" s="116">
        <v>6.25</v>
      </c>
    </row>
    <row r="43" spans="1:11" ht="14.1" customHeight="1" x14ac:dyDescent="0.2">
      <c r="A43" s="306" t="s">
        <v>263</v>
      </c>
      <c r="B43" s="307" t="s">
        <v>264</v>
      </c>
      <c r="C43" s="308"/>
      <c r="D43" s="113">
        <v>5.7446808510638299</v>
      </c>
      <c r="E43" s="115">
        <v>135</v>
      </c>
      <c r="F43" s="114">
        <v>113</v>
      </c>
      <c r="G43" s="114">
        <v>147</v>
      </c>
      <c r="H43" s="114">
        <v>93</v>
      </c>
      <c r="I43" s="140">
        <v>97</v>
      </c>
      <c r="J43" s="115">
        <v>38</v>
      </c>
      <c r="K43" s="116">
        <v>39.175257731958766</v>
      </c>
    </row>
    <row r="44" spans="1:11" ht="14.1" customHeight="1" x14ac:dyDescent="0.2">
      <c r="A44" s="306">
        <v>53</v>
      </c>
      <c r="B44" s="307" t="s">
        <v>265</v>
      </c>
      <c r="C44" s="308"/>
      <c r="D44" s="113">
        <v>0.72340425531914898</v>
      </c>
      <c r="E44" s="115">
        <v>17</v>
      </c>
      <c r="F44" s="114">
        <v>7</v>
      </c>
      <c r="G44" s="114">
        <v>12</v>
      </c>
      <c r="H44" s="114">
        <v>11</v>
      </c>
      <c r="I44" s="140">
        <v>21</v>
      </c>
      <c r="J44" s="115">
        <v>-4</v>
      </c>
      <c r="K44" s="116">
        <v>-19.047619047619047</v>
      </c>
    </row>
    <row r="45" spans="1:11" ht="14.1" customHeight="1" x14ac:dyDescent="0.2">
      <c r="A45" s="306" t="s">
        <v>266</v>
      </c>
      <c r="B45" s="307" t="s">
        <v>267</v>
      </c>
      <c r="C45" s="308"/>
      <c r="D45" s="113">
        <v>0.68085106382978722</v>
      </c>
      <c r="E45" s="115">
        <v>16</v>
      </c>
      <c r="F45" s="114">
        <v>7</v>
      </c>
      <c r="G45" s="114">
        <v>12</v>
      </c>
      <c r="H45" s="114">
        <v>8</v>
      </c>
      <c r="I45" s="140">
        <v>17</v>
      </c>
      <c r="J45" s="115">
        <v>-1</v>
      </c>
      <c r="K45" s="116">
        <v>-5.882352941176471</v>
      </c>
    </row>
    <row r="46" spans="1:11" ht="14.1" customHeight="1" x14ac:dyDescent="0.2">
      <c r="A46" s="306">
        <v>54</v>
      </c>
      <c r="B46" s="307" t="s">
        <v>268</v>
      </c>
      <c r="C46" s="308"/>
      <c r="D46" s="113">
        <v>4.4255319148936172</v>
      </c>
      <c r="E46" s="115">
        <v>104</v>
      </c>
      <c r="F46" s="114">
        <v>96</v>
      </c>
      <c r="G46" s="114">
        <v>127</v>
      </c>
      <c r="H46" s="114">
        <v>84</v>
      </c>
      <c r="I46" s="140">
        <v>96</v>
      </c>
      <c r="J46" s="115">
        <v>8</v>
      </c>
      <c r="K46" s="116">
        <v>8.3333333333333339</v>
      </c>
    </row>
    <row r="47" spans="1:11" ht="14.1" customHeight="1" x14ac:dyDescent="0.2">
      <c r="A47" s="306">
        <v>61</v>
      </c>
      <c r="B47" s="307" t="s">
        <v>269</v>
      </c>
      <c r="C47" s="308"/>
      <c r="D47" s="113">
        <v>1.6170212765957446</v>
      </c>
      <c r="E47" s="115">
        <v>38</v>
      </c>
      <c r="F47" s="114">
        <v>20</v>
      </c>
      <c r="G47" s="114">
        <v>44</v>
      </c>
      <c r="H47" s="114">
        <v>25</v>
      </c>
      <c r="I47" s="140">
        <v>37</v>
      </c>
      <c r="J47" s="115">
        <v>1</v>
      </c>
      <c r="K47" s="116">
        <v>2.7027027027027026</v>
      </c>
    </row>
    <row r="48" spans="1:11" ht="14.1" customHeight="1" x14ac:dyDescent="0.2">
      <c r="A48" s="306">
        <v>62</v>
      </c>
      <c r="B48" s="307" t="s">
        <v>270</v>
      </c>
      <c r="C48" s="308"/>
      <c r="D48" s="113">
        <v>7.957446808510638</v>
      </c>
      <c r="E48" s="115">
        <v>187</v>
      </c>
      <c r="F48" s="114">
        <v>138</v>
      </c>
      <c r="G48" s="114">
        <v>250</v>
      </c>
      <c r="H48" s="114">
        <v>182</v>
      </c>
      <c r="I48" s="140">
        <v>157</v>
      </c>
      <c r="J48" s="115">
        <v>30</v>
      </c>
      <c r="K48" s="116">
        <v>19.108280254777071</v>
      </c>
    </row>
    <row r="49" spans="1:11" ht="14.1" customHeight="1" x14ac:dyDescent="0.2">
      <c r="A49" s="306">
        <v>63</v>
      </c>
      <c r="B49" s="307" t="s">
        <v>271</v>
      </c>
      <c r="C49" s="308"/>
      <c r="D49" s="113">
        <v>4.8085106382978724</v>
      </c>
      <c r="E49" s="115">
        <v>113</v>
      </c>
      <c r="F49" s="114">
        <v>69</v>
      </c>
      <c r="G49" s="114">
        <v>102</v>
      </c>
      <c r="H49" s="114">
        <v>88</v>
      </c>
      <c r="I49" s="140">
        <v>109</v>
      </c>
      <c r="J49" s="115">
        <v>4</v>
      </c>
      <c r="K49" s="116">
        <v>3.669724770642202</v>
      </c>
    </row>
    <row r="50" spans="1:11" ht="14.1" customHeight="1" x14ac:dyDescent="0.2">
      <c r="A50" s="306" t="s">
        <v>272</v>
      </c>
      <c r="B50" s="307" t="s">
        <v>273</v>
      </c>
      <c r="C50" s="308"/>
      <c r="D50" s="113">
        <v>1.0638297872340425</v>
      </c>
      <c r="E50" s="115">
        <v>25</v>
      </c>
      <c r="F50" s="114">
        <v>15</v>
      </c>
      <c r="G50" s="114">
        <v>22</v>
      </c>
      <c r="H50" s="114">
        <v>17</v>
      </c>
      <c r="I50" s="140">
        <v>31</v>
      </c>
      <c r="J50" s="115">
        <v>-6</v>
      </c>
      <c r="K50" s="116">
        <v>-19.35483870967742</v>
      </c>
    </row>
    <row r="51" spans="1:11" ht="14.1" customHeight="1" x14ac:dyDescent="0.2">
      <c r="A51" s="306" t="s">
        <v>274</v>
      </c>
      <c r="B51" s="307" t="s">
        <v>275</v>
      </c>
      <c r="C51" s="308"/>
      <c r="D51" s="113">
        <v>3.5319148936170213</v>
      </c>
      <c r="E51" s="115">
        <v>83</v>
      </c>
      <c r="F51" s="114">
        <v>52</v>
      </c>
      <c r="G51" s="114">
        <v>63</v>
      </c>
      <c r="H51" s="114">
        <v>66</v>
      </c>
      <c r="I51" s="140">
        <v>76</v>
      </c>
      <c r="J51" s="115">
        <v>7</v>
      </c>
      <c r="K51" s="116">
        <v>9.2105263157894743</v>
      </c>
    </row>
    <row r="52" spans="1:11" ht="14.1" customHeight="1" x14ac:dyDescent="0.2">
      <c r="A52" s="306">
        <v>71</v>
      </c>
      <c r="B52" s="307" t="s">
        <v>276</v>
      </c>
      <c r="C52" s="308"/>
      <c r="D52" s="113">
        <v>7.4468085106382977</v>
      </c>
      <c r="E52" s="115">
        <v>175</v>
      </c>
      <c r="F52" s="114">
        <v>94</v>
      </c>
      <c r="G52" s="114">
        <v>204</v>
      </c>
      <c r="H52" s="114">
        <v>136</v>
      </c>
      <c r="I52" s="140">
        <v>158</v>
      </c>
      <c r="J52" s="115">
        <v>17</v>
      </c>
      <c r="K52" s="116">
        <v>10.759493670886076</v>
      </c>
    </row>
    <row r="53" spans="1:11" ht="14.1" customHeight="1" x14ac:dyDescent="0.2">
      <c r="A53" s="306" t="s">
        <v>277</v>
      </c>
      <c r="B53" s="307" t="s">
        <v>278</v>
      </c>
      <c r="C53" s="308"/>
      <c r="D53" s="113">
        <v>2.6382978723404253</v>
      </c>
      <c r="E53" s="115">
        <v>62</v>
      </c>
      <c r="F53" s="114">
        <v>23</v>
      </c>
      <c r="G53" s="114">
        <v>89</v>
      </c>
      <c r="H53" s="114">
        <v>40</v>
      </c>
      <c r="I53" s="140">
        <v>47</v>
      </c>
      <c r="J53" s="115">
        <v>15</v>
      </c>
      <c r="K53" s="116">
        <v>31.914893617021278</v>
      </c>
    </row>
    <row r="54" spans="1:11" ht="14.1" customHeight="1" x14ac:dyDescent="0.2">
      <c r="A54" s="306" t="s">
        <v>279</v>
      </c>
      <c r="B54" s="307" t="s">
        <v>280</v>
      </c>
      <c r="C54" s="308"/>
      <c r="D54" s="113">
        <v>4.3404255319148932</v>
      </c>
      <c r="E54" s="115">
        <v>102</v>
      </c>
      <c r="F54" s="114">
        <v>66</v>
      </c>
      <c r="G54" s="114">
        <v>102</v>
      </c>
      <c r="H54" s="114">
        <v>84</v>
      </c>
      <c r="I54" s="140">
        <v>94</v>
      </c>
      <c r="J54" s="115">
        <v>8</v>
      </c>
      <c r="K54" s="116">
        <v>8.5106382978723403</v>
      </c>
    </row>
    <row r="55" spans="1:11" ht="14.1" customHeight="1" x14ac:dyDescent="0.2">
      <c r="A55" s="306">
        <v>72</v>
      </c>
      <c r="B55" s="307" t="s">
        <v>281</v>
      </c>
      <c r="C55" s="308"/>
      <c r="D55" s="113">
        <v>1.3617021276595744</v>
      </c>
      <c r="E55" s="115">
        <v>32</v>
      </c>
      <c r="F55" s="114">
        <v>34</v>
      </c>
      <c r="G55" s="114">
        <v>69</v>
      </c>
      <c r="H55" s="114">
        <v>25</v>
      </c>
      <c r="I55" s="140">
        <v>47</v>
      </c>
      <c r="J55" s="115">
        <v>-15</v>
      </c>
      <c r="K55" s="116">
        <v>-31.914893617021278</v>
      </c>
    </row>
    <row r="56" spans="1:11" ht="14.1" customHeight="1" x14ac:dyDescent="0.2">
      <c r="A56" s="306" t="s">
        <v>282</v>
      </c>
      <c r="B56" s="307" t="s">
        <v>283</v>
      </c>
      <c r="C56" s="308"/>
      <c r="D56" s="113">
        <v>0.42553191489361702</v>
      </c>
      <c r="E56" s="115">
        <v>10</v>
      </c>
      <c r="F56" s="114">
        <v>8</v>
      </c>
      <c r="G56" s="114">
        <v>36</v>
      </c>
      <c r="H56" s="114">
        <v>13</v>
      </c>
      <c r="I56" s="140">
        <v>21</v>
      </c>
      <c r="J56" s="115">
        <v>-11</v>
      </c>
      <c r="K56" s="116">
        <v>-52.38095238095238</v>
      </c>
    </row>
    <row r="57" spans="1:11" ht="14.1" customHeight="1" x14ac:dyDescent="0.2">
      <c r="A57" s="306" t="s">
        <v>284</v>
      </c>
      <c r="B57" s="307" t="s">
        <v>285</v>
      </c>
      <c r="C57" s="308"/>
      <c r="D57" s="113">
        <v>0.42553191489361702</v>
      </c>
      <c r="E57" s="115">
        <v>10</v>
      </c>
      <c r="F57" s="114">
        <v>12</v>
      </c>
      <c r="G57" s="114">
        <v>15</v>
      </c>
      <c r="H57" s="114">
        <v>9</v>
      </c>
      <c r="I57" s="140">
        <v>12</v>
      </c>
      <c r="J57" s="115">
        <v>-2</v>
      </c>
      <c r="K57" s="116">
        <v>-16.666666666666668</v>
      </c>
    </row>
    <row r="58" spans="1:11" ht="14.1" customHeight="1" x14ac:dyDescent="0.2">
      <c r="A58" s="306">
        <v>73</v>
      </c>
      <c r="B58" s="307" t="s">
        <v>286</v>
      </c>
      <c r="C58" s="308"/>
      <c r="D58" s="113">
        <v>1.8297872340425532</v>
      </c>
      <c r="E58" s="115">
        <v>43</v>
      </c>
      <c r="F58" s="114">
        <v>26</v>
      </c>
      <c r="G58" s="114">
        <v>67</v>
      </c>
      <c r="H58" s="114">
        <v>42</v>
      </c>
      <c r="I58" s="140">
        <v>34</v>
      </c>
      <c r="J58" s="115">
        <v>9</v>
      </c>
      <c r="K58" s="116">
        <v>26.470588235294116</v>
      </c>
    </row>
    <row r="59" spans="1:11" ht="14.1" customHeight="1" x14ac:dyDescent="0.2">
      <c r="A59" s="306" t="s">
        <v>287</v>
      </c>
      <c r="B59" s="307" t="s">
        <v>288</v>
      </c>
      <c r="C59" s="308"/>
      <c r="D59" s="113">
        <v>1.0212765957446808</v>
      </c>
      <c r="E59" s="115">
        <v>24</v>
      </c>
      <c r="F59" s="114">
        <v>20</v>
      </c>
      <c r="G59" s="114">
        <v>51</v>
      </c>
      <c r="H59" s="114">
        <v>33</v>
      </c>
      <c r="I59" s="140">
        <v>23</v>
      </c>
      <c r="J59" s="115">
        <v>1</v>
      </c>
      <c r="K59" s="116">
        <v>4.3478260869565215</v>
      </c>
    </row>
    <row r="60" spans="1:11" ht="14.1" customHeight="1" x14ac:dyDescent="0.2">
      <c r="A60" s="306">
        <v>81</v>
      </c>
      <c r="B60" s="307" t="s">
        <v>289</v>
      </c>
      <c r="C60" s="308"/>
      <c r="D60" s="113">
        <v>9.4893617021276597</v>
      </c>
      <c r="E60" s="115">
        <v>223</v>
      </c>
      <c r="F60" s="114">
        <v>203</v>
      </c>
      <c r="G60" s="114">
        <v>422</v>
      </c>
      <c r="H60" s="114">
        <v>188</v>
      </c>
      <c r="I60" s="140">
        <v>216</v>
      </c>
      <c r="J60" s="115">
        <v>7</v>
      </c>
      <c r="K60" s="116">
        <v>3.2407407407407409</v>
      </c>
    </row>
    <row r="61" spans="1:11" ht="14.1" customHeight="1" x14ac:dyDescent="0.2">
      <c r="A61" s="306" t="s">
        <v>290</v>
      </c>
      <c r="B61" s="307" t="s">
        <v>291</v>
      </c>
      <c r="C61" s="308"/>
      <c r="D61" s="113">
        <v>2.5957446808510638</v>
      </c>
      <c r="E61" s="115">
        <v>61</v>
      </c>
      <c r="F61" s="114">
        <v>34</v>
      </c>
      <c r="G61" s="114">
        <v>72</v>
      </c>
      <c r="H61" s="114">
        <v>49</v>
      </c>
      <c r="I61" s="140">
        <v>48</v>
      </c>
      <c r="J61" s="115">
        <v>13</v>
      </c>
      <c r="K61" s="116">
        <v>27.083333333333332</v>
      </c>
    </row>
    <row r="62" spans="1:11" ht="14.1" customHeight="1" x14ac:dyDescent="0.2">
      <c r="A62" s="306" t="s">
        <v>292</v>
      </c>
      <c r="B62" s="307" t="s">
        <v>293</v>
      </c>
      <c r="C62" s="308"/>
      <c r="D62" s="113">
        <v>3.4893617021276597</v>
      </c>
      <c r="E62" s="115">
        <v>82</v>
      </c>
      <c r="F62" s="114">
        <v>63</v>
      </c>
      <c r="G62" s="114">
        <v>183</v>
      </c>
      <c r="H62" s="114">
        <v>77</v>
      </c>
      <c r="I62" s="140">
        <v>87</v>
      </c>
      <c r="J62" s="115">
        <v>-5</v>
      </c>
      <c r="K62" s="116">
        <v>-5.7471264367816088</v>
      </c>
    </row>
    <row r="63" spans="1:11" ht="14.1" customHeight="1" x14ac:dyDescent="0.2">
      <c r="A63" s="306"/>
      <c r="B63" s="307" t="s">
        <v>294</v>
      </c>
      <c r="C63" s="308"/>
      <c r="D63" s="113">
        <v>2.8936170212765959</v>
      </c>
      <c r="E63" s="115">
        <v>68</v>
      </c>
      <c r="F63" s="114">
        <v>54</v>
      </c>
      <c r="G63" s="114">
        <v>153</v>
      </c>
      <c r="H63" s="114">
        <v>66</v>
      </c>
      <c r="I63" s="140">
        <v>68</v>
      </c>
      <c r="J63" s="115">
        <v>0</v>
      </c>
      <c r="K63" s="116">
        <v>0</v>
      </c>
    </row>
    <row r="64" spans="1:11" ht="14.1" customHeight="1" x14ac:dyDescent="0.2">
      <c r="A64" s="306" t="s">
        <v>295</v>
      </c>
      <c r="B64" s="307" t="s">
        <v>296</v>
      </c>
      <c r="C64" s="308"/>
      <c r="D64" s="113">
        <v>1.0212765957446808</v>
      </c>
      <c r="E64" s="115">
        <v>24</v>
      </c>
      <c r="F64" s="114">
        <v>36</v>
      </c>
      <c r="G64" s="114">
        <v>32</v>
      </c>
      <c r="H64" s="114">
        <v>24</v>
      </c>
      <c r="I64" s="140">
        <v>28</v>
      </c>
      <c r="J64" s="115">
        <v>-4</v>
      </c>
      <c r="K64" s="116">
        <v>-14.285714285714286</v>
      </c>
    </row>
    <row r="65" spans="1:11" ht="14.1" customHeight="1" x14ac:dyDescent="0.2">
      <c r="A65" s="306" t="s">
        <v>297</v>
      </c>
      <c r="B65" s="307" t="s">
        <v>298</v>
      </c>
      <c r="C65" s="308"/>
      <c r="D65" s="113">
        <v>1.1063829787234043</v>
      </c>
      <c r="E65" s="115">
        <v>26</v>
      </c>
      <c r="F65" s="114">
        <v>43</v>
      </c>
      <c r="G65" s="114">
        <v>104</v>
      </c>
      <c r="H65" s="114">
        <v>18</v>
      </c>
      <c r="I65" s="140">
        <v>36</v>
      </c>
      <c r="J65" s="115">
        <v>-10</v>
      </c>
      <c r="K65" s="116">
        <v>-27.777777777777779</v>
      </c>
    </row>
    <row r="66" spans="1:11" ht="14.1" customHeight="1" x14ac:dyDescent="0.2">
      <c r="A66" s="306">
        <v>82</v>
      </c>
      <c r="B66" s="307" t="s">
        <v>299</v>
      </c>
      <c r="C66" s="308"/>
      <c r="D66" s="113">
        <v>3.7021276595744679</v>
      </c>
      <c r="E66" s="115">
        <v>87</v>
      </c>
      <c r="F66" s="114">
        <v>100</v>
      </c>
      <c r="G66" s="114">
        <v>193</v>
      </c>
      <c r="H66" s="114">
        <v>94</v>
      </c>
      <c r="I66" s="140">
        <v>138</v>
      </c>
      <c r="J66" s="115">
        <v>-51</v>
      </c>
      <c r="K66" s="116">
        <v>-36.956521739130437</v>
      </c>
    </row>
    <row r="67" spans="1:11" ht="14.1" customHeight="1" x14ac:dyDescent="0.2">
      <c r="A67" s="306" t="s">
        <v>300</v>
      </c>
      <c r="B67" s="307" t="s">
        <v>301</v>
      </c>
      <c r="C67" s="308"/>
      <c r="D67" s="113">
        <v>2.8510638297872339</v>
      </c>
      <c r="E67" s="115">
        <v>67</v>
      </c>
      <c r="F67" s="114">
        <v>85</v>
      </c>
      <c r="G67" s="114">
        <v>155</v>
      </c>
      <c r="H67" s="114">
        <v>78</v>
      </c>
      <c r="I67" s="140">
        <v>106</v>
      </c>
      <c r="J67" s="115">
        <v>-39</v>
      </c>
      <c r="K67" s="116">
        <v>-36.79245283018868</v>
      </c>
    </row>
    <row r="68" spans="1:11" ht="14.1" customHeight="1" x14ac:dyDescent="0.2">
      <c r="A68" s="306" t="s">
        <v>302</v>
      </c>
      <c r="B68" s="307" t="s">
        <v>303</v>
      </c>
      <c r="C68" s="308"/>
      <c r="D68" s="113">
        <v>0.2978723404255319</v>
      </c>
      <c r="E68" s="115">
        <v>7</v>
      </c>
      <c r="F68" s="114">
        <v>11</v>
      </c>
      <c r="G68" s="114">
        <v>20</v>
      </c>
      <c r="H68" s="114">
        <v>13</v>
      </c>
      <c r="I68" s="140">
        <v>19</v>
      </c>
      <c r="J68" s="115">
        <v>-12</v>
      </c>
      <c r="K68" s="116">
        <v>-63.157894736842103</v>
      </c>
    </row>
    <row r="69" spans="1:11" ht="14.1" customHeight="1" x14ac:dyDescent="0.2">
      <c r="A69" s="306">
        <v>83</v>
      </c>
      <c r="B69" s="307" t="s">
        <v>304</v>
      </c>
      <c r="C69" s="308"/>
      <c r="D69" s="113">
        <v>4.8510638297872344</v>
      </c>
      <c r="E69" s="115">
        <v>114</v>
      </c>
      <c r="F69" s="114">
        <v>95</v>
      </c>
      <c r="G69" s="114">
        <v>202</v>
      </c>
      <c r="H69" s="114">
        <v>78</v>
      </c>
      <c r="I69" s="140">
        <v>109</v>
      </c>
      <c r="J69" s="115">
        <v>5</v>
      </c>
      <c r="K69" s="116">
        <v>4.5871559633027523</v>
      </c>
    </row>
    <row r="70" spans="1:11" ht="14.1" customHeight="1" x14ac:dyDescent="0.2">
      <c r="A70" s="306" t="s">
        <v>305</v>
      </c>
      <c r="B70" s="307" t="s">
        <v>306</v>
      </c>
      <c r="C70" s="308"/>
      <c r="D70" s="113">
        <v>3.6170212765957448</v>
      </c>
      <c r="E70" s="115">
        <v>85</v>
      </c>
      <c r="F70" s="114">
        <v>70</v>
      </c>
      <c r="G70" s="114">
        <v>162</v>
      </c>
      <c r="H70" s="114">
        <v>58</v>
      </c>
      <c r="I70" s="140">
        <v>78</v>
      </c>
      <c r="J70" s="115">
        <v>7</v>
      </c>
      <c r="K70" s="116">
        <v>8.9743589743589745</v>
      </c>
    </row>
    <row r="71" spans="1:11" ht="14.1" customHeight="1" x14ac:dyDescent="0.2">
      <c r="A71" s="306"/>
      <c r="B71" s="307" t="s">
        <v>307</v>
      </c>
      <c r="C71" s="308"/>
      <c r="D71" s="113">
        <v>1.3191489361702127</v>
      </c>
      <c r="E71" s="115">
        <v>31</v>
      </c>
      <c r="F71" s="114">
        <v>19</v>
      </c>
      <c r="G71" s="114">
        <v>75</v>
      </c>
      <c r="H71" s="114">
        <v>18</v>
      </c>
      <c r="I71" s="140">
        <v>35</v>
      </c>
      <c r="J71" s="115">
        <v>-4</v>
      </c>
      <c r="K71" s="116">
        <v>-11.428571428571429</v>
      </c>
    </row>
    <row r="72" spans="1:11" ht="14.1" customHeight="1" x14ac:dyDescent="0.2">
      <c r="A72" s="306">
        <v>84</v>
      </c>
      <c r="B72" s="307" t="s">
        <v>308</v>
      </c>
      <c r="C72" s="308"/>
      <c r="D72" s="113">
        <v>1.7021276595744681</v>
      </c>
      <c r="E72" s="115">
        <v>40</v>
      </c>
      <c r="F72" s="114">
        <v>13</v>
      </c>
      <c r="G72" s="114">
        <v>27</v>
      </c>
      <c r="H72" s="114">
        <v>7</v>
      </c>
      <c r="I72" s="140">
        <v>22</v>
      </c>
      <c r="J72" s="115">
        <v>18</v>
      </c>
      <c r="K72" s="116">
        <v>81.818181818181813</v>
      </c>
    </row>
    <row r="73" spans="1:11" ht="14.1" customHeight="1" x14ac:dyDescent="0.2">
      <c r="A73" s="306" t="s">
        <v>309</v>
      </c>
      <c r="B73" s="307" t="s">
        <v>310</v>
      </c>
      <c r="C73" s="308"/>
      <c r="D73" s="113">
        <v>0.38297872340425532</v>
      </c>
      <c r="E73" s="115">
        <v>9</v>
      </c>
      <c r="F73" s="114">
        <v>4</v>
      </c>
      <c r="G73" s="114">
        <v>15</v>
      </c>
      <c r="H73" s="114">
        <v>0</v>
      </c>
      <c r="I73" s="140">
        <v>3</v>
      </c>
      <c r="J73" s="115">
        <v>6</v>
      </c>
      <c r="K73" s="116">
        <v>200</v>
      </c>
    </row>
    <row r="74" spans="1:11" ht="14.1" customHeight="1" x14ac:dyDescent="0.2">
      <c r="A74" s="306" t="s">
        <v>311</v>
      </c>
      <c r="B74" s="307" t="s">
        <v>312</v>
      </c>
      <c r="C74" s="308"/>
      <c r="D74" s="113">
        <v>0.1702127659574468</v>
      </c>
      <c r="E74" s="115">
        <v>4</v>
      </c>
      <c r="F74" s="114" t="s">
        <v>513</v>
      </c>
      <c r="G74" s="114">
        <v>4</v>
      </c>
      <c r="H74" s="114" t="s">
        <v>513</v>
      </c>
      <c r="I74" s="140">
        <v>3</v>
      </c>
      <c r="J74" s="115">
        <v>1</v>
      </c>
      <c r="K74" s="116">
        <v>33.333333333333336</v>
      </c>
    </row>
    <row r="75" spans="1:11" ht="14.1" customHeight="1" x14ac:dyDescent="0.2">
      <c r="A75" s="306" t="s">
        <v>313</v>
      </c>
      <c r="B75" s="307" t="s">
        <v>314</v>
      </c>
      <c r="C75" s="308"/>
      <c r="D75" s="113">
        <v>0.1702127659574468</v>
      </c>
      <c r="E75" s="115">
        <v>4</v>
      </c>
      <c r="F75" s="114" t="s">
        <v>513</v>
      </c>
      <c r="G75" s="114">
        <v>3</v>
      </c>
      <c r="H75" s="114" t="s">
        <v>513</v>
      </c>
      <c r="I75" s="140">
        <v>4</v>
      </c>
      <c r="J75" s="115">
        <v>0</v>
      </c>
      <c r="K75" s="116">
        <v>0</v>
      </c>
    </row>
    <row r="76" spans="1:11" ht="14.1" customHeight="1" x14ac:dyDescent="0.2">
      <c r="A76" s="306">
        <v>91</v>
      </c>
      <c r="B76" s="307" t="s">
        <v>315</v>
      </c>
      <c r="C76" s="308"/>
      <c r="D76" s="113">
        <v>0.72340425531914898</v>
      </c>
      <c r="E76" s="115">
        <v>17</v>
      </c>
      <c r="F76" s="114">
        <v>12</v>
      </c>
      <c r="G76" s="114">
        <v>39</v>
      </c>
      <c r="H76" s="114">
        <v>6</v>
      </c>
      <c r="I76" s="140">
        <v>9</v>
      </c>
      <c r="J76" s="115">
        <v>8</v>
      </c>
      <c r="K76" s="116">
        <v>88.888888888888886</v>
      </c>
    </row>
    <row r="77" spans="1:11" ht="14.1" customHeight="1" x14ac:dyDescent="0.2">
      <c r="A77" s="306">
        <v>92</v>
      </c>
      <c r="B77" s="307" t="s">
        <v>316</v>
      </c>
      <c r="C77" s="308"/>
      <c r="D77" s="113">
        <v>1.3191489361702127</v>
      </c>
      <c r="E77" s="115">
        <v>31</v>
      </c>
      <c r="F77" s="114">
        <v>9</v>
      </c>
      <c r="G77" s="114">
        <v>22</v>
      </c>
      <c r="H77" s="114">
        <v>17</v>
      </c>
      <c r="I77" s="140">
        <v>17</v>
      </c>
      <c r="J77" s="115">
        <v>14</v>
      </c>
      <c r="K77" s="116">
        <v>82.352941176470594</v>
      </c>
    </row>
    <row r="78" spans="1:11" ht="14.1" customHeight="1" x14ac:dyDescent="0.2">
      <c r="A78" s="306">
        <v>93</v>
      </c>
      <c r="B78" s="307" t="s">
        <v>317</v>
      </c>
      <c r="C78" s="308"/>
      <c r="D78" s="113" t="s">
        <v>513</v>
      </c>
      <c r="E78" s="115" t="s">
        <v>513</v>
      </c>
      <c r="F78" s="114" t="s">
        <v>513</v>
      </c>
      <c r="G78" s="114" t="s">
        <v>513</v>
      </c>
      <c r="H78" s="114" t="s">
        <v>513</v>
      </c>
      <c r="I78" s="140">
        <v>0</v>
      </c>
      <c r="J78" s="115" t="s">
        <v>513</v>
      </c>
      <c r="K78" s="116" t="s">
        <v>513</v>
      </c>
    </row>
    <row r="79" spans="1:11" ht="14.1" customHeight="1" x14ac:dyDescent="0.2">
      <c r="A79" s="306">
        <v>94</v>
      </c>
      <c r="B79" s="307" t="s">
        <v>318</v>
      </c>
      <c r="C79" s="308"/>
      <c r="D79" s="113">
        <v>0</v>
      </c>
      <c r="E79" s="115">
        <v>0</v>
      </c>
      <c r="F79" s="114">
        <v>0</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1.0212765957446808</v>
      </c>
      <c r="E81" s="143">
        <v>24</v>
      </c>
      <c r="F81" s="144">
        <v>34</v>
      </c>
      <c r="G81" s="144">
        <v>129</v>
      </c>
      <c r="H81" s="144">
        <v>20</v>
      </c>
      <c r="I81" s="145">
        <v>31</v>
      </c>
      <c r="J81" s="143">
        <v>-7</v>
      </c>
      <c r="K81" s="146">
        <v>-22.580645161290324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2585</v>
      </c>
      <c r="E11" s="114">
        <v>2133</v>
      </c>
      <c r="F11" s="114">
        <v>2821</v>
      </c>
      <c r="G11" s="114">
        <v>2014</v>
      </c>
      <c r="H11" s="140">
        <v>2690</v>
      </c>
      <c r="I11" s="115">
        <v>-105</v>
      </c>
      <c r="J11" s="116">
        <v>-3.9033457249070631</v>
      </c>
    </row>
    <row r="12" spans="1:15" s="110" customFormat="1" ht="24.95" customHeight="1" x14ac:dyDescent="0.2">
      <c r="A12" s="193" t="s">
        <v>132</v>
      </c>
      <c r="B12" s="194" t="s">
        <v>133</v>
      </c>
      <c r="C12" s="113">
        <v>3.4042553191489362</v>
      </c>
      <c r="D12" s="115">
        <v>88</v>
      </c>
      <c r="E12" s="114">
        <v>188</v>
      </c>
      <c r="F12" s="114">
        <v>171</v>
      </c>
      <c r="G12" s="114">
        <v>91</v>
      </c>
      <c r="H12" s="140">
        <v>82</v>
      </c>
      <c r="I12" s="115">
        <v>6</v>
      </c>
      <c r="J12" s="116">
        <v>7.3170731707317076</v>
      </c>
    </row>
    <row r="13" spans="1:15" s="110" customFormat="1" ht="24.95" customHeight="1" x14ac:dyDescent="0.2">
      <c r="A13" s="193" t="s">
        <v>134</v>
      </c>
      <c r="B13" s="199" t="s">
        <v>214</v>
      </c>
      <c r="C13" s="113">
        <v>0.69632495164410058</v>
      </c>
      <c r="D13" s="115">
        <v>18</v>
      </c>
      <c r="E13" s="114">
        <v>20</v>
      </c>
      <c r="F13" s="114">
        <v>27</v>
      </c>
      <c r="G13" s="114">
        <v>15</v>
      </c>
      <c r="H13" s="140">
        <v>28</v>
      </c>
      <c r="I13" s="115">
        <v>-10</v>
      </c>
      <c r="J13" s="116">
        <v>-35.714285714285715</v>
      </c>
    </row>
    <row r="14" spans="1:15" s="287" customFormat="1" ht="24.95" customHeight="1" x14ac:dyDescent="0.2">
      <c r="A14" s="193" t="s">
        <v>215</v>
      </c>
      <c r="B14" s="199" t="s">
        <v>137</v>
      </c>
      <c r="C14" s="113">
        <v>14.81624758220503</v>
      </c>
      <c r="D14" s="115">
        <v>383</v>
      </c>
      <c r="E14" s="114">
        <v>257</v>
      </c>
      <c r="F14" s="114">
        <v>231</v>
      </c>
      <c r="G14" s="114">
        <v>194</v>
      </c>
      <c r="H14" s="140">
        <v>690</v>
      </c>
      <c r="I14" s="115">
        <v>-307</v>
      </c>
      <c r="J14" s="116">
        <v>-44.492753623188406</v>
      </c>
      <c r="K14" s="110"/>
      <c r="L14" s="110"/>
      <c r="M14" s="110"/>
      <c r="N14" s="110"/>
      <c r="O14" s="110"/>
    </row>
    <row r="15" spans="1:15" s="110" customFormat="1" ht="24.95" customHeight="1" x14ac:dyDescent="0.2">
      <c r="A15" s="193" t="s">
        <v>216</v>
      </c>
      <c r="B15" s="199" t="s">
        <v>217</v>
      </c>
      <c r="C15" s="113">
        <v>7.4274661508704058</v>
      </c>
      <c r="D15" s="115">
        <v>192</v>
      </c>
      <c r="E15" s="114">
        <v>193</v>
      </c>
      <c r="F15" s="114">
        <v>143</v>
      </c>
      <c r="G15" s="114">
        <v>104</v>
      </c>
      <c r="H15" s="140">
        <v>536</v>
      </c>
      <c r="I15" s="115">
        <v>-344</v>
      </c>
      <c r="J15" s="116">
        <v>-64.179104477611943</v>
      </c>
    </row>
    <row r="16" spans="1:15" s="287" customFormat="1" ht="24.95" customHeight="1" x14ac:dyDescent="0.2">
      <c r="A16" s="193" t="s">
        <v>218</v>
      </c>
      <c r="B16" s="199" t="s">
        <v>141</v>
      </c>
      <c r="C16" s="113">
        <v>5.6866537717601551</v>
      </c>
      <c r="D16" s="115">
        <v>147</v>
      </c>
      <c r="E16" s="114">
        <v>42</v>
      </c>
      <c r="F16" s="114">
        <v>50</v>
      </c>
      <c r="G16" s="114">
        <v>62</v>
      </c>
      <c r="H16" s="140">
        <v>129</v>
      </c>
      <c r="I16" s="115">
        <v>18</v>
      </c>
      <c r="J16" s="116">
        <v>13.953488372093023</v>
      </c>
      <c r="K16" s="110"/>
      <c r="L16" s="110"/>
      <c r="M16" s="110"/>
      <c r="N16" s="110"/>
      <c r="O16" s="110"/>
    </row>
    <row r="17" spans="1:15" s="110" customFormat="1" ht="24.95" customHeight="1" x14ac:dyDescent="0.2">
      <c r="A17" s="193" t="s">
        <v>142</v>
      </c>
      <c r="B17" s="199" t="s">
        <v>220</v>
      </c>
      <c r="C17" s="113">
        <v>1.7021276595744681</v>
      </c>
      <c r="D17" s="115">
        <v>44</v>
      </c>
      <c r="E17" s="114">
        <v>22</v>
      </c>
      <c r="F17" s="114">
        <v>38</v>
      </c>
      <c r="G17" s="114">
        <v>28</v>
      </c>
      <c r="H17" s="140">
        <v>25</v>
      </c>
      <c r="I17" s="115">
        <v>19</v>
      </c>
      <c r="J17" s="116">
        <v>76</v>
      </c>
    </row>
    <row r="18" spans="1:15" s="287" customFormat="1" ht="24.95" customHeight="1" x14ac:dyDescent="0.2">
      <c r="A18" s="201" t="s">
        <v>144</v>
      </c>
      <c r="B18" s="202" t="s">
        <v>145</v>
      </c>
      <c r="C18" s="113">
        <v>5.9187620889748551</v>
      </c>
      <c r="D18" s="115">
        <v>153</v>
      </c>
      <c r="E18" s="114">
        <v>168</v>
      </c>
      <c r="F18" s="114">
        <v>512</v>
      </c>
      <c r="G18" s="114">
        <v>150</v>
      </c>
      <c r="H18" s="140">
        <v>174</v>
      </c>
      <c r="I18" s="115">
        <v>-21</v>
      </c>
      <c r="J18" s="116">
        <v>-12.068965517241379</v>
      </c>
      <c r="K18" s="110"/>
      <c r="L18" s="110"/>
      <c r="M18" s="110"/>
      <c r="N18" s="110"/>
      <c r="O18" s="110"/>
    </row>
    <row r="19" spans="1:15" s="110" customFormat="1" ht="24.95" customHeight="1" x14ac:dyDescent="0.2">
      <c r="A19" s="193" t="s">
        <v>146</v>
      </c>
      <c r="B19" s="199" t="s">
        <v>147</v>
      </c>
      <c r="C19" s="113">
        <v>14.970986460348163</v>
      </c>
      <c r="D19" s="115">
        <v>387</v>
      </c>
      <c r="E19" s="114">
        <v>320</v>
      </c>
      <c r="F19" s="114">
        <v>389</v>
      </c>
      <c r="G19" s="114">
        <v>372</v>
      </c>
      <c r="H19" s="140">
        <v>365</v>
      </c>
      <c r="I19" s="115">
        <v>22</v>
      </c>
      <c r="J19" s="116">
        <v>6.0273972602739727</v>
      </c>
    </row>
    <row r="20" spans="1:15" s="287" customFormat="1" ht="24.95" customHeight="1" x14ac:dyDescent="0.2">
      <c r="A20" s="193" t="s">
        <v>148</v>
      </c>
      <c r="B20" s="199" t="s">
        <v>149</v>
      </c>
      <c r="C20" s="113">
        <v>10.251450676982591</v>
      </c>
      <c r="D20" s="115">
        <v>265</v>
      </c>
      <c r="E20" s="114">
        <v>102</v>
      </c>
      <c r="F20" s="114">
        <v>121</v>
      </c>
      <c r="G20" s="114">
        <v>128</v>
      </c>
      <c r="H20" s="140">
        <v>151</v>
      </c>
      <c r="I20" s="115">
        <v>114</v>
      </c>
      <c r="J20" s="116">
        <v>75.496688741721854</v>
      </c>
      <c r="K20" s="110"/>
      <c r="L20" s="110"/>
      <c r="M20" s="110"/>
      <c r="N20" s="110"/>
      <c r="O20" s="110"/>
    </row>
    <row r="21" spans="1:15" s="110" customFormat="1" ht="24.95" customHeight="1" x14ac:dyDescent="0.2">
      <c r="A21" s="201" t="s">
        <v>150</v>
      </c>
      <c r="B21" s="202" t="s">
        <v>151</v>
      </c>
      <c r="C21" s="113">
        <v>5.8800773694390713</v>
      </c>
      <c r="D21" s="115">
        <v>152</v>
      </c>
      <c r="E21" s="114">
        <v>134</v>
      </c>
      <c r="F21" s="114">
        <v>185</v>
      </c>
      <c r="G21" s="114">
        <v>149</v>
      </c>
      <c r="H21" s="140">
        <v>158</v>
      </c>
      <c r="I21" s="115">
        <v>-6</v>
      </c>
      <c r="J21" s="116">
        <v>-3.7974683544303796</v>
      </c>
    </row>
    <row r="22" spans="1:15" s="110" customFormat="1" ht="24.95" customHeight="1" x14ac:dyDescent="0.2">
      <c r="A22" s="201" t="s">
        <v>152</v>
      </c>
      <c r="B22" s="199" t="s">
        <v>153</v>
      </c>
      <c r="C22" s="113">
        <v>0.38684719535783363</v>
      </c>
      <c r="D22" s="115">
        <v>10</v>
      </c>
      <c r="E22" s="114">
        <v>11</v>
      </c>
      <c r="F22" s="114">
        <v>13</v>
      </c>
      <c r="G22" s="114">
        <v>7</v>
      </c>
      <c r="H22" s="140">
        <v>6</v>
      </c>
      <c r="I22" s="115">
        <v>4</v>
      </c>
      <c r="J22" s="116">
        <v>66.666666666666671</v>
      </c>
    </row>
    <row r="23" spans="1:15" s="110" customFormat="1" ht="24.95" customHeight="1" x14ac:dyDescent="0.2">
      <c r="A23" s="193" t="s">
        <v>154</v>
      </c>
      <c r="B23" s="199" t="s">
        <v>155</v>
      </c>
      <c r="C23" s="113">
        <v>1.1992263056092842</v>
      </c>
      <c r="D23" s="115">
        <v>31</v>
      </c>
      <c r="E23" s="114">
        <v>17</v>
      </c>
      <c r="F23" s="114">
        <v>24</v>
      </c>
      <c r="G23" s="114">
        <v>29</v>
      </c>
      <c r="H23" s="140">
        <v>37</v>
      </c>
      <c r="I23" s="115">
        <v>-6</v>
      </c>
      <c r="J23" s="116">
        <v>-16.216216216216218</v>
      </c>
    </row>
    <row r="24" spans="1:15" s="110" customFormat="1" ht="24.95" customHeight="1" x14ac:dyDescent="0.2">
      <c r="A24" s="193" t="s">
        <v>156</v>
      </c>
      <c r="B24" s="199" t="s">
        <v>221</v>
      </c>
      <c r="C24" s="113">
        <v>3.6363636363636362</v>
      </c>
      <c r="D24" s="115">
        <v>94</v>
      </c>
      <c r="E24" s="114">
        <v>71</v>
      </c>
      <c r="F24" s="114">
        <v>70</v>
      </c>
      <c r="G24" s="114">
        <v>54</v>
      </c>
      <c r="H24" s="140">
        <v>59</v>
      </c>
      <c r="I24" s="115">
        <v>35</v>
      </c>
      <c r="J24" s="116">
        <v>59.322033898305087</v>
      </c>
    </row>
    <row r="25" spans="1:15" s="110" customFormat="1" ht="24.95" customHeight="1" x14ac:dyDescent="0.2">
      <c r="A25" s="193" t="s">
        <v>222</v>
      </c>
      <c r="B25" s="204" t="s">
        <v>159</v>
      </c>
      <c r="C25" s="113">
        <v>5.4545454545454541</v>
      </c>
      <c r="D25" s="115">
        <v>141</v>
      </c>
      <c r="E25" s="114">
        <v>123</v>
      </c>
      <c r="F25" s="114">
        <v>110</v>
      </c>
      <c r="G25" s="114">
        <v>81</v>
      </c>
      <c r="H25" s="140">
        <v>105</v>
      </c>
      <c r="I25" s="115">
        <v>36</v>
      </c>
      <c r="J25" s="116">
        <v>34.285714285714285</v>
      </c>
    </row>
    <row r="26" spans="1:15" s="110" customFormat="1" ht="24.95" customHeight="1" x14ac:dyDescent="0.2">
      <c r="A26" s="201">
        <v>782.78300000000002</v>
      </c>
      <c r="B26" s="203" t="s">
        <v>160</v>
      </c>
      <c r="C26" s="113">
        <v>4.758220502901354</v>
      </c>
      <c r="D26" s="115">
        <v>123</v>
      </c>
      <c r="E26" s="114">
        <v>128</v>
      </c>
      <c r="F26" s="114">
        <v>120</v>
      </c>
      <c r="G26" s="114">
        <v>127</v>
      </c>
      <c r="H26" s="140">
        <v>108</v>
      </c>
      <c r="I26" s="115">
        <v>15</v>
      </c>
      <c r="J26" s="116">
        <v>13.888888888888889</v>
      </c>
    </row>
    <row r="27" spans="1:15" s="110" customFormat="1" ht="24.95" customHeight="1" x14ac:dyDescent="0.2">
      <c r="A27" s="193" t="s">
        <v>161</v>
      </c>
      <c r="B27" s="199" t="s">
        <v>162</v>
      </c>
      <c r="C27" s="113">
        <v>2.746615087040619</v>
      </c>
      <c r="D27" s="115">
        <v>71</v>
      </c>
      <c r="E27" s="114">
        <v>50</v>
      </c>
      <c r="F27" s="114">
        <v>58</v>
      </c>
      <c r="G27" s="114">
        <v>47</v>
      </c>
      <c r="H27" s="140">
        <v>63</v>
      </c>
      <c r="I27" s="115">
        <v>8</v>
      </c>
      <c r="J27" s="116">
        <v>12.698412698412698</v>
      </c>
    </row>
    <row r="28" spans="1:15" s="110" customFormat="1" ht="24.95" customHeight="1" x14ac:dyDescent="0.2">
      <c r="A28" s="193" t="s">
        <v>163</v>
      </c>
      <c r="B28" s="199" t="s">
        <v>164</v>
      </c>
      <c r="C28" s="113">
        <v>2.4371373307543522</v>
      </c>
      <c r="D28" s="115">
        <v>63</v>
      </c>
      <c r="E28" s="114">
        <v>28</v>
      </c>
      <c r="F28" s="114">
        <v>86</v>
      </c>
      <c r="G28" s="114">
        <v>57</v>
      </c>
      <c r="H28" s="140">
        <v>49</v>
      </c>
      <c r="I28" s="115">
        <v>14</v>
      </c>
      <c r="J28" s="116">
        <v>28.571428571428573</v>
      </c>
    </row>
    <row r="29" spans="1:15" s="110" customFormat="1" ht="24.95" customHeight="1" x14ac:dyDescent="0.2">
      <c r="A29" s="193">
        <v>86</v>
      </c>
      <c r="B29" s="199" t="s">
        <v>165</v>
      </c>
      <c r="C29" s="113">
        <v>8.820116054158607</v>
      </c>
      <c r="D29" s="115">
        <v>228</v>
      </c>
      <c r="E29" s="114">
        <v>203</v>
      </c>
      <c r="F29" s="114">
        <v>213</v>
      </c>
      <c r="G29" s="114">
        <v>164</v>
      </c>
      <c r="H29" s="140">
        <v>219</v>
      </c>
      <c r="I29" s="115">
        <v>9</v>
      </c>
      <c r="J29" s="116">
        <v>4.1095890410958908</v>
      </c>
    </row>
    <row r="30" spans="1:15" s="110" customFormat="1" ht="24.95" customHeight="1" x14ac:dyDescent="0.2">
      <c r="A30" s="193">
        <v>87.88</v>
      </c>
      <c r="B30" s="204" t="s">
        <v>166</v>
      </c>
      <c r="C30" s="113">
        <v>11.37330754352031</v>
      </c>
      <c r="D30" s="115">
        <v>294</v>
      </c>
      <c r="E30" s="114">
        <v>264</v>
      </c>
      <c r="F30" s="114">
        <v>419</v>
      </c>
      <c r="G30" s="114">
        <v>286</v>
      </c>
      <c r="H30" s="140">
        <v>297</v>
      </c>
      <c r="I30" s="115">
        <v>-3</v>
      </c>
      <c r="J30" s="116">
        <v>-1.0101010101010102</v>
      </c>
    </row>
    <row r="31" spans="1:15" s="110" customFormat="1" ht="24.95" customHeight="1" x14ac:dyDescent="0.2">
      <c r="A31" s="193" t="s">
        <v>167</v>
      </c>
      <c r="B31" s="199" t="s">
        <v>168</v>
      </c>
      <c r="C31" s="113">
        <v>3.2495164410058028</v>
      </c>
      <c r="D31" s="115">
        <v>84</v>
      </c>
      <c r="E31" s="114">
        <v>49</v>
      </c>
      <c r="F31" s="114">
        <v>72</v>
      </c>
      <c r="G31" s="114">
        <v>63</v>
      </c>
      <c r="H31" s="140">
        <v>99</v>
      </c>
      <c r="I31" s="115">
        <v>-15</v>
      </c>
      <c r="J31" s="116">
        <v>-15.151515151515152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3.4042553191489362</v>
      </c>
      <c r="D34" s="115">
        <v>88</v>
      </c>
      <c r="E34" s="114">
        <v>188</v>
      </c>
      <c r="F34" s="114">
        <v>171</v>
      </c>
      <c r="G34" s="114">
        <v>91</v>
      </c>
      <c r="H34" s="140">
        <v>82</v>
      </c>
      <c r="I34" s="115">
        <v>6</v>
      </c>
      <c r="J34" s="116">
        <v>7.3170731707317076</v>
      </c>
    </row>
    <row r="35" spans="1:10" s="110" customFormat="1" ht="24.95" customHeight="1" x14ac:dyDescent="0.2">
      <c r="A35" s="292" t="s">
        <v>171</v>
      </c>
      <c r="B35" s="293" t="s">
        <v>172</v>
      </c>
      <c r="C35" s="113">
        <v>21.431334622823986</v>
      </c>
      <c r="D35" s="115">
        <v>554</v>
      </c>
      <c r="E35" s="114">
        <v>445</v>
      </c>
      <c r="F35" s="114">
        <v>770</v>
      </c>
      <c r="G35" s="114">
        <v>359</v>
      </c>
      <c r="H35" s="140">
        <v>892</v>
      </c>
      <c r="I35" s="115">
        <v>-338</v>
      </c>
      <c r="J35" s="116">
        <v>-37.892376681614351</v>
      </c>
    </row>
    <row r="36" spans="1:10" s="110" customFormat="1" ht="24.95" customHeight="1" x14ac:dyDescent="0.2">
      <c r="A36" s="294" t="s">
        <v>173</v>
      </c>
      <c r="B36" s="295" t="s">
        <v>174</v>
      </c>
      <c r="C36" s="125">
        <v>75.164410058027073</v>
      </c>
      <c r="D36" s="143">
        <v>1943</v>
      </c>
      <c r="E36" s="144">
        <v>1500</v>
      </c>
      <c r="F36" s="144">
        <v>1880</v>
      </c>
      <c r="G36" s="144">
        <v>1564</v>
      </c>
      <c r="H36" s="145">
        <v>1716</v>
      </c>
      <c r="I36" s="143">
        <v>227</v>
      </c>
      <c r="J36" s="146">
        <v>13.228438228438229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2585</v>
      </c>
      <c r="F11" s="264">
        <v>2133</v>
      </c>
      <c r="G11" s="264">
        <v>2821</v>
      </c>
      <c r="H11" s="264">
        <v>2014</v>
      </c>
      <c r="I11" s="265">
        <v>2690</v>
      </c>
      <c r="J11" s="263">
        <v>-105</v>
      </c>
      <c r="K11" s="266">
        <v>-3.9033457249070631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25.145067698259187</v>
      </c>
      <c r="E13" s="115">
        <v>650</v>
      </c>
      <c r="F13" s="114">
        <v>806</v>
      </c>
      <c r="G13" s="114">
        <v>732</v>
      </c>
      <c r="H13" s="114">
        <v>569</v>
      </c>
      <c r="I13" s="140">
        <v>744</v>
      </c>
      <c r="J13" s="115">
        <v>-94</v>
      </c>
      <c r="K13" s="116">
        <v>-12.634408602150538</v>
      </c>
    </row>
    <row r="14" spans="1:17" ht="15.95" customHeight="1" x14ac:dyDescent="0.2">
      <c r="A14" s="306" t="s">
        <v>230</v>
      </c>
      <c r="B14" s="307"/>
      <c r="C14" s="308"/>
      <c r="D14" s="113">
        <v>58.800773694390713</v>
      </c>
      <c r="E14" s="115">
        <v>1520</v>
      </c>
      <c r="F14" s="114">
        <v>1035</v>
      </c>
      <c r="G14" s="114">
        <v>1631</v>
      </c>
      <c r="H14" s="114">
        <v>1162</v>
      </c>
      <c r="I14" s="140">
        <v>1580</v>
      </c>
      <c r="J14" s="115">
        <v>-60</v>
      </c>
      <c r="K14" s="116">
        <v>-3.7974683544303796</v>
      </c>
    </row>
    <row r="15" spans="1:17" ht="15.95" customHeight="1" x14ac:dyDescent="0.2">
      <c r="A15" s="306" t="s">
        <v>231</v>
      </c>
      <c r="B15" s="307"/>
      <c r="C15" s="308"/>
      <c r="D15" s="113">
        <v>6.4990328820116057</v>
      </c>
      <c r="E15" s="115">
        <v>168</v>
      </c>
      <c r="F15" s="114">
        <v>128</v>
      </c>
      <c r="G15" s="114">
        <v>172</v>
      </c>
      <c r="H15" s="114">
        <v>126</v>
      </c>
      <c r="I15" s="140">
        <v>174</v>
      </c>
      <c r="J15" s="115">
        <v>-6</v>
      </c>
      <c r="K15" s="116">
        <v>-3.4482758620689653</v>
      </c>
    </row>
    <row r="16" spans="1:17" ht="15.95" customHeight="1" x14ac:dyDescent="0.2">
      <c r="A16" s="306" t="s">
        <v>232</v>
      </c>
      <c r="B16" s="307"/>
      <c r="C16" s="308"/>
      <c r="D16" s="113">
        <v>8.3172147001934231</v>
      </c>
      <c r="E16" s="115">
        <v>215</v>
      </c>
      <c r="F16" s="114">
        <v>142</v>
      </c>
      <c r="G16" s="114">
        <v>217</v>
      </c>
      <c r="H16" s="114">
        <v>123</v>
      </c>
      <c r="I16" s="140">
        <v>159</v>
      </c>
      <c r="J16" s="115">
        <v>56</v>
      </c>
      <c r="K16" s="116">
        <v>35.220125786163521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3.0560928433268857</v>
      </c>
      <c r="E18" s="115">
        <v>79</v>
      </c>
      <c r="F18" s="114">
        <v>162</v>
      </c>
      <c r="G18" s="114">
        <v>166</v>
      </c>
      <c r="H18" s="114">
        <v>78</v>
      </c>
      <c r="I18" s="140">
        <v>76</v>
      </c>
      <c r="J18" s="115">
        <v>3</v>
      </c>
      <c r="K18" s="116">
        <v>3.9473684210526314</v>
      </c>
    </row>
    <row r="19" spans="1:11" ht="14.1" customHeight="1" x14ac:dyDescent="0.2">
      <c r="A19" s="306" t="s">
        <v>235</v>
      </c>
      <c r="B19" s="307" t="s">
        <v>236</v>
      </c>
      <c r="C19" s="308"/>
      <c r="D19" s="113">
        <v>2.4371373307543522</v>
      </c>
      <c r="E19" s="115">
        <v>63</v>
      </c>
      <c r="F19" s="114">
        <v>149</v>
      </c>
      <c r="G19" s="114">
        <v>141</v>
      </c>
      <c r="H19" s="114">
        <v>62</v>
      </c>
      <c r="I19" s="140">
        <v>56</v>
      </c>
      <c r="J19" s="115">
        <v>7</v>
      </c>
      <c r="K19" s="116">
        <v>12.5</v>
      </c>
    </row>
    <row r="20" spans="1:11" ht="14.1" customHeight="1" x14ac:dyDescent="0.2">
      <c r="A20" s="306">
        <v>12</v>
      </c>
      <c r="B20" s="307" t="s">
        <v>237</v>
      </c>
      <c r="C20" s="308"/>
      <c r="D20" s="113">
        <v>2.2823984526112184</v>
      </c>
      <c r="E20" s="115">
        <v>59</v>
      </c>
      <c r="F20" s="114">
        <v>60</v>
      </c>
      <c r="G20" s="114">
        <v>43</v>
      </c>
      <c r="H20" s="114">
        <v>40</v>
      </c>
      <c r="I20" s="140">
        <v>53</v>
      </c>
      <c r="J20" s="115">
        <v>6</v>
      </c>
      <c r="K20" s="116">
        <v>11.320754716981131</v>
      </c>
    </row>
    <row r="21" spans="1:11" ht="14.1" customHeight="1" x14ac:dyDescent="0.2">
      <c r="A21" s="306">
        <v>21</v>
      </c>
      <c r="B21" s="307" t="s">
        <v>238</v>
      </c>
      <c r="C21" s="308"/>
      <c r="D21" s="113">
        <v>0.30947775628626695</v>
      </c>
      <c r="E21" s="115">
        <v>8</v>
      </c>
      <c r="F21" s="114" t="s">
        <v>513</v>
      </c>
      <c r="G21" s="114">
        <v>9</v>
      </c>
      <c r="H21" s="114">
        <v>3</v>
      </c>
      <c r="I21" s="140">
        <v>6</v>
      </c>
      <c r="J21" s="115">
        <v>2</v>
      </c>
      <c r="K21" s="116">
        <v>33.333333333333336</v>
      </c>
    </row>
    <row r="22" spans="1:11" ht="14.1" customHeight="1" x14ac:dyDescent="0.2">
      <c r="A22" s="306">
        <v>22</v>
      </c>
      <c r="B22" s="307" t="s">
        <v>239</v>
      </c>
      <c r="C22" s="308"/>
      <c r="D22" s="113">
        <v>1.4313346228239845</v>
      </c>
      <c r="E22" s="115">
        <v>37</v>
      </c>
      <c r="F22" s="114">
        <v>38</v>
      </c>
      <c r="G22" s="114">
        <v>63</v>
      </c>
      <c r="H22" s="114">
        <v>34</v>
      </c>
      <c r="I22" s="140">
        <v>35</v>
      </c>
      <c r="J22" s="115">
        <v>2</v>
      </c>
      <c r="K22" s="116">
        <v>5.7142857142857144</v>
      </c>
    </row>
    <row r="23" spans="1:11" ht="14.1" customHeight="1" x14ac:dyDescent="0.2">
      <c r="A23" s="306">
        <v>23</v>
      </c>
      <c r="B23" s="307" t="s">
        <v>240</v>
      </c>
      <c r="C23" s="308"/>
      <c r="D23" s="113">
        <v>0.5415860735009671</v>
      </c>
      <c r="E23" s="115">
        <v>14</v>
      </c>
      <c r="F23" s="114">
        <v>24</v>
      </c>
      <c r="G23" s="114">
        <v>12</v>
      </c>
      <c r="H23" s="114">
        <v>12</v>
      </c>
      <c r="I23" s="140">
        <v>12</v>
      </c>
      <c r="J23" s="115">
        <v>2</v>
      </c>
      <c r="K23" s="116">
        <v>16.666666666666668</v>
      </c>
    </row>
    <row r="24" spans="1:11" ht="14.1" customHeight="1" x14ac:dyDescent="0.2">
      <c r="A24" s="306">
        <v>24</v>
      </c>
      <c r="B24" s="307" t="s">
        <v>241</v>
      </c>
      <c r="C24" s="308"/>
      <c r="D24" s="113">
        <v>3.0174081237911023</v>
      </c>
      <c r="E24" s="115">
        <v>78</v>
      </c>
      <c r="F24" s="114">
        <v>24</v>
      </c>
      <c r="G24" s="114">
        <v>33</v>
      </c>
      <c r="H24" s="114">
        <v>32</v>
      </c>
      <c r="I24" s="140">
        <v>37</v>
      </c>
      <c r="J24" s="115">
        <v>41</v>
      </c>
      <c r="K24" s="116">
        <v>110.81081081081081</v>
      </c>
    </row>
    <row r="25" spans="1:11" ht="14.1" customHeight="1" x14ac:dyDescent="0.2">
      <c r="A25" s="306">
        <v>25</v>
      </c>
      <c r="B25" s="307" t="s">
        <v>242</v>
      </c>
      <c r="C25" s="308"/>
      <c r="D25" s="113">
        <v>3.4816247582205029</v>
      </c>
      <c r="E25" s="115">
        <v>90</v>
      </c>
      <c r="F25" s="114">
        <v>35</v>
      </c>
      <c r="G25" s="114">
        <v>73</v>
      </c>
      <c r="H25" s="114">
        <v>55</v>
      </c>
      <c r="I25" s="140">
        <v>88</v>
      </c>
      <c r="J25" s="115">
        <v>2</v>
      </c>
      <c r="K25" s="116">
        <v>2.2727272727272729</v>
      </c>
    </row>
    <row r="26" spans="1:11" ht="14.1" customHeight="1" x14ac:dyDescent="0.2">
      <c r="A26" s="306">
        <v>26</v>
      </c>
      <c r="B26" s="307" t="s">
        <v>243</v>
      </c>
      <c r="C26" s="308"/>
      <c r="D26" s="113">
        <v>2.011605415860735</v>
      </c>
      <c r="E26" s="115">
        <v>52</v>
      </c>
      <c r="F26" s="114">
        <v>27</v>
      </c>
      <c r="G26" s="114">
        <v>25</v>
      </c>
      <c r="H26" s="114">
        <v>37</v>
      </c>
      <c r="I26" s="140">
        <v>75</v>
      </c>
      <c r="J26" s="115">
        <v>-23</v>
      </c>
      <c r="K26" s="116">
        <v>-30.666666666666668</v>
      </c>
    </row>
    <row r="27" spans="1:11" ht="14.1" customHeight="1" x14ac:dyDescent="0.2">
      <c r="A27" s="306">
        <v>27</v>
      </c>
      <c r="B27" s="307" t="s">
        <v>244</v>
      </c>
      <c r="C27" s="308"/>
      <c r="D27" s="113">
        <v>1.1605415860735009</v>
      </c>
      <c r="E27" s="115">
        <v>30</v>
      </c>
      <c r="F27" s="114">
        <v>14</v>
      </c>
      <c r="G27" s="114">
        <v>18</v>
      </c>
      <c r="H27" s="114">
        <v>16</v>
      </c>
      <c r="I27" s="140">
        <v>42</v>
      </c>
      <c r="J27" s="115">
        <v>-12</v>
      </c>
      <c r="K27" s="116">
        <v>-28.571428571428573</v>
      </c>
    </row>
    <row r="28" spans="1:11" ht="14.1" customHeight="1" x14ac:dyDescent="0.2">
      <c r="A28" s="306">
        <v>28</v>
      </c>
      <c r="B28" s="307" t="s">
        <v>245</v>
      </c>
      <c r="C28" s="308"/>
      <c r="D28" s="113">
        <v>0.19342359767891681</v>
      </c>
      <c r="E28" s="115">
        <v>5</v>
      </c>
      <c r="F28" s="114">
        <v>4</v>
      </c>
      <c r="G28" s="114">
        <v>4</v>
      </c>
      <c r="H28" s="114">
        <v>4</v>
      </c>
      <c r="I28" s="140">
        <v>8</v>
      </c>
      <c r="J28" s="115">
        <v>-3</v>
      </c>
      <c r="K28" s="116">
        <v>-37.5</v>
      </c>
    </row>
    <row r="29" spans="1:11" ht="14.1" customHeight="1" x14ac:dyDescent="0.2">
      <c r="A29" s="306">
        <v>29</v>
      </c>
      <c r="B29" s="307" t="s">
        <v>246</v>
      </c>
      <c r="C29" s="308"/>
      <c r="D29" s="113">
        <v>5.4545454545454541</v>
      </c>
      <c r="E29" s="115">
        <v>141</v>
      </c>
      <c r="F29" s="114">
        <v>103</v>
      </c>
      <c r="G29" s="114">
        <v>131</v>
      </c>
      <c r="H29" s="114">
        <v>96</v>
      </c>
      <c r="I29" s="140">
        <v>268</v>
      </c>
      <c r="J29" s="115">
        <v>-127</v>
      </c>
      <c r="K29" s="116">
        <v>-47.388059701492537</v>
      </c>
    </row>
    <row r="30" spans="1:11" ht="14.1" customHeight="1" x14ac:dyDescent="0.2">
      <c r="A30" s="306" t="s">
        <v>247</v>
      </c>
      <c r="B30" s="307" t="s">
        <v>248</v>
      </c>
      <c r="C30" s="308"/>
      <c r="D30" s="113">
        <v>3.1334622823984528</v>
      </c>
      <c r="E30" s="115">
        <v>81</v>
      </c>
      <c r="F30" s="114" t="s">
        <v>513</v>
      </c>
      <c r="G30" s="114">
        <v>53</v>
      </c>
      <c r="H30" s="114">
        <v>33</v>
      </c>
      <c r="I30" s="140">
        <v>207</v>
      </c>
      <c r="J30" s="115">
        <v>-126</v>
      </c>
      <c r="K30" s="116">
        <v>-60.869565217391305</v>
      </c>
    </row>
    <row r="31" spans="1:11" ht="14.1" customHeight="1" x14ac:dyDescent="0.2">
      <c r="A31" s="306" t="s">
        <v>249</v>
      </c>
      <c r="B31" s="307" t="s">
        <v>250</v>
      </c>
      <c r="C31" s="308"/>
      <c r="D31" s="113" t="s">
        <v>513</v>
      </c>
      <c r="E31" s="115" t="s">
        <v>513</v>
      </c>
      <c r="F31" s="114">
        <v>54</v>
      </c>
      <c r="G31" s="114">
        <v>78</v>
      </c>
      <c r="H31" s="114">
        <v>63</v>
      </c>
      <c r="I31" s="140">
        <v>61</v>
      </c>
      <c r="J31" s="115" t="s">
        <v>513</v>
      </c>
      <c r="K31" s="116" t="s">
        <v>513</v>
      </c>
    </row>
    <row r="32" spans="1:11" ht="14.1" customHeight="1" x14ac:dyDescent="0.2">
      <c r="A32" s="306">
        <v>31</v>
      </c>
      <c r="B32" s="307" t="s">
        <v>251</v>
      </c>
      <c r="C32" s="308"/>
      <c r="D32" s="113">
        <v>0.38684719535783363</v>
      </c>
      <c r="E32" s="115">
        <v>10</v>
      </c>
      <c r="F32" s="114">
        <v>6</v>
      </c>
      <c r="G32" s="114">
        <v>20</v>
      </c>
      <c r="H32" s="114">
        <v>5</v>
      </c>
      <c r="I32" s="140">
        <v>6</v>
      </c>
      <c r="J32" s="115">
        <v>4</v>
      </c>
      <c r="K32" s="116">
        <v>66.666666666666671</v>
      </c>
    </row>
    <row r="33" spans="1:11" ht="14.1" customHeight="1" x14ac:dyDescent="0.2">
      <c r="A33" s="306">
        <v>32</v>
      </c>
      <c r="B33" s="307" t="s">
        <v>252</v>
      </c>
      <c r="C33" s="308"/>
      <c r="D33" s="113">
        <v>2.0889748549323017</v>
      </c>
      <c r="E33" s="115">
        <v>54</v>
      </c>
      <c r="F33" s="114">
        <v>64</v>
      </c>
      <c r="G33" s="114">
        <v>256</v>
      </c>
      <c r="H33" s="114">
        <v>50</v>
      </c>
      <c r="I33" s="140">
        <v>51</v>
      </c>
      <c r="J33" s="115">
        <v>3</v>
      </c>
      <c r="K33" s="116">
        <v>5.882352941176471</v>
      </c>
    </row>
    <row r="34" spans="1:11" ht="14.1" customHeight="1" x14ac:dyDescent="0.2">
      <c r="A34" s="306">
        <v>33</v>
      </c>
      <c r="B34" s="307" t="s">
        <v>253</v>
      </c>
      <c r="C34" s="308"/>
      <c r="D34" s="113">
        <v>2.011605415860735</v>
      </c>
      <c r="E34" s="115">
        <v>52</v>
      </c>
      <c r="F34" s="114">
        <v>49</v>
      </c>
      <c r="G34" s="114">
        <v>43</v>
      </c>
      <c r="H34" s="114">
        <v>37</v>
      </c>
      <c r="I34" s="140">
        <v>54</v>
      </c>
      <c r="J34" s="115">
        <v>-2</v>
      </c>
      <c r="K34" s="116">
        <v>-3.7037037037037037</v>
      </c>
    </row>
    <row r="35" spans="1:11" ht="14.1" customHeight="1" x14ac:dyDescent="0.2">
      <c r="A35" s="306">
        <v>34</v>
      </c>
      <c r="B35" s="307" t="s">
        <v>254</v>
      </c>
      <c r="C35" s="308"/>
      <c r="D35" s="113">
        <v>2.1276595744680851</v>
      </c>
      <c r="E35" s="115">
        <v>55</v>
      </c>
      <c r="F35" s="114">
        <v>45</v>
      </c>
      <c r="G35" s="114">
        <v>53</v>
      </c>
      <c r="H35" s="114">
        <v>38</v>
      </c>
      <c r="I35" s="140">
        <v>51</v>
      </c>
      <c r="J35" s="115">
        <v>4</v>
      </c>
      <c r="K35" s="116">
        <v>7.8431372549019605</v>
      </c>
    </row>
    <row r="36" spans="1:11" ht="14.1" customHeight="1" x14ac:dyDescent="0.2">
      <c r="A36" s="306">
        <v>41</v>
      </c>
      <c r="B36" s="307" t="s">
        <v>255</v>
      </c>
      <c r="C36" s="308"/>
      <c r="D36" s="113">
        <v>0.50290135396518376</v>
      </c>
      <c r="E36" s="115">
        <v>13</v>
      </c>
      <c r="F36" s="114">
        <v>12</v>
      </c>
      <c r="G36" s="114">
        <v>14</v>
      </c>
      <c r="H36" s="114">
        <v>7</v>
      </c>
      <c r="I36" s="140">
        <v>26</v>
      </c>
      <c r="J36" s="115">
        <v>-13</v>
      </c>
      <c r="K36" s="116">
        <v>-50</v>
      </c>
    </row>
    <row r="37" spans="1:11" ht="14.1" customHeight="1" x14ac:dyDescent="0.2">
      <c r="A37" s="306">
        <v>42</v>
      </c>
      <c r="B37" s="307" t="s">
        <v>256</v>
      </c>
      <c r="C37" s="308"/>
      <c r="D37" s="113">
        <v>0.15473887814313347</v>
      </c>
      <c r="E37" s="115">
        <v>4</v>
      </c>
      <c r="F37" s="114" t="s">
        <v>513</v>
      </c>
      <c r="G37" s="114">
        <v>4</v>
      </c>
      <c r="H37" s="114">
        <v>3</v>
      </c>
      <c r="I37" s="140" t="s">
        <v>513</v>
      </c>
      <c r="J37" s="115" t="s">
        <v>513</v>
      </c>
      <c r="K37" s="116" t="s">
        <v>513</v>
      </c>
    </row>
    <row r="38" spans="1:11" ht="14.1" customHeight="1" x14ac:dyDescent="0.2">
      <c r="A38" s="306">
        <v>43</v>
      </c>
      <c r="B38" s="307" t="s">
        <v>257</v>
      </c>
      <c r="C38" s="308"/>
      <c r="D38" s="113">
        <v>0.69632495164410058</v>
      </c>
      <c r="E38" s="115">
        <v>18</v>
      </c>
      <c r="F38" s="114">
        <v>10</v>
      </c>
      <c r="G38" s="114">
        <v>11</v>
      </c>
      <c r="H38" s="114">
        <v>10</v>
      </c>
      <c r="I38" s="140">
        <v>13</v>
      </c>
      <c r="J38" s="115">
        <v>5</v>
      </c>
      <c r="K38" s="116">
        <v>38.46153846153846</v>
      </c>
    </row>
    <row r="39" spans="1:11" ht="14.1" customHeight="1" x14ac:dyDescent="0.2">
      <c r="A39" s="306">
        <v>51</v>
      </c>
      <c r="B39" s="307" t="s">
        <v>258</v>
      </c>
      <c r="C39" s="308"/>
      <c r="D39" s="113">
        <v>8.8588007736943908</v>
      </c>
      <c r="E39" s="115">
        <v>229</v>
      </c>
      <c r="F39" s="114">
        <v>251</v>
      </c>
      <c r="G39" s="114">
        <v>199</v>
      </c>
      <c r="H39" s="114">
        <v>218</v>
      </c>
      <c r="I39" s="140">
        <v>349</v>
      </c>
      <c r="J39" s="115">
        <v>-120</v>
      </c>
      <c r="K39" s="116">
        <v>-34.383954154727796</v>
      </c>
    </row>
    <row r="40" spans="1:11" ht="14.1" customHeight="1" x14ac:dyDescent="0.2">
      <c r="A40" s="306" t="s">
        <v>259</v>
      </c>
      <c r="B40" s="307" t="s">
        <v>260</v>
      </c>
      <c r="C40" s="308"/>
      <c r="D40" s="113">
        <v>7.7369439071566735</v>
      </c>
      <c r="E40" s="115">
        <v>200</v>
      </c>
      <c r="F40" s="114">
        <v>240</v>
      </c>
      <c r="G40" s="114">
        <v>186</v>
      </c>
      <c r="H40" s="114">
        <v>200</v>
      </c>
      <c r="I40" s="140">
        <v>314</v>
      </c>
      <c r="J40" s="115">
        <v>-114</v>
      </c>
      <c r="K40" s="116">
        <v>-36.305732484076437</v>
      </c>
    </row>
    <row r="41" spans="1:11" ht="14.1" customHeight="1" x14ac:dyDescent="0.2">
      <c r="A41" s="306"/>
      <c r="B41" s="307" t="s">
        <v>261</v>
      </c>
      <c r="C41" s="308"/>
      <c r="D41" s="113">
        <v>6.8085106382978724</v>
      </c>
      <c r="E41" s="115">
        <v>176</v>
      </c>
      <c r="F41" s="114">
        <v>217</v>
      </c>
      <c r="G41" s="114">
        <v>164</v>
      </c>
      <c r="H41" s="114">
        <v>168</v>
      </c>
      <c r="I41" s="140">
        <v>297</v>
      </c>
      <c r="J41" s="115">
        <v>-121</v>
      </c>
      <c r="K41" s="116">
        <v>-40.74074074074074</v>
      </c>
    </row>
    <row r="42" spans="1:11" ht="14.1" customHeight="1" x14ac:dyDescent="0.2">
      <c r="A42" s="306">
        <v>52</v>
      </c>
      <c r="B42" s="307" t="s">
        <v>262</v>
      </c>
      <c r="C42" s="308"/>
      <c r="D42" s="113">
        <v>8.8974854932301746</v>
      </c>
      <c r="E42" s="115">
        <v>230</v>
      </c>
      <c r="F42" s="114">
        <v>109</v>
      </c>
      <c r="G42" s="114">
        <v>216</v>
      </c>
      <c r="H42" s="114">
        <v>107</v>
      </c>
      <c r="I42" s="140">
        <v>155</v>
      </c>
      <c r="J42" s="115">
        <v>75</v>
      </c>
      <c r="K42" s="116">
        <v>48.387096774193552</v>
      </c>
    </row>
    <row r="43" spans="1:11" ht="14.1" customHeight="1" x14ac:dyDescent="0.2">
      <c r="A43" s="306" t="s">
        <v>263</v>
      </c>
      <c r="B43" s="307" t="s">
        <v>264</v>
      </c>
      <c r="C43" s="308"/>
      <c r="D43" s="113">
        <v>7.9690522243713735</v>
      </c>
      <c r="E43" s="115">
        <v>206</v>
      </c>
      <c r="F43" s="114">
        <v>86</v>
      </c>
      <c r="G43" s="114">
        <v>102</v>
      </c>
      <c r="H43" s="114">
        <v>87</v>
      </c>
      <c r="I43" s="140">
        <v>112</v>
      </c>
      <c r="J43" s="115">
        <v>94</v>
      </c>
      <c r="K43" s="116">
        <v>83.928571428571431</v>
      </c>
    </row>
    <row r="44" spans="1:11" ht="14.1" customHeight="1" x14ac:dyDescent="0.2">
      <c r="A44" s="306">
        <v>53</v>
      </c>
      <c r="B44" s="307" t="s">
        <v>265</v>
      </c>
      <c r="C44" s="308"/>
      <c r="D44" s="113">
        <v>0.65764023210831724</v>
      </c>
      <c r="E44" s="115">
        <v>17</v>
      </c>
      <c r="F44" s="114">
        <v>22</v>
      </c>
      <c r="G44" s="114">
        <v>7</v>
      </c>
      <c r="H44" s="114">
        <v>9</v>
      </c>
      <c r="I44" s="140">
        <v>19</v>
      </c>
      <c r="J44" s="115">
        <v>-2</v>
      </c>
      <c r="K44" s="116">
        <v>-10.526315789473685</v>
      </c>
    </row>
    <row r="45" spans="1:11" ht="14.1" customHeight="1" x14ac:dyDescent="0.2">
      <c r="A45" s="306" t="s">
        <v>266</v>
      </c>
      <c r="B45" s="307" t="s">
        <v>267</v>
      </c>
      <c r="C45" s="308"/>
      <c r="D45" s="113">
        <v>0.42553191489361702</v>
      </c>
      <c r="E45" s="115">
        <v>11</v>
      </c>
      <c r="F45" s="114">
        <v>18</v>
      </c>
      <c r="G45" s="114">
        <v>6</v>
      </c>
      <c r="H45" s="114">
        <v>8</v>
      </c>
      <c r="I45" s="140">
        <v>16</v>
      </c>
      <c r="J45" s="115">
        <v>-5</v>
      </c>
      <c r="K45" s="116">
        <v>-31.25</v>
      </c>
    </row>
    <row r="46" spans="1:11" ht="14.1" customHeight="1" x14ac:dyDescent="0.2">
      <c r="A46" s="306">
        <v>54</v>
      </c>
      <c r="B46" s="307" t="s">
        <v>268</v>
      </c>
      <c r="C46" s="308"/>
      <c r="D46" s="113">
        <v>5.1063829787234045</v>
      </c>
      <c r="E46" s="115">
        <v>132</v>
      </c>
      <c r="F46" s="114">
        <v>108</v>
      </c>
      <c r="G46" s="114">
        <v>88</v>
      </c>
      <c r="H46" s="114">
        <v>85</v>
      </c>
      <c r="I46" s="140">
        <v>110</v>
      </c>
      <c r="J46" s="115">
        <v>22</v>
      </c>
      <c r="K46" s="116">
        <v>20</v>
      </c>
    </row>
    <row r="47" spans="1:11" ht="14.1" customHeight="1" x14ac:dyDescent="0.2">
      <c r="A47" s="306">
        <v>61</v>
      </c>
      <c r="B47" s="307" t="s">
        <v>269</v>
      </c>
      <c r="C47" s="308"/>
      <c r="D47" s="113">
        <v>1.5860735009671181</v>
      </c>
      <c r="E47" s="115">
        <v>41</v>
      </c>
      <c r="F47" s="114">
        <v>32</v>
      </c>
      <c r="G47" s="114">
        <v>36</v>
      </c>
      <c r="H47" s="114">
        <v>29</v>
      </c>
      <c r="I47" s="140">
        <v>30</v>
      </c>
      <c r="J47" s="115">
        <v>11</v>
      </c>
      <c r="K47" s="116">
        <v>36.666666666666664</v>
      </c>
    </row>
    <row r="48" spans="1:11" ht="14.1" customHeight="1" x14ac:dyDescent="0.2">
      <c r="A48" s="306">
        <v>62</v>
      </c>
      <c r="B48" s="307" t="s">
        <v>270</v>
      </c>
      <c r="C48" s="308"/>
      <c r="D48" s="113">
        <v>7.6595744680851068</v>
      </c>
      <c r="E48" s="115">
        <v>198</v>
      </c>
      <c r="F48" s="114">
        <v>176</v>
      </c>
      <c r="G48" s="114">
        <v>213</v>
      </c>
      <c r="H48" s="114">
        <v>210</v>
      </c>
      <c r="I48" s="140">
        <v>185</v>
      </c>
      <c r="J48" s="115">
        <v>13</v>
      </c>
      <c r="K48" s="116">
        <v>7.0270270270270272</v>
      </c>
    </row>
    <row r="49" spans="1:11" ht="14.1" customHeight="1" x14ac:dyDescent="0.2">
      <c r="A49" s="306">
        <v>63</v>
      </c>
      <c r="B49" s="307" t="s">
        <v>271</v>
      </c>
      <c r="C49" s="308"/>
      <c r="D49" s="113">
        <v>3.4042553191489362</v>
      </c>
      <c r="E49" s="115">
        <v>88</v>
      </c>
      <c r="F49" s="114">
        <v>93</v>
      </c>
      <c r="G49" s="114">
        <v>116</v>
      </c>
      <c r="H49" s="114">
        <v>94</v>
      </c>
      <c r="I49" s="140">
        <v>99</v>
      </c>
      <c r="J49" s="115">
        <v>-11</v>
      </c>
      <c r="K49" s="116">
        <v>-11.111111111111111</v>
      </c>
    </row>
    <row r="50" spans="1:11" ht="14.1" customHeight="1" x14ac:dyDescent="0.2">
      <c r="A50" s="306" t="s">
        <v>272</v>
      </c>
      <c r="B50" s="307" t="s">
        <v>273</v>
      </c>
      <c r="C50" s="308"/>
      <c r="D50" s="113">
        <v>0.61895551257253389</v>
      </c>
      <c r="E50" s="115">
        <v>16</v>
      </c>
      <c r="F50" s="114">
        <v>29</v>
      </c>
      <c r="G50" s="114">
        <v>22</v>
      </c>
      <c r="H50" s="114">
        <v>18</v>
      </c>
      <c r="I50" s="140">
        <v>29</v>
      </c>
      <c r="J50" s="115">
        <v>-13</v>
      </c>
      <c r="K50" s="116">
        <v>-44.827586206896555</v>
      </c>
    </row>
    <row r="51" spans="1:11" ht="14.1" customHeight="1" x14ac:dyDescent="0.2">
      <c r="A51" s="306" t="s">
        <v>274</v>
      </c>
      <c r="B51" s="307" t="s">
        <v>275</v>
      </c>
      <c r="C51" s="308"/>
      <c r="D51" s="113">
        <v>2.4371373307543522</v>
      </c>
      <c r="E51" s="115">
        <v>63</v>
      </c>
      <c r="F51" s="114">
        <v>58</v>
      </c>
      <c r="G51" s="114">
        <v>82</v>
      </c>
      <c r="H51" s="114">
        <v>64</v>
      </c>
      <c r="I51" s="140">
        <v>65</v>
      </c>
      <c r="J51" s="115">
        <v>-2</v>
      </c>
      <c r="K51" s="116">
        <v>-3.0769230769230771</v>
      </c>
    </row>
    <row r="52" spans="1:11" ht="14.1" customHeight="1" x14ac:dyDescent="0.2">
      <c r="A52" s="306">
        <v>71</v>
      </c>
      <c r="B52" s="307" t="s">
        <v>276</v>
      </c>
      <c r="C52" s="308"/>
      <c r="D52" s="113">
        <v>6.8858800773694391</v>
      </c>
      <c r="E52" s="115">
        <v>178</v>
      </c>
      <c r="F52" s="114">
        <v>121</v>
      </c>
      <c r="G52" s="114">
        <v>193</v>
      </c>
      <c r="H52" s="114">
        <v>153</v>
      </c>
      <c r="I52" s="140">
        <v>181</v>
      </c>
      <c r="J52" s="115">
        <v>-3</v>
      </c>
      <c r="K52" s="116">
        <v>-1.6574585635359116</v>
      </c>
    </row>
    <row r="53" spans="1:11" ht="14.1" customHeight="1" x14ac:dyDescent="0.2">
      <c r="A53" s="306" t="s">
        <v>277</v>
      </c>
      <c r="B53" s="307" t="s">
        <v>278</v>
      </c>
      <c r="C53" s="308"/>
      <c r="D53" s="113">
        <v>2.0502901353965184</v>
      </c>
      <c r="E53" s="115">
        <v>53</v>
      </c>
      <c r="F53" s="114">
        <v>37</v>
      </c>
      <c r="G53" s="114">
        <v>86</v>
      </c>
      <c r="H53" s="114">
        <v>44</v>
      </c>
      <c r="I53" s="140">
        <v>57</v>
      </c>
      <c r="J53" s="115">
        <v>-4</v>
      </c>
      <c r="K53" s="116">
        <v>-7.0175438596491224</v>
      </c>
    </row>
    <row r="54" spans="1:11" ht="14.1" customHeight="1" x14ac:dyDescent="0.2">
      <c r="A54" s="306" t="s">
        <v>279</v>
      </c>
      <c r="B54" s="307" t="s">
        <v>280</v>
      </c>
      <c r="C54" s="308"/>
      <c r="D54" s="113">
        <v>4.3713733075435206</v>
      </c>
      <c r="E54" s="115">
        <v>113</v>
      </c>
      <c r="F54" s="114">
        <v>78</v>
      </c>
      <c r="G54" s="114">
        <v>90</v>
      </c>
      <c r="H54" s="114">
        <v>94</v>
      </c>
      <c r="I54" s="140">
        <v>106</v>
      </c>
      <c r="J54" s="115">
        <v>7</v>
      </c>
      <c r="K54" s="116">
        <v>6.6037735849056602</v>
      </c>
    </row>
    <row r="55" spans="1:11" ht="14.1" customHeight="1" x14ac:dyDescent="0.2">
      <c r="A55" s="306">
        <v>72</v>
      </c>
      <c r="B55" s="307" t="s">
        <v>281</v>
      </c>
      <c r="C55" s="308"/>
      <c r="D55" s="113">
        <v>1.8955512572533848</v>
      </c>
      <c r="E55" s="115">
        <v>49</v>
      </c>
      <c r="F55" s="114">
        <v>37</v>
      </c>
      <c r="G55" s="114">
        <v>43</v>
      </c>
      <c r="H55" s="114">
        <v>33</v>
      </c>
      <c r="I55" s="140">
        <v>63</v>
      </c>
      <c r="J55" s="115">
        <v>-14</v>
      </c>
      <c r="K55" s="116">
        <v>-22.222222222222221</v>
      </c>
    </row>
    <row r="56" spans="1:11" ht="14.1" customHeight="1" x14ac:dyDescent="0.2">
      <c r="A56" s="306" t="s">
        <v>282</v>
      </c>
      <c r="B56" s="307" t="s">
        <v>283</v>
      </c>
      <c r="C56" s="308"/>
      <c r="D56" s="113">
        <v>0.88974854932301739</v>
      </c>
      <c r="E56" s="115">
        <v>23</v>
      </c>
      <c r="F56" s="114">
        <v>9</v>
      </c>
      <c r="G56" s="114">
        <v>16</v>
      </c>
      <c r="H56" s="114">
        <v>18</v>
      </c>
      <c r="I56" s="140">
        <v>32</v>
      </c>
      <c r="J56" s="115">
        <v>-9</v>
      </c>
      <c r="K56" s="116">
        <v>-28.125</v>
      </c>
    </row>
    <row r="57" spans="1:11" ht="14.1" customHeight="1" x14ac:dyDescent="0.2">
      <c r="A57" s="306" t="s">
        <v>284</v>
      </c>
      <c r="B57" s="307" t="s">
        <v>285</v>
      </c>
      <c r="C57" s="308"/>
      <c r="D57" s="113">
        <v>0.46421663442940037</v>
      </c>
      <c r="E57" s="115">
        <v>12</v>
      </c>
      <c r="F57" s="114">
        <v>10</v>
      </c>
      <c r="G57" s="114">
        <v>15</v>
      </c>
      <c r="H57" s="114">
        <v>7</v>
      </c>
      <c r="I57" s="140">
        <v>14</v>
      </c>
      <c r="J57" s="115">
        <v>-2</v>
      </c>
      <c r="K57" s="116">
        <v>-14.285714285714286</v>
      </c>
    </row>
    <row r="58" spans="1:11" ht="14.1" customHeight="1" x14ac:dyDescent="0.2">
      <c r="A58" s="306">
        <v>73</v>
      </c>
      <c r="B58" s="307" t="s">
        <v>286</v>
      </c>
      <c r="C58" s="308"/>
      <c r="D58" s="113">
        <v>2.1663442940038684</v>
      </c>
      <c r="E58" s="115">
        <v>56</v>
      </c>
      <c r="F58" s="114">
        <v>38</v>
      </c>
      <c r="G58" s="114">
        <v>42</v>
      </c>
      <c r="H58" s="114">
        <v>44</v>
      </c>
      <c r="I58" s="140">
        <v>39</v>
      </c>
      <c r="J58" s="115">
        <v>17</v>
      </c>
      <c r="K58" s="116">
        <v>43.589743589743591</v>
      </c>
    </row>
    <row r="59" spans="1:11" ht="14.1" customHeight="1" x14ac:dyDescent="0.2">
      <c r="A59" s="306" t="s">
        <v>287</v>
      </c>
      <c r="B59" s="307" t="s">
        <v>288</v>
      </c>
      <c r="C59" s="308"/>
      <c r="D59" s="113">
        <v>1.3539651837524178</v>
      </c>
      <c r="E59" s="115">
        <v>35</v>
      </c>
      <c r="F59" s="114">
        <v>26</v>
      </c>
      <c r="G59" s="114">
        <v>27</v>
      </c>
      <c r="H59" s="114">
        <v>32</v>
      </c>
      <c r="I59" s="140">
        <v>30</v>
      </c>
      <c r="J59" s="115">
        <v>5</v>
      </c>
      <c r="K59" s="116">
        <v>16.666666666666668</v>
      </c>
    </row>
    <row r="60" spans="1:11" ht="14.1" customHeight="1" x14ac:dyDescent="0.2">
      <c r="A60" s="306">
        <v>81</v>
      </c>
      <c r="B60" s="307" t="s">
        <v>289</v>
      </c>
      <c r="C60" s="308"/>
      <c r="D60" s="113">
        <v>9.787234042553191</v>
      </c>
      <c r="E60" s="115">
        <v>253</v>
      </c>
      <c r="F60" s="114">
        <v>220</v>
      </c>
      <c r="G60" s="114">
        <v>238</v>
      </c>
      <c r="H60" s="114">
        <v>191</v>
      </c>
      <c r="I60" s="140">
        <v>225</v>
      </c>
      <c r="J60" s="115">
        <v>28</v>
      </c>
      <c r="K60" s="116">
        <v>12.444444444444445</v>
      </c>
    </row>
    <row r="61" spans="1:11" ht="14.1" customHeight="1" x14ac:dyDescent="0.2">
      <c r="A61" s="306" t="s">
        <v>290</v>
      </c>
      <c r="B61" s="307" t="s">
        <v>291</v>
      </c>
      <c r="C61" s="308"/>
      <c r="D61" s="113">
        <v>2.0889748549323017</v>
      </c>
      <c r="E61" s="115">
        <v>54</v>
      </c>
      <c r="F61" s="114">
        <v>50</v>
      </c>
      <c r="G61" s="114">
        <v>44</v>
      </c>
      <c r="H61" s="114">
        <v>57</v>
      </c>
      <c r="I61" s="140">
        <v>57</v>
      </c>
      <c r="J61" s="115">
        <v>-3</v>
      </c>
      <c r="K61" s="116">
        <v>-5.2631578947368425</v>
      </c>
    </row>
    <row r="62" spans="1:11" ht="14.1" customHeight="1" x14ac:dyDescent="0.2">
      <c r="A62" s="306" t="s">
        <v>292</v>
      </c>
      <c r="B62" s="307" t="s">
        <v>293</v>
      </c>
      <c r="C62" s="308"/>
      <c r="D62" s="113">
        <v>3.4816247582205029</v>
      </c>
      <c r="E62" s="115">
        <v>90</v>
      </c>
      <c r="F62" s="114">
        <v>82</v>
      </c>
      <c r="G62" s="114">
        <v>111</v>
      </c>
      <c r="H62" s="114">
        <v>74</v>
      </c>
      <c r="I62" s="140">
        <v>79</v>
      </c>
      <c r="J62" s="115">
        <v>11</v>
      </c>
      <c r="K62" s="116">
        <v>13.924050632911392</v>
      </c>
    </row>
    <row r="63" spans="1:11" ht="14.1" customHeight="1" x14ac:dyDescent="0.2">
      <c r="A63" s="306"/>
      <c r="B63" s="307" t="s">
        <v>294</v>
      </c>
      <c r="C63" s="308"/>
      <c r="D63" s="113">
        <v>2.7852998065764023</v>
      </c>
      <c r="E63" s="115">
        <v>72</v>
      </c>
      <c r="F63" s="114">
        <v>69</v>
      </c>
      <c r="G63" s="114">
        <v>100</v>
      </c>
      <c r="H63" s="114">
        <v>62</v>
      </c>
      <c r="I63" s="140">
        <v>69</v>
      </c>
      <c r="J63" s="115">
        <v>3</v>
      </c>
      <c r="K63" s="116">
        <v>4.3478260869565215</v>
      </c>
    </row>
    <row r="64" spans="1:11" ht="14.1" customHeight="1" x14ac:dyDescent="0.2">
      <c r="A64" s="306" t="s">
        <v>295</v>
      </c>
      <c r="B64" s="307" t="s">
        <v>296</v>
      </c>
      <c r="C64" s="308"/>
      <c r="D64" s="113">
        <v>1.7408123791102514</v>
      </c>
      <c r="E64" s="115">
        <v>45</v>
      </c>
      <c r="F64" s="114">
        <v>27</v>
      </c>
      <c r="G64" s="114">
        <v>33</v>
      </c>
      <c r="H64" s="114">
        <v>25</v>
      </c>
      <c r="I64" s="140">
        <v>32</v>
      </c>
      <c r="J64" s="115">
        <v>13</v>
      </c>
      <c r="K64" s="116">
        <v>40.625</v>
      </c>
    </row>
    <row r="65" spans="1:11" ht="14.1" customHeight="1" x14ac:dyDescent="0.2">
      <c r="A65" s="306" t="s">
        <v>297</v>
      </c>
      <c r="B65" s="307" t="s">
        <v>298</v>
      </c>
      <c r="C65" s="308"/>
      <c r="D65" s="113">
        <v>1.3539651837524178</v>
      </c>
      <c r="E65" s="115">
        <v>35</v>
      </c>
      <c r="F65" s="114">
        <v>36</v>
      </c>
      <c r="G65" s="114">
        <v>22</v>
      </c>
      <c r="H65" s="114">
        <v>14</v>
      </c>
      <c r="I65" s="140">
        <v>35</v>
      </c>
      <c r="J65" s="115">
        <v>0</v>
      </c>
      <c r="K65" s="116">
        <v>0</v>
      </c>
    </row>
    <row r="66" spans="1:11" ht="14.1" customHeight="1" x14ac:dyDescent="0.2">
      <c r="A66" s="306">
        <v>82</v>
      </c>
      <c r="B66" s="307" t="s">
        <v>299</v>
      </c>
      <c r="C66" s="308"/>
      <c r="D66" s="113">
        <v>4.1779497098646035</v>
      </c>
      <c r="E66" s="115">
        <v>108</v>
      </c>
      <c r="F66" s="114">
        <v>104</v>
      </c>
      <c r="G66" s="114">
        <v>165</v>
      </c>
      <c r="H66" s="114">
        <v>128</v>
      </c>
      <c r="I66" s="140">
        <v>141</v>
      </c>
      <c r="J66" s="115">
        <v>-33</v>
      </c>
      <c r="K66" s="116">
        <v>-23.404255319148938</v>
      </c>
    </row>
    <row r="67" spans="1:11" ht="14.1" customHeight="1" x14ac:dyDescent="0.2">
      <c r="A67" s="306" t="s">
        <v>300</v>
      </c>
      <c r="B67" s="307" t="s">
        <v>301</v>
      </c>
      <c r="C67" s="308"/>
      <c r="D67" s="113">
        <v>3.3655705996131529</v>
      </c>
      <c r="E67" s="115">
        <v>87</v>
      </c>
      <c r="F67" s="114">
        <v>86</v>
      </c>
      <c r="G67" s="114">
        <v>140</v>
      </c>
      <c r="H67" s="114">
        <v>100</v>
      </c>
      <c r="I67" s="140">
        <v>102</v>
      </c>
      <c r="J67" s="115">
        <v>-15</v>
      </c>
      <c r="K67" s="116">
        <v>-14.705882352941176</v>
      </c>
    </row>
    <row r="68" spans="1:11" ht="14.1" customHeight="1" x14ac:dyDescent="0.2">
      <c r="A68" s="306" t="s">
        <v>302</v>
      </c>
      <c r="B68" s="307" t="s">
        <v>303</v>
      </c>
      <c r="C68" s="308"/>
      <c r="D68" s="113">
        <v>0.5415860735009671</v>
      </c>
      <c r="E68" s="115">
        <v>14</v>
      </c>
      <c r="F68" s="114">
        <v>10</v>
      </c>
      <c r="G68" s="114">
        <v>15</v>
      </c>
      <c r="H68" s="114">
        <v>19</v>
      </c>
      <c r="I68" s="140">
        <v>21</v>
      </c>
      <c r="J68" s="115">
        <v>-7</v>
      </c>
      <c r="K68" s="116">
        <v>-33.333333333333336</v>
      </c>
    </row>
    <row r="69" spans="1:11" ht="14.1" customHeight="1" x14ac:dyDescent="0.2">
      <c r="A69" s="306">
        <v>83</v>
      </c>
      <c r="B69" s="307" t="s">
        <v>304</v>
      </c>
      <c r="C69" s="308"/>
      <c r="D69" s="113">
        <v>3.4816247582205029</v>
      </c>
      <c r="E69" s="115">
        <v>90</v>
      </c>
      <c r="F69" s="114">
        <v>88</v>
      </c>
      <c r="G69" s="114">
        <v>143</v>
      </c>
      <c r="H69" s="114">
        <v>86</v>
      </c>
      <c r="I69" s="140">
        <v>109</v>
      </c>
      <c r="J69" s="115">
        <v>-19</v>
      </c>
      <c r="K69" s="116">
        <v>-17.431192660550458</v>
      </c>
    </row>
    <row r="70" spans="1:11" ht="14.1" customHeight="1" x14ac:dyDescent="0.2">
      <c r="A70" s="306" t="s">
        <v>305</v>
      </c>
      <c r="B70" s="307" t="s">
        <v>306</v>
      </c>
      <c r="C70" s="308"/>
      <c r="D70" s="113">
        <v>2.5918762088974856</v>
      </c>
      <c r="E70" s="115">
        <v>67</v>
      </c>
      <c r="F70" s="114">
        <v>61</v>
      </c>
      <c r="G70" s="114">
        <v>120</v>
      </c>
      <c r="H70" s="114">
        <v>62</v>
      </c>
      <c r="I70" s="140">
        <v>76</v>
      </c>
      <c r="J70" s="115">
        <v>-9</v>
      </c>
      <c r="K70" s="116">
        <v>-11.842105263157896</v>
      </c>
    </row>
    <row r="71" spans="1:11" ht="14.1" customHeight="1" x14ac:dyDescent="0.2">
      <c r="A71" s="306"/>
      <c r="B71" s="307" t="s">
        <v>307</v>
      </c>
      <c r="C71" s="308"/>
      <c r="D71" s="113">
        <v>0.77369439071566726</v>
      </c>
      <c r="E71" s="115">
        <v>20</v>
      </c>
      <c r="F71" s="114">
        <v>21</v>
      </c>
      <c r="G71" s="114">
        <v>53</v>
      </c>
      <c r="H71" s="114">
        <v>29</v>
      </c>
      <c r="I71" s="140">
        <v>32</v>
      </c>
      <c r="J71" s="115">
        <v>-12</v>
      </c>
      <c r="K71" s="116">
        <v>-37.5</v>
      </c>
    </row>
    <row r="72" spans="1:11" ht="14.1" customHeight="1" x14ac:dyDescent="0.2">
      <c r="A72" s="306">
        <v>84</v>
      </c>
      <c r="B72" s="307" t="s">
        <v>308</v>
      </c>
      <c r="C72" s="308"/>
      <c r="D72" s="113">
        <v>1.8568665377176015</v>
      </c>
      <c r="E72" s="115">
        <v>48</v>
      </c>
      <c r="F72" s="114">
        <v>8</v>
      </c>
      <c r="G72" s="114">
        <v>29</v>
      </c>
      <c r="H72" s="114">
        <v>11</v>
      </c>
      <c r="I72" s="140">
        <v>21</v>
      </c>
      <c r="J72" s="115">
        <v>27</v>
      </c>
      <c r="K72" s="116">
        <v>128.57142857142858</v>
      </c>
    </row>
    <row r="73" spans="1:11" ht="14.1" customHeight="1" x14ac:dyDescent="0.2">
      <c r="A73" s="306" t="s">
        <v>309</v>
      </c>
      <c r="B73" s="307" t="s">
        <v>310</v>
      </c>
      <c r="C73" s="308"/>
      <c r="D73" s="113">
        <v>0.58027079303675044</v>
      </c>
      <c r="E73" s="115">
        <v>15</v>
      </c>
      <c r="F73" s="114" t="s">
        <v>513</v>
      </c>
      <c r="G73" s="114">
        <v>13</v>
      </c>
      <c r="H73" s="114">
        <v>3</v>
      </c>
      <c r="I73" s="140">
        <v>10</v>
      </c>
      <c r="J73" s="115">
        <v>5</v>
      </c>
      <c r="K73" s="116">
        <v>50</v>
      </c>
    </row>
    <row r="74" spans="1:11" ht="14.1" customHeight="1" x14ac:dyDescent="0.2">
      <c r="A74" s="306" t="s">
        <v>311</v>
      </c>
      <c r="B74" s="307" t="s">
        <v>312</v>
      </c>
      <c r="C74" s="308"/>
      <c r="D74" s="113">
        <v>0.15473887814313347</v>
      </c>
      <c r="E74" s="115">
        <v>4</v>
      </c>
      <c r="F74" s="114" t="s">
        <v>513</v>
      </c>
      <c r="G74" s="114">
        <v>6</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v>3</v>
      </c>
      <c r="H75" s="114">
        <v>3</v>
      </c>
      <c r="I75" s="140" t="s">
        <v>513</v>
      </c>
      <c r="J75" s="115" t="s">
        <v>513</v>
      </c>
      <c r="K75" s="116" t="s">
        <v>513</v>
      </c>
    </row>
    <row r="76" spans="1:11" ht="14.1" customHeight="1" x14ac:dyDescent="0.2">
      <c r="A76" s="306">
        <v>91</v>
      </c>
      <c r="B76" s="307" t="s">
        <v>315</v>
      </c>
      <c r="C76" s="308"/>
      <c r="D76" s="113">
        <v>0.61895551257253389</v>
      </c>
      <c r="E76" s="115">
        <v>16</v>
      </c>
      <c r="F76" s="114">
        <v>9</v>
      </c>
      <c r="G76" s="114">
        <v>24</v>
      </c>
      <c r="H76" s="114">
        <v>10</v>
      </c>
      <c r="I76" s="140">
        <v>7</v>
      </c>
      <c r="J76" s="115">
        <v>9</v>
      </c>
      <c r="K76" s="116">
        <v>128.57142857142858</v>
      </c>
    </row>
    <row r="77" spans="1:11" ht="14.1" customHeight="1" x14ac:dyDescent="0.2">
      <c r="A77" s="306">
        <v>92</v>
      </c>
      <c r="B77" s="307" t="s">
        <v>316</v>
      </c>
      <c r="C77" s="308"/>
      <c r="D77" s="113">
        <v>0.69632495164410058</v>
      </c>
      <c r="E77" s="115">
        <v>18</v>
      </c>
      <c r="F77" s="114">
        <v>10</v>
      </c>
      <c r="G77" s="114">
        <v>19</v>
      </c>
      <c r="H77" s="114">
        <v>12</v>
      </c>
      <c r="I77" s="140">
        <v>17</v>
      </c>
      <c r="J77" s="115">
        <v>1</v>
      </c>
      <c r="K77" s="116">
        <v>5.882352941176471</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3</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1.2379110251450678</v>
      </c>
      <c r="E81" s="143">
        <v>32</v>
      </c>
      <c r="F81" s="144">
        <v>22</v>
      </c>
      <c r="G81" s="144">
        <v>69</v>
      </c>
      <c r="H81" s="144">
        <v>34</v>
      </c>
      <c r="I81" s="145">
        <v>33</v>
      </c>
      <c r="J81" s="143">
        <v>-1</v>
      </c>
      <c r="K81" s="146">
        <v>-3.0303030303030303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25578</v>
      </c>
      <c r="C10" s="114">
        <v>12224</v>
      </c>
      <c r="D10" s="114">
        <v>13354</v>
      </c>
      <c r="E10" s="114">
        <v>18760</v>
      </c>
      <c r="F10" s="114">
        <v>5925</v>
      </c>
      <c r="G10" s="114">
        <v>3265</v>
      </c>
      <c r="H10" s="114">
        <v>6799</v>
      </c>
      <c r="I10" s="115">
        <v>6970</v>
      </c>
      <c r="J10" s="114">
        <v>5208</v>
      </c>
      <c r="K10" s="114">
        <v>1762</v>
      </c>
      <c r="L10" s="423">
        <v>1891</v>
      </c>
      <c r="M10" s="424">
        <v>1945</v>
      </c>
    </row>
    <row r="11" spans="1:13" ht="11.1" customHeight="1" x14ac:dyDescent="0.2">
      <c r="A11" s="422" t="s">
        <v>387</v>
      </c>
      <c r="B11" s="115">
        <v>25714</v>
      </c>
      <c r="C11" s="114">
        <v>12419</v>
      </c>
      <c r="D11" s="114">
        <v>13295</v>
      </c>
      <c r="E11" s="114">
        <v>18876</v>
      </c>
      <c r="F11" s="114">
        <v>5990</v>
      </c>
      <c r="G11" s="114">
        <v>3091</v>
      </c>
      <c r="H11" s="114">
        <v>6963</v>
      </c>
      <c r="I11" s="115">
        <v>7189</v>
      </c>
      <c r="J11" s="114">
        <v>5354</v>
      </c>
      <c r="K11" s="114">
        <v>1835</v>
      </c>
      <c r="L11" s="423">
        <v>1891</v>
      </c>
      <c r="M11" s="424">
        <v>1756</v>
      </c>
    </row>
    <row r="12" spans="1:13" ht="11.1" customHeight="1" x14ac:dyDescent="0.2">
      <c r="A12" s="422" t="s">
        <v>388</v>
      </c>
      <c r="B12" s="115">
        <v>26602</v>
      </c>
      <c r="C12" s="114">
        <v>12917</v>
      </c>
      <c r="D12" s="114">
        <v>13685</v>
      </c>
      <c r="E12" s="114">
        <v>19504</v>
      </c>
      <c r="F12" s="114">
        <v>6226</v>
      </c>
      <c r="G12" s="114">
        <v>3593</v>
      </c>
      <c r="H12" s="114">
        <v>7121</v>
      </c>
      <c r="I12" s="115">
        <v>7307</v>
      </c>
      <c r="J12" s="114">
        <v>5361</v>
      </c>
      <c r="K12" s="114">
        <v>1946</v>
      </c>
      <c r="L12" s="423">
        <v>2953</v>
      </c>
      <c r="M12" s="424">
        <v>2175</v>
      </c>
    </row>
    <row r="13" spans="1:13" s="110" customFormat="1" ht="11.1" customHeight="1" x14ac:dyDescent="0.2">
      <c r="A13" s="422" t="s">
        <v>389</v>
      </c>
      <c r="B13" s="115">
        <v>26248</v>
      </c>
      <c r="C13" s="114">
        <v>12585</v>
      </c>
      <c r="D13" s="114">
        <v>13663</v>
      </c>
      <c r="E13" s="114">
        <v>19163</v>
      </c>
      <c r="F13" s="114">
        <v>6234</v>
      </c>
      <c r="G13" s="114">
        <v>3397</v>
      </c>
      <c r="H13" s="114">
        <v>7136</v>
      </c>
      <c r="I13" s="115">
        <v>7347</v>
      </c>
      <c r="J13" s="114">
        <v>5360</v>
      </c>
      <c r="K13" s="114">
        <v>1987</v>
      </c>
      <c r="L13" s="423">
        <v>1508</v>
      </c>
      <c r="M13" s="424">
        <v>1965</v>
      </c>
    </row>
    <row r="14" spans="1:13" ht="15" customHeight="1" x14ac:dyDescent="0.2">
      <c r="A14" s="422" t="s">
        <v>390</v>
      </c>
      <c r="B14" s="115">
        <v>26190</v>
      </c>
      <c r="C14" s="114">
        <v>12584</v>
      </c>
      <c r="D14" s="114">
        <v>13606</v>
      </c>
      <c r="E14" s="114">
        <v>18167</v>
      </c>
      <c r="F14" s="114">
        <v>7347</v>
      </c>
      <c r="G14" s="114">
        <v>3263</v>
      </c>
      <c r="H14" s="114">
        <v>7284</v>
      </c>
      <c r="I14" s="115">
        <v>7302</v>
      </c>
      <c r="J14" s="114">
        <v>5345</v>
      </c>
      <c r="K14" s="114">
        <v>1957</v>
      </c>
      <c r="L14" s="423">
        <v>2033</v>
      </c>
      <c r="M14" s="424">
        <v>2143</v>
      </c>
    </row>
    <row r="15" spans="1:13" ht="11.1" customHeight="1" x14ac:dyDescent="0.2">
      <c r="A15" s="422" t="s">
        <v>387</v>
      </c>
      <c r="B15" s="115">
        <v>26513</v>
      </c>
      <c r="C15" s="114">
        <v>12835</v>
      </c>
      <c r="D15" s="114">
        <v>13678</v>
      </c>
      <c r="E15" s="114">
        <v>18146</v>
      </c>
      <c r="F15" s="114">
        <v>7716</v>
      </c>
      <c r="G15" s="114">
        <v>3139</v>
      </c>
      <c r="H15" s="114">
        <v>7500</v>
      </c>
      <c r="I15" s="115">
        <v>7327</v>
      </c>
      <c r="J15" s="114">
        <v>5365</v>
      </c>
      <c r="K15" s="114">
        <v>1962</v>
      </c>
      <c r="L15" s="423">
        <v>1813</v>
      </c>
      <c r="M15" s="424">
        <v>1552</v>
      </c>
    </row>
    <row r="16" spans="1:13" ht="11.1" customHeight="1" x14ac:dyDescent="0.2">
      <c r="A16" s="422" t="s">
        <v>388</v>
      </c>
      <c r="B16" s="115">
        <v>27371</v>
      </c>
      <c r="C16" s="114">
        <v>13302</v>
      </c>
      <c r="D16" s="114">
        <v>14069</v>
      </c>
      <c r="E16" s="114">
        <v>19384</v>
      </c>
      <c r="F16" s="114">
        <v>7790</v>
      </c>
      <c r="G16" s="114">
        <v>3717</v>
      </c>
      <c r="H16" s="114">
        <v>7680</v>
      </c>
      <c r="I16" s="115">
        <v>7519</v>
      </c>
      <c r="J16" s="114">
        <v>5424</v>
      </c>
      <c r="K16" s="114">
        <v>2095</v>
      </c>
      <c r="L16" s="423">
        <v>3091</v>
      </c>
      <c r="M16" s="424">
        <v>2294</v>
      </c>
    </row>
    <row r="17" spans="1:13" s="110" customFormat="1" ht="11.1" customHeight="1" x14ac:dyDescent="0.2">
      <c r="A17" s="422" t="s">
        <v>389</v>
      </c>
      <c r="B17" s="115">
        <v>27059</v>
      </c>
      <c r="C17" s="114">
        <v>13014</v>
      </c>
      <c r="D17" s="114">
        <v>14045</v>
      </c>
      <c r="E17" s="114">
        <v>19162</v>
      </c>
      <c r="F17" s="114">
        <v>7871</v>
      </c>
      <c r="G17" s="114">
        <v>3581</v>
      </c>
      <c r="H17" s="114">
        <v>7711</v>
      </c>
      <c r="I17" s="115">
        <v>7373</v>
      </c>
      <c r="J17" s="114">
        <v>5289</v>
      </c>
      <c r="K17" s="114">
        <v>2084</v>
      </c>
      <c r="L17" s="423">
        <v>1843</v>
      </c>
      <c r="M17" s="424">
        <v>2223</v>
      </c>
    </row>
    <row r="18" spans="1:13" ht="15" customHeight="1" x14ac:dyDescent="0.2">
      <c r="A18" s="422" t="s">
        <v>391</v>
      </c>
      <c r="B18" s="115">
        <v>27033</v>
      </c>
      <c r="C18" s="114">
        <v>12981</v>
      </c>
      <c r="D18" s="114">
        <v>14052</v>
      </c>
      <c r="E18" s="114">
        <v>18971</v>
      </c>
      <c r="F18" s="114">
        <v>7957</v>
      </c>
      <c r="G18" s="114">
        <v>3393</v>
      </c>
      <c r="H18" s="114">
        <v>7813</v>
      </c>
      <c r="I18" s="115">
        <v>7163</v>
      </c>
      <c r="J18" s="114">
        <v>5195</v>
      </c>
      <c r="K18" s="114">
        <v>1968</v>
      </c>
      <c r="L18" s="423">
        <v>2121</v>
      </c>
      <c r="M18" s="424">
        <v>2190</v>
      </c>
    </row>
    <row r="19" spans="1:13" ht="11.1" customHeight="1" x14ac:dyDescent="0.2">
      <c r="A19" s="422" t="s">
        <v>387</v>
      </c>
      <c r="B19" s="115">
        <v>27179</v>
      </c>
      <c r="C19" s="114">
        <v>13051</v>
      </c>
      <c r="D19" s="114">
        <v>14128</v>
      </c>
      <c r="E19" s="114">
        <v>18980</v>
      </c>
      <c r="F19" s="114">
        <v>8096</v>
      </c>
      <c r="G19" s="114">
        <v>3222</v>
      </c>
      <c r="H19" s="114">
        <v>7994</v>
      </c>
      <c r="I19" s="115">
        <v>7239</v>
      </c>
      <c r="J19" s="114">
        <v>5261</v>
      </c>
      <c r="K19" s="114">
        <v>1978</v>
      </c>
      <c r="L19" s="423">
        <v>1656</v>
      </c>
      <c r="M19" s="424">
        <v>1518</v>
      </c>
    </row>
    <row r="20" spans="1:13" ht="11.1" customHeight="1" x14ac:dyDescent="0.2">
      <c r="A20" s="422" t="s">
        <v>388</v>
      </c>
      <c r="B20" s="115">
        <v>27860</v>
      </c>
      <c r="C20" s="114">
        <v>13459</v>
      </c>
      <c r="D20" s="114">
        <v>14401</v>
      </c>
      <c r="E20" s="114">
        <v>19506</v>
      </c>
      <c r="F20" s="114">
        <v>8238</v>
      </c>
      <c r="G20" s="114">
        <v>3695</v>
      </c>
      <c r="H20" s="114">
        <v>8161</v>
      </c>
      <c r="I20" s="115">
        <v>7300</v>
      </c>
      <c r="J20" s="114">
        <v>5169</v>
      </c>
      <c r="K20" s="114">
        <v>2131</v>
      </c>
      <c r="L20" s="423">
        <v>2909</v>
      </c>
      <c r="M20" s="424">
        <v>2308</v>
      </c>
    </row>
    <row r="21" spans="1:13" s="110" customFormat="1" ht="11.1" customHeight="1" x14ac:dyDescent="0.2">
      <c r="A21" s="422" t="s">
        <v>389</v>
      </c>
      <c r="B21" s="115">
        <v>27395</v>
      </c>
      <c r="C21" s="114">
        <v>13110</v>
      </c>
      <c r="D21" s="114">
        <v>14285</v>
      </c>
      <c r="E21" s="114">
        <v>19153</v>
      </c>
      <c r="F21" s="114">
        <v>8219</v>
      </c>
      <c r="G21" s="114">
        <v>3500</v>
      </c>
      <c r="H21" s="114">
        <v>8140</v>
      </c>
      <c r="I21" s="115">
        <v>7327</v>
      </c>
      <c r="J21" s="114">
        <v>5195</v>
      </c>
      <c r="K21" s="114">
        <v>2132</v>
      </c>
      <c r="L21" s="423">
        <v>1521</v>
      </c>
      <c r="M21" s="424">
        <v>2071</v>
      </c>
    </row>
    <row r="22" spans="1:13" ht="15" customHeight="1" x14ac:dyDescent="0.2">
      <c r="A22" s="422" t="s">
        <v>392</v>
      </c>
      <c r="B22" s="115">
        <v>27366</v>
      </c>
      <c r="C22" s="114">
        <v>13125</v>
      </c>
      <c r="D22" s="114">
        <v>14241</v>
      </c>
      <c r="E22" s="114">
        <v>19042</v>
      </c>
      <c r="F22" s="114">
        <v>8184</v>
      </c>
      <c r="G22" s="114">
        <v>3343</v>
      </c>
      <c r="H22" s="114">
        <v>8263</v>
      </c>
      <c r="I22" s="115">
        <v>7242</v>
      </c>
      <c r="J22" s="114">
        <v>5144</v>
      </c>
      <c r="K22" s="114">
        <v>2098</v>
      </c>
      <c r="L22" s="423">
        <v>1835</v>
      </c>
      <c r="M22" s="424">
        <v>1904</v>
      </c>
    </row>
    <row r="23" spans="1:13" ht="11.1" customHeight="1" x14ac:dyDescent="0.2">
      <c r="A23" s="422" t="s">
        <v>387</v>
      </c>
      <c r="B23" s="115">
        <v>27450</v>
      </c>
      <c r="C23" s="114">
        <v>13237</v>
      </c>
      <c r="D23" s="114">
        <v>14213</v>
      </c>
      <c r="E23" s="114">
        <v>19026</v>
      </c>
      <c r="F23" s="114">
        <v>8285</v>
      </c>
      <c r="G23" s="114">
        <v>3140</v>
      </c>
      <c r="H23" s="114">
        <v>8477</v>
      </c>
      <c r="I23" s="115">
        <v>7368</v>
      </c>
      <c r="J23" s="114">
        <v>5224</v>
      </c>
      <c r="K23" s="114">
        <v>2144</v>
      </c>
      <c r="L23" s="423">
        <v>1929</v>
      </c>
      <c r="M23" s="424">
        <v>1882</v>
      </c>
    </row>
    <row r="24" spans="1:13" ht="11.1" customHeight="1" x14ac:dyDescent="0.2">
      <c r="A24" s="422" t="s">
        <v>388</v>
      </c>
      <c r="B24" s="115">
        <v>28165</v>
      </c>
      <c r="C24" s="114">
        <v>13626</v>
      </c>
      <c r="D24" s="114">
        <v>14539</v>
      </c>
      <c r="E24" s="114">
        <v>18880</v>
      </c>
      <c r="F24" s="114">
        <v>8433</v>
      </c>
      <c r="G24" s="114">
        <v>3581</v>
      </c>
      <c r="H24" s="114">
        <v>8648</v>
      </c>
      <c r="I24" s="115">
        <v>7438</v>
      </c>
      <c r="J24" s="114">
        <v>5229</v>
      </c>
      <c r="K24" s="114">
        <v>2209</v>
      </c>
      <c r="L24" s="423">
        <v>2813</v>
      </c>
      <c r="M24" s="424">
        <v>2173</v>
      </c>
    </row>
    <row r="25" spans="1:13" s="110" customFormat="1" ht="11.1" customHeight="1" x14ac:dyDescent="0.2">
      <c r="A25" s="422" t="s">
        <v>389</v>
      </c>
      <c r="B25" s="115">
        <v>27632</v>
      </c>
      <c r="C25" s="114">
        <v>13275</v>
      </c>
      <c r="D25" s="114">
        <v>14357</v>
      </c>
      <c r="E25" s="114">
        <v>18393</v>
      </c>
      <c r="F25" s="114">
        <v>8387</v>
      </c>
      <c r="G25" s="114">
        <v>3404</v>
      </c>
      <c r="H25" s="114">
        <v>8583</v>
      </c>
      <c r="I25" s="115">
        <v>7403</v>
      </c>
      <c r="J25" s="114">
        <v>5203</v>
      </c>
      <c r="K25" s="114">
        <v>2200</v>
      </c>
      <c r="L25" s="423">
        <v>1425</v>
      </c>
      <c r="M25" s="424">
        <v>1978</v>
      </c>
    </row>
    <row r="26" spans="1:13" ht="15" customHeight="1" x14ac:dyDescent="0.2">
      <c r="A26" s="422" t="s">
        <v>393</v>
      </c>
      <c r="B26" s="115">
        <v>27712</v>
      </c>
      <c r="C26" s="114">
        <v>13278</v>
      </c>
      <c r="D26" s="114">
        <v>14434</v>
      </c>
      <c r="E26" s="114">
        <v>18439</v>
      </c>
      <c r="F26" s="114">
        <v>8435</v>
      </c>
      <c r="G26" s="114">
        <v>3279</v>
      </c>
      <c r="H26" s="114">
        <v>8746</v>
      </c>
      <c r="I26" s="115">
        <v>7435</v>
      </c>
      <c r="J26" s="114">
        <v>5229</v>
      </c>
      <c r="K26" s="114">
        <v>2206</v>
      </c>
      <c r="L26" s="423">
        <v>2002</v>
      </c>
      <c r="M26" s="424">
        <v>1951</v>
      </c>
    </row>
    <row r="27" spans="1:13" ht="11.1" customHeight="1" x14ac:dyDescent="0.2">
      <c r="A27" s="422" t="s">
        <v>387</v>
      </c>
      <c r="B27" s="115">
        <v>28148</v>
      </c>
      <c r="C27" s="114">
        <v>13500</v>
      </c>
      <c r="D27" s="114">
        <v>14648</v>
      </c>
      <c r="E27" s="114">
        <v>18654</v>
      </c>
      <c r="F27" s="114">
        <v>8667</v>
      </c>
      <c r="G27" s="114">
        <v>3219</v>
      </c>
      <c r="H27" s="114">
        <v>9012</v>
      </c>
      <c r="I27" s="115">
        <v>7591</v>
      </c>
      <c r="J27" s="114">
        <v>5347</v>
      </c>
      <c r="K27" s="114">
        <v>2244</v>
      </c>
      <c r="L27" s="423">
        <v>1835</v>
      </c>
      <c r="M27" s="424">
        <v>1460</v>
      </c>
    </row>
    <row r="28" spans="1:13" ht="11.1" customHeight="1" x14ac:dyDescent="0.2">
      <c r="A28" s="422" t="s">
        <v>388</v>
      </c>
      <c r="B28" s="115">
        <v>28826</v>
      </c>
      <c r="C28" s="114">
        <v>13945</v>
      </c>
      <c r="D28" s="114">
        <v>14881</v>
      </c>
      <c r="E28" s="114">
        <v>19974</v>
      </c>
      <c r="F28" s="114">
        <v>8737</v>
      </c>
      <c r="G28" s="114">
        <v>3583</v>
      </c>
      <c r="H28" s="114">
        <v>9221</v>
      </c>
      <c r="I28" s="115">
        <v>7544</v>
      </c>
      <c r="J28" s="114">
        <v>5251</v>
      </c>
      <c r="K28" s="114">
        <v>2293</v>
      </c>
      <c r="L28" s="423">
        <v>3441</v>
      </c>
      <c r="M28" s="424">
        <v>2841</v>
      </c>
    </row>
    <row r="29" spans="1:13" s="110" customFormat="1" ht="11.1" customHeight="1" x14ac:dyDescent="0.2">
      <c r="A29" s="422" t="s">
        <v>389</v>
      </c>
      <c r="B29" s="115">
        <v>28379</v>
      </c>
      <c r="C29" s="114">
        <v>13609</v>
      </c>
      <c r="D29" s="114">
        <v>14770</v>
      </c>
      <c r="E29" s="114">
        <v>19595</v>
      </c>
      <c r="F29" s="114">
        <v>8766</v>
      </c>
      <c r="G29" s="114">
        <v>3374</v>
      </c>
      <c r="H29" s="114">
        <v>9238</v>
      </c>
      <c r="I29" s="115">
        <v>7474</v>
      </c>
      <c r="J29" s="114">
        <v>5197</v>
      </c>
      <c r="K29" s="114">
        <v>2277</v>
      </c>
      <c r="L29" s="423">
        <v>1400</v>
      </c>
      <c r="M29" s="424">
        <v>1814</v>
      </c>
    </row>
    <row r="30" spans="1:13" ht="15" customHeight="1" x14ac:dyDescent="0.2">
      <c r="A30" s="422" t="s">
        <v>394</v>
      </c>
      <c r="B30" s="115">
        <v>28268</v>
      </c>
      <c r="C30" s="114">
        <v>13474</v>
      </c>
      <c r="D30" s="114">
        <v>14794</v>
      </c>
      <c r="E30" s="114">
        <v>19446</v>
      </c>
      <c r="F30" s="114">
        <v>8814</v>
      </c>
      <c r="G30" s="114">
        <v>3212</v>
      </c>
      <c r="H30" s="114">
        <v>9308</v>
      </c>
      <c r="I30" s="115">
        <v>7257</v>
      </c>
      <c r="J30" s="114">
        <v>4989</v>
      </c>
      <c r="K30" s="114">
        <v>2268</v>
      </c>
      <c r="L30" s="423">
        <v>2146</v>
      </c>
      <c r="M30" s="424">
        <v>2348</v>
      </c>
    </row>
    <row r="31" spans="1:13" ht="11.1" customHeight="1" x14ac:dyDescent="0.2">
      <c r="A31" s="422" t="s">
        <v>387</v>
      </c>
      <c r="B31" s="115">
        <v>28436</v>
      </c>
      <c r="C31" s="114">
        <v>13614</v>
      </c>
      <c r="D31" s="114">
        <v>14822</v>
      </c>
      <c r="E31" s="114">
        <v>19471</v>
      </c>
      <c r="F31" s="114">
        <v>8962</v>
      </c>
      <c r="G31" s="114">
        <v>3105</v>
      </c>
      <c r="H31" s="114">
        <v>9448</v>
      </c>
      <c r="I31" s="115">
        <v>7256</v>
      </c>
      <c r="J31" s="114">
        <v>4968</v>
      </c>
      <c r="K31" s="114">
        <v>2288</v>
      </c>
      <c r="L31" s="423">
        <v>1751</v>
      </c>
      <c r="M31" s="424">
        <v>1611</v>
      </c>
    </row>
    <row r="32" spans="1:13" ht="11.1" customHeight="1" x14ac:dyDescent="0.2">
      <c r="A32" s="422" t="s">
        <v>388</v>
      </c>
      <c r="B32" s="115">
        <v>29023</v>
      </c>
      <c r="C32" s="114">
        <v>14016</v>
      </c>
      <c r="D32" s="114">
        <v>15007</v>
      </c>
      <c r="E32" s="114">
        <v>20015</v>
      </c>
      <c r="F32" s="114">
        <v>9007</v>
      </c>
      <c r="G32" s="114">
        <v>3557</v>
      </c>
      <c r="H32" s="114">
        <v>9564</v>
      </c>
      <c r="I32" s="115">
        <v>7198</v>
      </c>
      <c r="J32" s="114">
        <v>4834</v>
      </c>
      <c r="K32" s="114">
        <v>2364</v>
      </c>
      <c r="L32" s="423">
        <v>3056</v>
      </c>
      <c r="M32" s="424">
        <v>2415</v>
      </c>
    </row>
    <row r="33" spans="1:13" s="110" customFormat="1" ht="11.1" customHeight="1" x14ac:dyDescent="0.2">
      <c r="A33" s="422" t="s">
        <v>389</v>
      </c>
      <c r="B33" s="115">
        <v>28726</v>
      </c>
      <c r="C33" s="114">
        <v>13745</v>
      </c>
      <c r="D33" s="114">
        <v>14981</v>
      </c>
      <c r="E33" s="114">
        <v>19693</v>
      </c>
      <c r="F33" s="114">
        <v>9032</v>
      </c>
      <c r="G33" s="114">
        <v>3399</v>
      </c>
      <c r="H33" s="114">
        <v>9608</v>
      </c>
      <c r="I33" s="115">
        <v>7256</v>
      </c>
      <c r="J33" s="114">
        <v>4859</v>
      </c>
      <c r="K33" s="114">
        <v>2397</v>
      </c>
      <c r="L33" s="423">
        <v>1602</v>
      </c>
      <c r="M33" s="424">
        <v>1965</v>
      </c>
    </row>
    <row r="34" spans="1:13" ht="15" customHeight="1" x14ac:dyDescent="0.2">
      <c r="A34" s="422" t="s">
        <v>395</v>
      </c>
      <c r="B34" s="115">
        <v>28854</v>
      </c>
      <c r="C34" s="114">
        <v>13749</v>
      </c>
      <c r="D34" s="114">
        <v>15105</v>
      </c>
      <c r="E34" s="114">
        <v>19602</v>
      </c>
      <c r="F34" s="114">
        <v>9251</v>
      </c>
      <c r="G34" s="114">
        <v>3281</v>
      </c>
      <c r="H34" s="114">
        <v>9794</v>
      </c>
      <c r="I34" s="115">
        <v>7184</v>
      </c>
      <c r="J34" s="114">
        <v>4771</v>
      </c>
      <c r="K34" s="114">
        <v>2413</v>
      </c>
      <c r="L34" s="423">
        <v>2291</v>
      </c>
      <c r="M34" s="424">
        <v>2172</v>
      </c>
    </row>
    <row r="35" spans="1:13" ht="11.1" customHeight="1" x14ac:dyDescent="0.2">
      <c r="A35" s="422" t="s">
        <v>387</v>
      </c>
      <c r="B35" s="115">
        <v>29010</v>
      </c>
      <c r="C35" s="114">
        <v>13864</v>
      </c>
      <c r="D35" s="114">
        <v>15146</v>
      </c>
      <c r="E35" s="114">
        <v>19548</v>
      </c>
      <c r="F35" s="114">
        <v>9462</v>
      </c>
      <c r="G35" s="114">
        <v>3127</v>
      </c>
      <c r="H35" s="114">
        <v>9999</v>
      </c>
      <c r="I35" s="115">
        <v>7406</v>
      </c>
      <c r="J35" s="114">
        <v>4917</v>
      </c>
      <c r="K35" s="114">
        <v>2489</v>
      </c>
      <c r="L35" s="423">
        <v>2055</v>
      </c>
      <c r="M35" s="424">
        <v>1871</v>
      </c>
    </row>
    <row r="36" spans="1:13" ht="11.1" customHeight="1" x14ac:dyDescent="0.2">
      <c r="A36" s="422" t="s">
        <v>388</v>
      </c>
      <c r="B36" s="115">
        <v>29756</v>
      </c>
      <c r="C36" s="114">
        <v>14284</v>
      </c>
      <c r="D36" s="114">
        <v>15472</v>
      </c>
      <c r="E36" s="114">
        <v>20212</v>
      </c>
      <c r="F36" s="114">
        <v>9544</v>
      </c>
      <c r="G36" s="114">
        <v>3679</v>
      </c>
      <c r="H36" s="114">
        <v>10095</v>
      </c>
      <c r="I36" s="115">
        <v>6972</v>
      </c>
      <c r="J36" s="114">
        <v>4593</v>
      </c>
      <c r="K36" s="114">
        <v>2379</v>
      </c>
      <c r="L36" s="423">
        <v>3310</v>
      </c>
      <c r="M36" s="424">
        <v>2585</v>
      </c>
    </row>
    <row r="37" spans="1:13" s="110" customFormat="1" ht="11.1" customHeight="1" x14ac:dyDescent="0.2">
      <c r="A37" s="422" t="s">
        <v>389</v>
      </c>
      <c r="B37" s="115">
        <v>29309</v>
      </c>
      <c r="C37" s="114">
        <v>13983</v>
      </c>
      <c r="D37" s="114">
        <v>15326</v>
      </c>
      <c r="E37" s="114">
        <v>19775</v>
      </c>
      <c r="F37" s="114">
        <v>9534</v>
      </c>
      <c r="G37" s="114">
        <v>3524</v>
      </c>
      <c r="H37" s="114">
        <v>10018</v>
      </c>
      <c r="I37" s="115">
        <v>6869</v>
      </c>
      <c r="J37" s="114">
        <v>4519</v>
      </c>
      <c r="K37" s="114">
        <v>2350</v>
      </c>
      <c r="L37" s="423">
        <v>1549</v>
      </c>
      <c r="M37" s="424">
        <v>2025</v>
      </c>
    </row>
    <row r="38" spans="1:13" ht="15" customHeight="1" x14ac:dyDescent="0.2">
      <c r="A38" s="425" t="s">
        <v>396</v>
      </c>
      <c r="B38" s="115">
        <v>29320</v>
      </c>
      <c r="C38" s="114">
        <v>13980</v>
      </c>
      <c r="D38" s="114">
        <v>15340</v>
      </c>
      <c r="E38" s="114">
        <v>19723</v>
      </c>
      <c r="F38" s="114">
        <v>9597</v>
      </c>
      <c r="G38" s="114">
        <v>3415</v>
      </c>
      <c r="H38" s="114">
        <v>10146</v>
      </c>
      <c r="I38" s="115">
        <v>6867</v>
      </c>
      <c r="J38" s="114">
        <v>4544</v>
      </c>
      <c r="K38" s="114">
        <v>2323</v>
      </c>
      <c r="L38" s="423">
        <v>2188</v>
      </c>
      <c r="M38" s="424">
        <v>2152</v>
      </c>
    </row>
    <row r="39" spans="1:13" ht="11.1" customHeight="1" x14ac:dyDescent="0.2">
      <c r="A39" s="422" t="s">
        <v>387</v>
      </c>
      <c r="B39" s="115">
        <v>29277</v>
      </c>
      <c r="C39" s="114">
        <v>13989</v>
      </c>
      <c r="D39" s="114">
        <v>15288</v>
      </c>
      <c r="E39" s="114">
        <v>19563</v>
      </c>
      <c r="F39" s="114">
        <v>9714</v>
      </c>
      <c r="G39" s="114">
        <v>3254</v>
      </c>
      <c r="H39" s="114">
        <v>10272</v>
      </c>
      <c r="I39" s="115">
        <v>7002</v>
      </c>
      <c r="J39" s="114">
        <v>4626</v>
      </c>
      <c r="K39" s="114">
        <v>2376</v>
      </c>
      <c r="L39" s="423">
        <v>2161</v>
      </c>
      <c r="M39" s="424">
        <v>2257</v>
      </c>
    </row>
    <row r="40" spans="1:13" ht="11.1" customHeight="1" x14ac:dyDescent="0.2">
      <c r="A40" s="425" t="s">
        <v>388</v>
      </c>
      <c r="B40" s="115">
        <v>30073</v>
      </c>
      <c r="C40" s="114">
        <v>14449</v>
      </c>
      <c r="D40" s="114">
        <v>15624</v>
      </c>
      <c r="E40" s="114">
        <v>20206</v>
      </c>
      <c r="F40" s="114">
        <v>9867</v>
      </c>
      <c r="G40" s="114">
        <v>3678</v>
      </c>
      <c r="H40" s="114">
        <v>10444</v>
      </c>
      <c r="I40" s="115">
        <v>7064</v>
      </c>
      <c r="J40" s="114">
        <v>4625</v>
      </c>
      <c r="K40" s="114">
        <v>2439</v>
      </c>
      <c r="L40" s="423">
        <v>3061</v>
      </c>
      <c r="M40" s="424">
        <v>2368</v>
      </c>
    </row>
    <row r="41" spans="1:13" s="110" customFormat="1" ht="11.1" customHeight="1" x14ac:dyDescent="0.2">
      <c r="A41" s="422" t="s">
        <v>389</v>
      </c>
      <c r="B41" s="115">
        <v>29627</v>
      </c>
      <c r="C41" s="114">
        <v>14148</v>
      </c>
      <c r="D41" s="114">
        <v>15479</v>
      </c>
      <c r="E41" s="114">
        <v>19758</v>
      </c>
      <c r="F41" s="114">
        <v>9869</v>
      </c>
      <c r="G41" s="114">
        <v>3486</v>
      </c>
      <c r="H41" s="114">
        <v>10396</v>
      </c>
      <c r="I41" s="115">
        <v>7045</v>
      </c>
      <c r="J41" s="114">
        <v>4618</v>
      </c>
      <c r="K41" s="114">
        <v>2427</v>
      </c>
      <c r="L41" s="423">
        <v>1607</v>
      </c>
      <c r="M41" s="424">
        <v>2043</v>
      </c>
    </row>
    <row r="42" spans="1:13" ht="15" customHeight="1" x14ac:dyDescent="0.2">
      <c r="A42" s="422" t="s">
        <v>397</v>
      </c>
      <c r="B42" s="115">
        <v>29601</v>
      </c>
      <c r="C42" s="114">
        <v>14083</v>
      </c>
      <c r="D42" s="114">
        <v>15518</v>
      </c>
      <c r="E42" s="114">
        <v>19641</v>
      </c>
      <c r="F42" s="114">
        <v>9960</v>
      </c>
      <c r="G42" s="114">
        <v>3336</v>
      </c>
      <c r="H42" s="114">
        <v>10486</v>
      </c>
      <c r="I42" s="115">
        <v>6940</v>
      </c>
      <c r="J42" s="114">
        <v>4526</v>
      </c>
      <c r="K42" s="114">
        <v>2414</v>
      </c>
      <c r="L42" s="423">
        <v>2225</v>
      </c>
      <c r="M42" s="424">
        <v>2234</v>
      </c>
    </row>
    <row r="43" spans="1:13" ht="11.1" customHeight="1" x14ac:dyDescent="0.2">
      <c r="A43" s="422" t="s">
        <v>387</v>
      </c>
      <c r="B43" s="115">
        <v>29609</v>
      </c>
      <c r="C43" s="114">
        <v>14120</v>
      </c>
      <c r="D43" s="114">
        <v>15489</v>
      </c>
      <c r="E43" s="114">
        <v>19563</v>
      </c>
      <c r="F43" s="114">
        <v>10046</v>
      </c>
      <c r="G43" s="114">
        <v>3159</v>
      </c>
      <c r="H43" s="114">
        <v>10636</v>
      </c>
      <c r="I43" s="115">
        <v>7122</v>
      </c>
      <c r="J43" s="114">
        <v>4656</v>
      </c>
      <c r="K43" s="114">
        <v>2466</v>
      </c>
      <c r="L43" s="423">
        <v>1923</v>
      </c>
      <c r="M43" s="424">
        <v>1926</v>
      </c>
    </row>
    <row r="44" spans="1:13" ht="11.1" customHeight="1" x14ac:dyDescent="0.2">
      <c r="A44" s="422" t="s">
        <v>388</v>
      </c>
      <c r="B44" s="115">
        <v>30374</v>
      </c>
      <c r="C44" s="114">
        <v>14529</v>
      </c>
      <c r="D44" s="114">
        <v>15845</v>
      </c>
      <c r="E44" s="114">
        <v>20192</v>
      </c>
      <c r="F44" s="114">
        <v>10182</v>
      </c>
      <c r="G44" s="114">
        <v>3655</v>
      </c>
      <c r="H44" s="114">
        <v>10772</v>
      </c>
      <c r="I44" s="115">
        <v>7129</v>
      </c>
      <c r="J44" s="114">
        <v>4570</v>
      </c>
      <c r="K44" s="114">
        <v>2559</v>
      </c>
      <c r="L44" s="423">
        <v>3256</v>
      </c>
      <c r="M44" s="424">
        <v>2604</v>
      </c>
    </row>
    <row r="45" spans="1:13" s="110" customFormat="1" ht="11.1" customHeight="1" x14ac:dyDescent="0.2">
      <c r="A45" s="422" t="s">
        <v>389</v>
      </c>
      <c r="B45" s="115">
        <v>30034</v>
      </c>
      <c r="C45" s="114">
        <v>14272</v>
      </c>
      <c r="D45" s="114">
        <v>15762</v>
      </c>
      <c r="E45" s="114">
        <v>19885</v>
      </c>
      <c r="F45" s="114">
        <v>10149</v>
      </c>
      <c r="G45" s="114">
        <v>3482</v>
      </c>
      <c r="H45" s="114">
        <v>10765</v>
      </c>
      <c r="I45" s="115">
        <v>7093</v>
      </c>
      <c r="J45" s="114">
        <v>4577</v>
      </c>
      <c r="K45" s="114">
        <v>2516</v>
      </c>
      <c r="L45" s="423">
        <v>1729</v>
      </c>
      <c r="M45" s="424">
        <v>2028</v>
      </c>
    </row>
    <row r="46" spans="1:13" ht="15" customHeight="1" x14ac:dyDescent="0.2">
      <c r="A46" s="422" t="s">
        <v>398</v>
      </c>
      <c r="B46" s="115">
        <v>30016</v>
      </c>
      <c r="C46" s="114">
        <v>14285</v>
      </c>
      <c r="D46" s="114">
        <v>15731</v>
      </c>
      <c r="E46" s="114">
        <v>19795</v>
      </c>
      <c r="F46" s="114">
        <v>10221</v>
      </c>
      <c r="G46" s="114">
        <v>3372</v>
      </c>
      <c r="H46" s="114">
        <v>10853</v>
      </c>
      <c r="I46" s="115">
        <v>7001</v>
      </c>
      <c r="J46" s="114">
        <v>4467</v>
      </c>
      <c r="K46" s="114">
        <v>2534</v>
      </c>
      <c r="L46" s="423">
        <v>2640</v>
      </c>
      <c r="M46" s="424">
        <v>2690</v>
      </c>
    </row>
    <row r="47" spans="1:13" ht="11.1" customHeight="1" x14ac:dyDescent="0.2">
      <c r="A47" s="422" t="s">
        <v>387</v>
      </c>
      <c r="B47" s="115">
        <v>30026</v>
      </c>
      <c r="C47" s="114">
        <v>14335</v>
      </c>
      <c r="D47" s="114">
        <v>15691</v>
      </c>
      <c r="E47" s="114">
        <v>19713</v>
      </c>
      <c r="F47" s="114">
        <v>10313</v>
      </c>
      <c r="G47" s="114">
        <v>3221</v>
      </c>
      <c r="H47" s="114">
        <v>10972</v>
      </c>
      <c r="I47" s="115">
        <v>7116</v>
      </c>
      <c r="J47" s="114">
        <v>4510</v>
      </c>
      <c r="K47" s="114">
        <v>2606</v>
      </c>
      <c r="L47" s="423">
        <v>1952</v>
      </c>
      <c r="M47" s="424">
        <v>2014</v>
      </c>
    </row>
    <row r="48" spans="1:13" ht="11.1" customHeight="1" x14ac:dyDescent="0.2">
      <c r="A48" s="422" t="s">
        <v>388</v>
      </c>
      <c r="B48" s="115">
        <v>30981</v>
      </c>
      <c r="C48" s="114">
        <v>14825</v>
      </c>
      <c r="D48" s="114">
        <v>16156</v>
      </c>
      <c r="E48" s="114">
        <v>20421</v>
      </c>
      <c r="F48" s="114">
        <v>10560</v>
      </c>
      <c r="G48" s="114">
        <v>3708</v>
      </c>
      <c r="H48" s="114">
        <v>11187</v>
      </c>
      <c r="I48" s="115">
        <v>7217</v>
      </c>
      <c r="J48" s="114">
        <v>4531</v>
      </c>
      <c r="K48" s="114">
        <v>2686</v>
      </c>
      <c r="L48" s="423">
        <v>3667</v>
      </c>
      <c r="M48" s="424">
        <v>2821</v>
      </c>
    </row>
    <row r="49" spans="1:17" s="110" customFormat="1" ht="11.1" customHeight="1" x14ac:dyDescent="0.2">
      <c r="A49" s="422" t="s">
        <v>389</v>
      </c>
      <c r="B49" s="115">
        <v>30554</v>
      </c>
      <c r="C49" s="114">
        <v>14537</v>
      </c>
      <c r="D49" s="114">
        <v>16017</v>
      </c>
      <c r="E49" s="114">
        <v>20033</v>
      </c>
      <c r="F49" s="114">
        <v>10521</v>
      </c>
      <c r="G49" s="114">
        <v>3559</v>
      </c>
      <c r="H49" s="114">
        <v>11124</v>
      </c>
      <c r="I49" s="115">
        <v>7068</v>
      </c>
      <c r="J49" s="114">
        <v>4395</v>
      </c>
      <c r="K49" s="114">
        <v>2673</v>
      </c>
      <c r="L49" s="423">
        <v>1645</v>
      </c>
      <c r="M49" s="424">
        <v>2133</v>
      </c>
    </row>
    <row r="50" spans="1:17" ht="15" customHeight="1" x14ac:dyDescent="0.2">
      <c r="A50" s="422" t="s">
        <v>399</v>
      </c>
      <c r="B50" s="143">
        <v>30367</v>
      </c>
      <c r="C50" s="144">
        <v>14364</v>
      </c>
      <c r="D50" s="144">
        <v>16003</v>
      </c>
      <c r="E50" s="144">
        <v>19834</v>
      </c>
      <c r="F50" s="144">
        <v>10533</v>
      </c>
      <c r="G50" s="144">
        <v>3448</v>
      </c>
      <c r="H50" s="144">
        <v>11157</v>
      </c>
      <c r="I50" s="143">
        <v>6572</v>
      </c>
      <c r="J50" s="144">
        <v>4129</v>
      </c>
      <c r="K50" s="144">
        <v>2443</v>
      </c>
      <c r="L50" s="426">
        <v>2350</v>
      </c>
      <c r="M50" s="427">
        <v>2585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1.1693763326226012</v>
      </c>
      <c r="C6" s="480">
        <f>'Tabelle 3.3'!J11</f>
        <v>-6.1276960434223682</v>
      </c>
      <c r="D6" s="481">
        <f t="shared" ref="D6:E9" si="0">IF(OR(AND(B6&gt;=-50,B6&lt;=50),ISNUMBER(B6)=FALSE),B6,"")</f>
        <v>1.1693763326226012</v>
      </c>
      <c r="E6" s="481">
        <f t="shared" si="0"/>
        <v>-6.1276960434223682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1.1693763326226012</v>
      </c>
      <c r="C14" s="480">
        <f>'Tabelle 3.3'!J11</f>
        <v>-6.1276960434223682</v>
      </c>
      <c r="D14" s="481">
        <f>IF(OR(AND(B14&gt;=-50,B14&lt;=50),ISNUMBER(B14)=FALSE),B14,"")</f>
        <v>1.1693763326226012</v>
      </c>
      <c r="E14" s="481">
        <f>IF(OR(AND(C14&gt;=-50,C14&lt;=50),ISNUMBER(C14)=FALSE),C14,"")</f>
        <v>-6.1276960434223682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3.1525851197982346</v>
      </c>
      <c r="C15" s="480">
        <f>'Tabelle 3.3'!J12</f>
        <v>10.895883777239709</v>
      </c>
      <c r="D15" s="481">
        <f t="shared" ref="D15:E45" si="3">IF(OR(AND(B15&gt;=-50,B15&lt;=50),ISNUMBER(B15)=FALSE),B15,"")</f>
        <v>3.1525851197982346</v>
      </c>
      <c r="E15" s="481">
        <f t="shared" si="3"/>
        <v>10.895883777239709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-0.64935064935064934</v>
      </c>
      <c r="C16" s="480">
        <f>'Tabelle 3.3'!J13</f>
        <v>0</v>
      </c>
      <c r="D16" s="481">
        <f t="shared" si="3"/>
        <v>-0.64935064935064934</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-1.9037433155080214</v>
      </c>
      <c r="C17" s="480">
        <f>'Tabelle 3.3'!J14</f>
        <v>-13.585746102449889</v>
      </c>
      <c r="D17" s="481">
        <f t="shared" si="3"/>
        <v>-1.9037433155080214</v>
      </c>
      <c r="E17" s="481">
        <f t="shared" si="3"/>
        <v>-13.585746102449889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-1.8742678641155799</v>
      </c>
      <c r="C18" s="480">
        <f>'Tabelle 3.3'!J15</f>
        <v>-15.811965811965813</v>
      </c>
      <c r="D18" s="481">
        <f t="shared" si="3"/>
        <v>-1.8742678641155799</v>
      </c>
      <c r="E18" s="481">
        <f t="shared" si="3"/>
        <v>-15.811965811965813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-2.159827213822894</v>
      </c>
      <c r="C19" s="480">
        <f>'Tabelle 3.3'!J16</f>
        <v>-11.333333333333334</v>
      </c>
      <c r="D19" s="481">
        <f t="shared" si="3"/>
        <v>-2.159827213822894</v>
      </c>
      <c r="E19" s="481">
        <f t="shared" si="3"/>
        <v>-11.333333333333334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-1.5172413793103448</v>
      </c>
      <c r="C20" s="480">
        <f>'Tabelle 3.3'!J17</f>
        <v>-10.76923076923077</v>
      </c>
      <c r="D20" s="481">
        <f t="shared" si="3"/>
        <v>-1.5172413793103448</v>
      </c>
      <c r="E20" s="481">
        <f t="shared" si="3"/>
        <v>-10.76923076923077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3.8989809481612761</v>
      </c>
      <c r="C21" s="480">
        <f>'Tabelle 3.3'!J18</f>
        <v>-3.5019455252918288</v>
      </c>
      <c r="D21" s="481">
        <f t="shared" si="3"/>
        <v>3.8989809481612761</v>
      </c>
      <c r="E21" s="481">
        <f t="shared" si="3"/>
        <v>-3.5019455252918288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-1.4625627592228772</v>
      </c>
      <c r="C22" s="480">
        <f>'Tabelle 3.3'!J19</f>
        <v>-1.9965277777777777</v>
      </c>
      <c r="D22" s="481">
        <f t="shared" si="3"/>
        <v>-1.4625627592228772</v>
      </c>
      <c r="E22" s="481">
        <f t="shared" si="3"/>
        <v>-1.9965277777777777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3.7383177570093458</v>
      </c>
      <c r="C23" s="480">
        <f>'Tabelle 3.3'!J20</f>
        <v>-10.660980810234541</v>
      </c>
      <c r="D23" s="481">
        <f t="shared" si="3"/>
        <v>3.7383177570093458</v>
      </c>
      <c r="E23" s="481">
        <f t="shared" si="3"/>
        <v>-10.660980810234541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2.3046092184368736</v>
      </c>
      <c r="C24" s="480">
        <f>'Tabelle 3.3'!J21</f>
        <v>-23.686818632309215</v>
      </c>
      <c r="D24" s="481">
        <f t="shared" si="3"/>
        <v>2.3046092184368736</v>
      </c>
      <c r="E24" s="481">
        <f t="shared" si="3"/>
        <v>-23.686818632309215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v>
      </c>
      <c r="C25" s="480">
        <f>'Tabelle 3.3'!J22</f>
        <v>1.9230769230769231</v>
      </c>
      <c r="D25" s="481">
        <f t="shared" si="3"/>
        <v>10</v>
      </c>
      <c r="E25" s="481">
        <f t="shared" si="3"/>
        <v>1.9230769230769231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1.0765550239234449</v>
      </c>
      <c r="C26" s="480">
        <f>'Tabelle 3.3'!J23</f>
        <v>-5.1724137931034484</v>
      </c>
      <c r="D26" s="481">
        <f t="shared" si="3"/>
        <v>1.0765550239234449</v>
      </c>
      <c r="E26" s="481">
        <f t="shared" si="3"/>
        <v>-5.1724137931034484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0.4219409282700422</v>
      </c>
      <c r="C27" s="480">
        <f>'Tabelle 3.3'!J24</f>
        <v>5.9782608695652177</v>
      </c>
      <c r="D27" s="481">
        <f t="shared" si="3"/>
        <v>0.4219409282700422</v>
      </c>
      <c r="E27" s="481">
        <f t="shared" si="3"/>
        <v>5.9782608695652177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-0.63451776649746194</v>
      </c>
      <c r="C28" s="480">
        <f>'Tabelle 3.3'!J25</f>
        <v>-7.1428571428571432</v>
      </c>
      <c r="D28" s="481">
        <f t="shared" si="3"/>
        <v>-0.63451776649746194</v>
      </c>
      <c r="E28" s="481">
        <f t="shared" si="3"/>
        <v>-7.1428571428571432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-6.9135802469135799</v>
      </c>
      <c r="C29" s="480">
        <f>'Tabelle 3.3'!J26</f>
        <v>12.280701754385966</v>
      </c>
      <c r="D29" s="481">
        <f t="shared" si="3"/>
        <v>-6.9135802469135799</v>
      </c>
      <c r="E29" s="481">
        <f t="shared" si="3"/>
        <v>12.280701754385966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3.1572556162720096</v>
      </c>
      <c r="C30" s="480">
        <f>'Tabelle 3.3'!J27</f>
        <v>-9.1954022988505741</v>
      </c>
      <c r="D30" s="481">
        <f t="shared" si="3"/>
        <v>3.1572556162720096</v>
      </c>
      <c r="E30" s="481">
        <f t="shared" si="3"/>
        <v>-9.1954022988505741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4.251386321626617</v>
      </c>
      <c r="C31" s="480">
        <f>'Tabelle 3.3'!J28</f>
        <v>4.048582995951417</v>
      </c>
      <c r="D31" s="481">
        <f t="shared" si="3"/>
        <v>4.251386321626617</v>
      </c>
      <c r="E31" s="481">
        <f t="shared" si="3"/>
        <v>4.048582995951417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4.6891464699683878</v>
      </c>
      <c r="C32" s="480">
        <f>'Tabelle 3.3'!J29</f>
        <v>-2.4340770791075053</v>
      </c>
      <c r="D32" s="481">
        <f t="shared" si="3"/>
        <v>4.6891464699683878</v>
      </c>
      <c r="E32" s="481">
        <f t="shared" si="3"/>
        <v>-2.4340770791075053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1.0067114093959733</v>
      </c>
      <c r="C33" s="480">
        <f>'Tabelle 3.3'!J30</f>
        <v>-0.76628352490421459</v>
      </c>
      <c r="D33" s="481">
        <f t="shared" si="3"/>
        <v>1.0067114093959733</v>
      </c>
      <c r="E33" s="481">
        <f t="shared" si="3"/>
        <v>-0.76628352490421459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0.5611672278338945</v>
      </c>
      <c r="C34" s="480">
        <f>'Tabelle 3.3'!J31</f>
        <v>-8.2539682539682548</v>
      </c>
      <c r="D34" s="481">
        <f t="shared" si="3"/>
        <v>0.5611672278338945</v>
      </c>
      <c r="E34" s="481">
        <f t="shared" si="3"/>
        <v>-8.2539682539682548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3.1525851197982346</v>
      </c>
      <c r="C37" s="480">
        <f>'Tabelle 3.3'!J34</f>
        <v>10.895883777239709</v>
      </c>
      <c r="D37" s="481">
        <f t="shared" si="3"/>
        <v>3.1525851197982346</v>
      </c>
      <c r="E37" s="481">
        <f t="shared" si="3"/>
        <v>10.895883777239709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-4.1436464088397788E-2</v>
      </c>
      <c r="C38" s="480">
        <f>'Tabelle 3.3'!J35</f>
        <v>-9.3209054593874825</v>
      </c>
      <c r="D38" s="481">
        <f t="shared" si="3"/>
        <v>-4.1436464088397788E-2</v>
      </c>
      <c r="E38" s="481">
        <f t="shared" si="3"/>
        <v>-9.3209054593874825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1.4966110176045127</v>
      </c>
      <c r="C39" s="480">
        <f>'Tabelle 3.3'!J36</f>
        <v>-6.9213637142367652</v>
      </c>
      <c r="D39" s="481">
        <f t="shared" si="3"/>
        <v>1.4966110176045127</v>
      </c>
      <c r="E39" s="481">
        <f t="shared" si="3"/>
        <v>-6.9213637142367652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1.4966110176045127</v>
      </c>
      <c r="C45" s="480">
        <f>'Tabelle 3.3'!J36</f>
        <v>-6.9213637142367652</v>
      </c>
      <c r="D45" s="481">
        <f t="shared" si="3"/>
        <v>1.4966110176045127</v>
      </c>
      <c r="E45" s="481">
        <f t="shared" si="3"/>
        <v>-6.9213637142367652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27712</v>
      </c>
      <c r="C51" s="487">
        <v>5229</v>
      </c>
      <c r="D51" s="487">
        <v>2206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28148</v>
      </c>
      <c r="C52" s="487">
        <v>5347</v>
      </c>
      <c r="D52" s="487">
        <v>2244</v>
      </c>
      <c r="E52" s="488">
        <f t="shared" ref="E52:G70" si="11">IF($A$51=37802,IF(COUNTBLANK(B$51:B$70)&gt;0,#N/A,B52/B$51*100),IF(COUNTBLANK(B$51:B$75)&gt;0,#N/A,B52/B$51*100))</f>
        <v>101.57332563510393</v>
      </c>
      <c r="F52" s="488">
        <f t="shared" si="11"/>
        <v>102.25664563013962</v>
      </c>
      <c r="G52" s="488">
        <f t="shared" si="11"/>
        <v>101.72257479601087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28826</v>
      </c>
      <c r="C53" s="487">
        <v>5251</v>
      </c>
      <c r="D53" s="487">
        <v>2293</v>
      </c>
      <c r="E53" s="488">
        <f t="shared" si="11"/>
        <v>104.01991916859123</v>
      </c>
      <c r="F53" s="488">
        <f t="shared" si="11"/>
        <v>100.42073054121248</v>
      </c>
      <c r="G53" s="488">
        <f t="shared" si="11"/>
        <v>103.94378966455122</v>
      </c>
      <c r="H53" s="489">
        <f>IF(ISERROR(L53)=TRUE,IF(MONTH(A53)=MONTH(MAX(A$51:A$75)),A53,""),"")</f>
        <v>41883</v>
      </c>
      <c r="I53" s="488">
        <f t="shared" si="12"/>
        <v>104.01991916859123</v>
      </c>
      <c r="J53" s="488">
        <f t="shared" si="10"/>
        <v>100.42073054121248</v>
      </c>
      <c r="K53" s="488">
        <f t="shared" si="10"/>
        <v>103.94378966455122</v>
      </c>
      <c r="L53" s="488" t="e">
        <f t="shared" si="13"/>
        <v>#N/A</v>
      </c>
    </row>
    <row r="54" spans="1:14" ht="15" customHeight="1" x14ac:dyDescent="0.2">
      <c r="A54" s="490" t="s">
        <v>462</v>
      </c>
      <c r="B54" s="487">
        <v>28379</v>
      </c>
      <c r="C54" s="487">
        <v>5197</v>
      </c>
      <c r="D54" s="487">
        <v>2277</v>
      </c>
      <c r="E54" s="488">
        <f t="shared" si="11"/>
        <v>102.40689953810625</v>
      </c>
      <c r="F54" s="488">
        <f t="shared" si="11"/>
        <v>99.388028303690959</v>
      </c>
      <c r="G54" s="488">
        <f t="shared" si="11"/>
        <v>103.21849501359928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28268</v>
      </c>
      <c r="C55" s="487">
        <v>4989</v>
      </c>
      <c r="D55" s="487">
        <v>2268</v>
      </c>
      <c r="E55" s="488">
        <f t="shared" si="11"/>
        <v>102.00635103926096</v>
      </c>
      <c r="F55" s="488">
        <f t="shared" si="11"/>
        <v>95.410212277682163</v>
      </c>
      <c r="G55" s="488">
        <f t="shared" si="11"/>
        <v>102.8105167724388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28436</v>
      </c>
      <c r="C56" s="487">
        <v>4968</v>
      </c>
      <c r="D56" s="487">
        <v>2288</v>
      </c>
      <c r="E56" s="488">
        <f t="shared" si="11"/>
        <v>102.61258660508084</v>
      </c>
      <c r="F56" s="488">
        <f t="shared" si="11"/>
        <v>95.00860585197934</v>
      </c>
      <c r="G56" s="488">
        <f t="shared" si="11"/>
        <v>103.71713508612874</v>
      </c>
      <c r="H56" s="489" t="str">
        <f t="shared" si="14"/>
        <v/>
      </c>
      <c r="I56" s="488" t="str">
        <f t="shared" si="12"/>
        <v/>
      </c>
      <c r="J56" s="488" t="str">
        <f t="shared" si="10"/>
        <v/>
      </c>
      <c r="K56" s="488" t="str">
        <f t="shared" si="10"/>
        <v/>
      </c>
      <c r="L56" s="488" t="e">
        <f t="shared" si="13"/>
        <v>#N/A</v>
      </c>
    </row>
    <row r="57" spans="1:14" ht="15" customHeight="1" x14ac:dyDescent="0.2">
      <c r="A57" s="490">
        <v>42248</v>
      </c>
      <c r="B57" s="487">
        <v>29023</v>
      </c>
      <c r="C57" s="487">
        <v>4834</v>
      </c>
      <c r="D57" s="487">
        <v>2364</v>
      </c>
      <c r="E57" s="488">
        <f t="shared" si="11"/>
        <v>104.73080254041571</v>
      </c>
      <c r="F57" s="488">
        <f t="shared" si="11"/>
        <v>92.445974373685218</v>
      </c>
      <c r="G57" s="488">
        <f t="shared" si="11"/>
        <v>107.1622846781505</v>
      </c>
      <c r="H57" s="489">
        <f t="shared" si="14"/>
        <v>42248</v>
      </c>
      <c r="I57" s="488">
        <f t="shared" si="12"/>
        <v>104.73080254041571</v>
      </c>
      <c r="J57" s="488">
        <f t="shared" si="10"/>
        <v>92.445974373685218</v>
      </c>
      <c r="K57" s="488">
        <f t="shared" si="10"/>
        <v>107.1622846781505</v>
      </c>
      <c r="L57" s="488" t="e">
        <f t="shared" si="13"/>
        <v>#N/A</v>
      </c>
    </row>
    <row r="58" spans="1:14" ht="15" customHeight="1" x14ac:dyDescent="0.2">
      <c r="A58" s="490" t="s">
        <v>465</v>
      </c>
      <c r="B58" s="487">
        <v>28726</v>
      </c>
      <c r="C58" s="487">
        <v>4859</v>
      </c>
      <c r="D58" s="487">
        <v>2397</v>
      </c>
      <c r="E58" s="488">
        <f t="shared" si="11"/>
        <v>103.65906466512702</v>
      </c>
      <c r="F58" s="488">
        <f t="shared" si="11"/>
        <v>92.92407726142666</v>
      </c>
      <c r="G58" s="488">
        <f t="shared" si="11"/>
        <v>108.65820489573889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28854</v>
      </c>
      <c r="C59" s="487">
        <v>4771</v>
      </c>
      <c r="D59" s="487">
        <v>2413</v>
      </c>
      <c r="E59" s="488">
        <f t="shared" si="11"/>
        <v>104.1209584295612</v>
      </c>
      <c r="F59" s="488">
        <f t="shared" si="11"/>
        <v>91.24115509657679</v>
      </c>
      <c r="G59" s="488">
        <f t="shared" si="11"/>
        <v>109.38349954669084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29010</v>
      </c>
      <c r="C60" s="487">
        <v>4917</v>
      </c>
      <c r="D60" s="487">
        <v>2489</v>
      </c>
      <c r="E60" s="488">
        <f t="shared" si="11"/>
        <v>104.68389145496535</v>
      </c>
      <c r="F60" s="488">
        <f t="shared" si="11"/>
        <v>94.033275960986799</v>
      </c>
      <c r="G60" s="488">
        <f t="shared" si="11"/>
        <v>112.82864913871261</v>
      </c>
      <c r="H60" s="489" t="str">
        <f t="shared" si="14"/>
        <v/>
      </c>
      <c r="I60" s="488" t="str">
        <f t="shared" si="12"/>
        <v/>
      </c>
      <c r="J60" s="488" t="str">
        <f t="shared" si="10"/>
        <v/>
      </c>
      <c r="K60" s="488" t="str">
        <f t="shared" si="10"/>
        <v/>
      </c>
      <c r="L60" s="488" t="e">
        <f t="shared" si="13"/>
        <v>#N/A</v>
      </c>
    </row>
    <row r="61" spans="1:14" ht="15" customHeight="1" x14ac:dyDescent="0.2">
      <c r="A61" s="490">
        <v>42614</v>
      </c>
      <c r="B61" s="487">
        <v>29756</v>
      </c>
      <c r="C61" s="487">
        <v>4593</v>
      </c>
      <c r="D61" s="487">
        <v>2379</v>
      </c>
      <c r="E61" s="488">
        <f t="shared" si="11"/>
        <v>107.37586605080831</v>
      </c>
      <c r="F61" s="488">
        <f t="shared" si="11"/>
        <v>87.837062535857712</v>
      </c>
      <c r="G61" s="488">
        <f t="shared" si="11"/>
        <v>107.84224841341793</v>
      </c>
      <c r="H61" s="489">
        <f t="shared" si="14"/>
        <v>42614</v>
      </c>
      <c r="I61" s="488">
        <f t="shared" si="12"/>
        <v>107.37586605080831</v>
      </c>
      <c r="J61" s="488">
        <f t="shared" si="10"/>
        <v>87.837062535857712</v>
      </c>
      <c r="K61" s="488">
        <f t="shared" si="10"/>
        <v>107.84224841341793</v>
      </c>
      <c r="L61" s="488" t="e">
        <f t="shared" si="13"/>
        <v>#N/A</v>
      </c>
    </row>
    <row r="62" spans="1:14" ht="15" customHeight="1" x14ac:dyDescent="0.2">
      <c r="A62" s="490" t="s">
        <v>468</v>
      </c>
      <c r="B62" s="487">
        <v>29309</v>
      </c>
      <c r="C62" s="487">
        <v>4519</v>
      </c>
      <c r="D62" s="487">
        <v>2350</v>
      </c>
      <c r="E62" s="488">
        <f t="shared" si="11"/>
        <v>105.76284642032331</v>
      </c>
      <c r="F62" s="488">
        <f t="shared" si="11"/>
        <v>86.421877988143052</v>
      </c>
      <c r="G62" s="488">
        <f t="shared" si="11"/>
        <v>106.52765185856754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29320</v>
      </c>
      <c r="C63" s="487">
        <v>4544</v>
      </c>
      <c r="D63" s="487">
        <v>2323</v>
      </c>
      <c r="E63" s="488">
        <f t="shared" si="11"/>
        <v>105.80254041570439</v>
      </c>
      <c r="F63" s="488">
        <f t="shared" si="11"/>
        <v>86.899980875884481</v>
      </c>
      <c r="G63" s="488">
        <f t="shared" si="11"/>
        <v>105.30371713508613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29277</v>
      </c>
      <c r="C64" s="487">
        <v>4626</v>
      </c>
      <c r="D64" s="487">
        <v>2376</v>
      </c>
      <c r="E64" s="488">
        <f t="shared" si="11"/>
        <v>105.64737297921478</v>
      </c>
      <c r="F64" s="488">
        <f t="shared" si="11"/>
        <v>88.468158347676422</v>
      </c>
      <c r="G64" s="488">
        <f t="shared" si="11"/>
        <v>107.70625566636447</v>
      </c>
      <c r="H64" s="489" t="str">
        <f t="shared" si="14"/>
        <v/>
      </c>
      <c r="I64" s="488" t="str">
        <f t="shared" si="12"/>
        <v/>
      </c>
      <c r="J64" s="488" t="str">
        <f t="shared" si="10"/>
        <v/>
      </c>
      <c r="K64" s="488" t="str">
        <f t="shared" si="10"/>
        <v/>
      </c>
      <c r="L64" s="488" t="e">
        <f t="shared" si="13"/>
        <v>#N/A</v>
      </c>
    </row>
    <row r="65" spans="1:12" ht="15" customHeight="1" x14ac:dyDescent="0.2">
      <c r="A65" s="490">
        <v>42979</v>
      </c>
      <c r="B65" s="487">
        <v>30073</v>
      </c>
      <c r="C65" s="487">
        <v>4625</v>
      </c>
      <c r="D65" s="487">
        <v>2439</v>
      </c>
      <c r="E65" s="488">
        <f t="shared" si="11"/>
        <v>108.51977482678983</v>
      </c>
      <c r="F65" s="488">
        <f t="shared" si="11"/>
        <v>88.449034232166767</v>
      </c>
      <c r="G65" s="488">
        <f t="shared" si="11"/>
        <v>110.56210335448775</v>
      </c>
      <c r="H65" s="489">
        <f t="shared" si="14"/>
        <v>42979</v>
      </c>
      <c r="I65" s="488">
        <f t="shared" si="12"/>
        <v>108.51977482678983</v>
      </c>
      <c r="J65" s="488">
        <f t="shared" si="10"/>
        <v>88.449034232166767</v>
      </c>
      <c r="K65" s="488">
        <f t="shared" si="10"/>
        <v>110.56210335448775</v>
      </c>
      <c r="L65" s="488" t="e">
        <f t="shared" si="13"/>
        <v>#N/A</v>
      </c>
    </row>
    <row r="66" spans="1:12" ht="15" customHeight="1" x14ac:dyDescent="0.2">
      <c r="A66" s="490" t="s">
        <v>471</v>
      </c>
      <c r="B66" s="487">
        <v>29627</v>
      </c>
      <c r="C66" s="487">
        <v>4618</v>
      </c>
      <c r="D66" s="487">
        <v>2427</v>
      </c>
      <c r="E66" s="488">
        <f t="shared" si="11"/>
        <v>106.91036374133948</v>
      </c>
      <c r="F66" s="488">
        <f t="shared" si="11"/>
        <v>88.315165423599169</v>
      </c>
      <c r="G66" s="488">
        <f t="shared" si="11"/>
        <v>110.0181323662738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29601</v>
      </c>
      <c r="C67" s="487">
        <v>4526</v>
      </c>
      <c r="D67" s="487">
        <v>2414</v>
      </c>
      <c r="E67" s="488">
        <f t="shared" si="11"/>
        <v>106.8165415704388</v>
      </c>
      <c r="F67" s="488">
        <f t="shared" si="11"/>
        <v>86.55574679671065</v>
      </c>
      <c r="G67" s="488">
        <f t="shared" si="11"/>
        <v>109.42883046237534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29609</v>
      </c>
      <c r="C68" s="487">
        <v>4656</v>
      </c>
      <c r="D68" s="487">
        <v>2466</v>
      </c>
      <c r="E68" s="488">
        <f t="shared" si="11"/>
        <v>106.84540993071595</v>
      </c>
      <c r="F68" s="488">
        <f t="shared" si="11"/>
        <v>89.041881812966153</v>
      </c>
      <c r="G68" s="488">
        <f t="shared" si="11"/>
        <v>111.78603807796918</v>
      </c>
      <c r="H68" s="489" t="str">
        <f t="shared" si="14"/>
        <v/>
      </c>
      <c r="I68" s="488" t="str">
        <f t="shared" si="12"/>
        <v/>
      </c>
      <c r="J68" s="488" t="str">
        <f t="shared" si="12"/>
        <v/>
      </c>
      <c r="K68" s="488" t="str">
        <f t="shared" si="12"/>
        <v/>
      </c>
      <c r="L68" s="488" t="e">
        <f t="shared" si="13"/>
        <v>#N/A</v>
      </c>
    </row>
    <row r="69" spans="1:12" ht="15" customHeight="1" x14ac:dyDescent="0.2">
      <c r="A69" s="490">
        <v>43344</v>
      </c>
      <c r="B69" s="487">
        <v>30374</v>
      </c>
      <c r="C69" s="487">
        <v>4570</v>
      </c>
      <c r="D69" s="487">
        <v>2559</v>
      </c>
      <c r="E69" s="488">
        <f t="shared" si="11"/>
        <v>109.6059468822171</v>
      </c>
      <c r="F69" s="488">
        <f t="shared" si="11"/>
        <v>87.397207879135578</v>
      </c>
      <c r="G69" s="488">
        <f t="shared" si="11"/>
        <v>116.00181323662737</v>
      </c>
      <c r="H69" s="489">
        <f t="shared" si="14"/>
        <v>43344</v>
      </c>
      <c r="I69" s="488">
        <f t="shared" si="12"/>
        <v>109.6059468822171</v>
      </c>
      <c r="J69" s="488">
        <f t="shared" si="12"/>
        <v>87.397207879135578</v>
      </c>
      <c r="K69" s="488">
        <f t="shared" si="12"/>
        <v>116.00181323662737</v>
      </c>
      <c r="L69" s="488" t="e">
        <f t="shared" si="13"/>
        <v>#N/A</v>
      </c>
    </row>
    <row r="70" spans="1:12" ht="15" customHeight="1" x14ac:dyDescent="0.2">
      <c r="A70" s="490" t="s">
        <v>474</v>
      </c>
      <c r="B70" s="487">
        <v>30034</v>
      </c>
      <c r="C70" s="487">
        <v>4577</v>
      </c>
      <c r="D70" s="487">
        <v>2516</v>
      </c>
      <c r="E70" s="488">
        <f t="shared" si="11"/>
        <v>108.3790415704388</v>
      </c>
      <c r="F70" s="488">
        <f t="shared" si="11"/>
        <v>87.531076687703191</v>
      </c>
      <c r="G70" s="488">
        <f t="shared" si="11"/>
        <v>114.05258386219401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30016</v>
      </c>
      <c r="C71" s="487">
        <v>4467</v>
      </c>
      <c r="D71" s="487">
        <v>2534</v>
      </c>
      <c r="E71" s="491">
        <f t="shared" ref="E71:G75" si="15">IF($A$51=37802,IF(COUNTBLANK(B$51:B$70)&gt;0,#N/A,IF(ISBLANK(B71)=FALSE,B71/B$51*100,#N/A)),IF(COUNTBLANK(B$51:B$75)&gt;0,#N/A,B71/B$51*100))</f>
        <v>108.31408775981524</v>
      </c>
      <c r="F71" s="491">
        <f t="shared" si="15"/>
        <v>85.427423981640842</v>
      </c>
      <c r="G71" s="491">
        <f t="shared" si="15"/>
        <v>114.86854034451497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30026</v>
      </c>
      <c r="C72" s="487">
        <v>4510</v>
      </c>
      <c r="D72" s="487">
        <v>2606</v>
      </c>
      <c r="E72" s="491">
        <f t="shared" si="15"/>
        <v>108.35017321016167</v>
      </c>
      <c r="F72" s="491">
        <f t="shared" si="15"/>
        <v>86.24976094855613</v>
      </c>
      <c r="G72" s="491">
        <f t="shared" si="15"/>
        <v>118.13236627379872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30981</v>
      </c>
      <c r="C73" s="487">
        <v>4531</v>
      </c>
      <c r="D73" s="487">
        <v>2686</v>
      </c>
      <c r="E73" s="491">
        <f t="shared" si="15"/>
        <v>111.7963337182448</v>
      </c>
      <c r="F73" s="491">
        <f t="shared" si="15"/>
        <v>86.651367374258939</v>
      </c>
      <c r="G73" s="491">
        <f t="shared" si="15"/>
        <v>121.75883952855848</v>
      </c>
      <c r="H73" s="492">
        <f>IF(A$51=37802,IF(ISERROR(L73)=TRUE,IF(ISBLANK(A73)=FALSE,IF(MONTH(A73)=MONTH(MAX(A$51:A$75)),A73,""),""),""),IF(ISERROR(L73)=TRUE,IF(MONTH(A73)=MONTH(MAX(A$51:A$75)),A73,""),""))</f>
        <v>43709</v>
      </c>
      <c r="I73" s="488">
        <f t="shared" si="12"/>
        <v>111.7963337182448</v>
      </c>
      <c r="J73" s="488">
        <f t="shared" si="12"/>
        <v>86.651367374258939</v>
      </c>
      <c r="K73" s="488">
        <f t="shared" si="12"/>
        <v>121.75883952855848</v>
      </c>
      <c r="L73" s="488" t="e">
        <f t="shared" si="13"/>
        <v>#N/A</v>
      </c>
    </row>
    <row r="74" spans="1:12" ht="15" customHeight="1" x14ac:dyDescent="0.2">
      <c r="A74" s="490" t="s">
        <v>477</v>
      </c>
      <c r="B74" s="487">
        <v>30554</v>
      </c>
      <c r="C74" s="487">
        <v>4395</v>
      </c>
      <c r="D74" s="487">
        <v>2673</v>
      </c>
      <c r="E74" s="491">
        <f t="shared" si="15"/>
        <v>110.25548498845265</v>
      </c>
      <c r="F74" s="491">
        <f t="shared" si="15"/>
        <v>84.050487664945493</v>
      </c>
      <c r="G74" s="491">
        <f t="shared" si="15"/>
        <v>121.16953762466002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30367</v>
      </c>
      <c r="C75" s="493">
        <v>4129</v>
      </c>
      <c r="D75" s="493">
        <v>2443</v>
      </c>
      <c r="E75" s="491">
        <f t="shared" si="15"/>
        <v>109.58068706697459</v>
      </c>
      <c r="F75" s="491">
        <f t="shared" si="15"/>
        <v>78.963472939376558</v>
      </c>
      <c r="G75" s="491">
        <f t="shared" si="15"/>
        <v>110.74342701722574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111.7963337182448</v>
      </c>
      <c r="J77" s="488">
        <f>IF(J75&lt;&gt;"",J75,IF(J74&lt;&gt;"",J74,IF(J73&lt;&gt;"",J73,IF(J72&lt;&gt;"",J72,IF(J71&lt;&gt;"",J71,IF(J70&lt;&gt;"",J70,""))))))</f>
        <v>86.651367374258939</v>
      </c>
      <c r="K77" s="488">
        <f>IF(K75&lt;&gt;"",K75,IF(K74&lt;&gt;"",K74,IF(K73&lt;&gt;"",K73,IF(K72&lt;&gt;"",K72,IF(K71&lt;&gt;"",K71,IF(K70&lt;&gt;"",K70,""))))))</f>
        <v>121.75883952855848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+11,8%</v>
      </c>
      <c r="J79" s="488" t="str">
        <f>"GeB - ausschließlich: "&amp;IF(J77&gt;100,"+","")&amp;TEXT(J77-100,"0,0")&amp;"%"</f>
        <v>GeB - ausschließlich: -13,3%</v>
      </c>
      <c r="K79" s="488" t="str">
        <f>"GeB - im Nebenjob: "&amp;IF(K77&gt;100,"+","")&amp;TEXT(K77-100,"0,0")&amp;"%"</f>
        <v>GeB - im Nebenjob: +21,8%</v>
      </c>
    </row>
    <row r="81" spans="9:9" ht="15" customHeight="1" x14ac:dyDescent="0.2">
      <c r="I81" s="488" t="str">
        <f>IF(ISERROR(HLOOKUP(1,I$78:K$79,2,FALSE)),"",HLOOKUP(1,I$78:K$79,2,FALSE))</f>
        <v>GeB - im Nebenjob: +21,8%</v>
      </c>
    </row>
    <row r="82" spans="9:9" ht="15" customHeight="1" x14ac:dyDescent="0.2">
      <c r="I82" s="488" t="str">
        <f>IF(ISERROR(HLOOKUP(2,I$78:K$79,2,FALSE)),"",HLOOKUP(2,I$78:K$79,2,FALSE))</f>
        <v>SvB: +11,8%</v>
      </c>
    </row>
    <row r="83" spans="9:9" ht="15" customHeight="1" x14ac:dyDescent="0.2">
      <c r="I83" s="488" t="str">
        <f>IF(ISERROR(HLOOKUP(3,I$78:K$79,2,FALSE)),"",HLOOKUP(3,I$78:K$79,2,FALSE))</f>
        <v>GeB - ausschließlich: -13,3%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30367</v>
      </c>
      <c r="E12" s="114">
        <v>30554</v>
      </c>
      <c r="F12" s="114">
        <v>30981</v>
      </c>
      <c r="G12" s="114">
        <v>30026</v>
      </c>
      <c r="H12" s="114">
        <v>30016</v>
      </c>
      <c r="I12" s="115">
        <v>351</v>
      </c>
      <c r="J12" s="116">
        <v>1.1693763326226012</v>
      </c>
      <c r="N12" s="117"/>
    </row>
    <row r="13" spans="1:15" s="110" customFormat="1" ht="13.5" customHeight="1" x14ac:dyDescent="0.2">
      <c r="A13" s="118" t="s">
        <v>105</v>
      </c>
      <c r="B13" s="119" t="s">
        <v>106</v>
      </c>
      <c r="C13" s="113">
        <v>47.301346856785329</v>
      </c>
      <c r="D13" s="114">
        <v>14364</v>
      </c>
      <c r="E13" s="114">
        <v>14537</v>
      </c>
      <c r="F13" s="114">
        <v>14825</v>
      </c>
      <c r="G13" s="114">
        <v>14335</v>
      </c>
      <c r="H13" s="114">
        <v>14285</v>
      </c>
      <c r="I13" s="115">
        <v>79</v>
      </c>
      <c r="J13" s="116">
        <v>0.55302765138256915</v>
      </c>
    </row>
    <row r="14" spans="1:15" s="110" customFormat="1" ht="13.5" customHeight="1" x14ac:dyDescent="0.2">
      <c r="A14" s="120"/>
      <c r="B14" s="119" t="s">
        <v>107</v>
      </c>
      <c r="C14" s="113">
        <v>52.698653143214671</v>
      </c>
      <c r="D14" s="114">
        <v>16003</v>
      </c>
      <c r="E14" s="114">
        <v>16017</v>
      </c>
      <c r="F14" s="114">
        <v>16156</v>
      </c>
      <c r="G14" s="114">
        <v>15691</v>
      </c>
      <c r="H14" s="114">
        <v>15731</v>
      </c>
      <c r="I14" s="115">
        <v>272</v>
      </c>
      <c r="J14" s="116">
        <v>1.7290699891933126</v>
      </c>
    </row>
    <row r="15" spans="1:15" s="110" customFormat="1" ht="13.5" customHeight="1" x14ac:dyDescent="0.2">
      <c r="A15" s="118" t="s">
        <v>105</v>
      </c>
      <c r="B15" s="121" t="s">
        <v>108</v>
      </c>
      <c r="C15" s="113">
        <v>11.354430796588401</v>
      </c>
      <c r="D15" s="114">
        <v>3448</v>
      </c>
      <c r="E15" s="114">
        <v>3559</v>
      </c>
      <c r="F15" s="114">
        <v>3708</v>
      </c>
      <c r="G15" s="114">
        <v>3221</v>
      </c>
      <c r="H15" s="114">
        <v>3372</v>
      </c>
      <c r="I15" s="115">
        <v>76</v>
      </c>
      <c r="J15" s="116">
        <v>2.2538552787663106</v>
      </c>
    </row>
    <row r="16" spans="1:15" s="110" customFormat="1" ht="13.5" customHeight="1" x14ac:dyDescent="0.2">
      <c r="A16" s="118"/>
      <c r="B16" s="121" t="s">
        <v>109</v>
      </c>
      <c r="C16" s="113">
        <v>65.248460499884743</v>
      </c>
      <c r="D16" s="114">
        <v>19814</v>
      </c>
      <c r="E16" s="114">
        <v>19912</v>
      </c>
      <c r="F16" s="114">
        <v>20199</v>
      </c>
      <c r="G16" s="114">
        <v>19935</v>
      </c>
      <c r="H16" s="114">
        <v>19929</v>
      </c>
      <c r="I16" s="115">
        <v>-115</v>
      </c>
      <c r="J16" s="116">
        <v>-0.57704852225400172</v>
      </c>
    </row>
    <row r="17" spans="1:10" s="110" customFormat="1" ht="13.5" customHeight="1" x14ac:dyDescent="0.2">
      <c r="A17" s="118"/>
      <c r="B17" s="121" t="s">
        <v>110</v>
      </c>
      <c r="C17" s="113">
        <v>22.247834820693516</v>
      </c>
      <c r="D17" s="114">
        <v>6756</v>
      </c>
      <c r="E17" s="114">
        <v>6707</v>
      </c>
      <c r="F17" s="114">
        <v>6698</v>
      </c>
      <c r="G17" s="114">
        <v>6500</v>
      </c>
      <c r="H17" s="114">
        <v>6375</v>
      </c>
      <c r="I17" s="115">
        <v>381</v>
      </c>
      <c r="J17" s="116">
        <v>5.9764705882352942</v>
      </c>
    </row>
    <row r="18" spans="1:10" s="110" customFormat="1" ht="13.5" customHeight="1" x14ac:dyDescent="0.2">
      <c r="A18" s="120"/>
      <c r="B18" s="121" t="s">
        <v>111</v>
      </c>
      <c r="C18" s="113">
        <v>1.1492738828333389</v>
      </c>
      <c r="D18" s="114">
        <v>349</v>
      </c>
      <c r="E18" s="114">
        <v>376</v>
      </c>
      <c r="F18" s="114">
        <v>376</v>
      </c>
      <c r="G18" s="114">
        <v>370</v>
      </c>
      <c r="H18" s="114">
        <v>340</v>
      </c>
      <c r="I18" s="115">
        <v>9</v>
      </c>
      <c r="J18" s="116">
        <v>2.6470588235294117</v>
      </c>
    </row>
    <row r="19" spans="1:10" s="110" customFormat="1" ht="13.5" customHeight="1" x14ac:dyDescent="0.2">
      <c r="A19" s="120"/>
      <c r="B19" s="121" t="s">
        <v>112</v>
      </c>
      <c r="C19" s="113">
        <v>0.27332301511509205</v>
      </c>
      <c r="D19" s="114">
        <v>83</v>
      </c>
      <c r="E19" s="114">
        <v>102</v>
      </c>
      <c r="F19" s="114">
        <v>113</v>
      </c>
      <c r="G19" s="114">
        <v>106</v>
      </c>
      <c r="H19" s="114">
        <v>88</v>
      </c>
      <c r="I19" s="115">
        <v>-5</v>
      </c>
      <c r="J19" s="116">
        <v>-5.6818181818181817</v>
      </c>
    </row>
    <row r="20" spans="1:10" s="110" customFormat="1" ht="13.5" customHeight="1" x14ac:dyDescent="0.2">
      <c r="A20" s="118" t="s">
        <v>113</v>
      </c>
      <c r="B20" s="122" t="s">
        <v>114</v>
      </c>
      <c r="C20" s="113">
        <v>65.314321467382356</v>
      </c>
      <c r="D20" s="114">
        <v>19834</v>
      </c>
      <c r="E20" s="114">
        <v>20033</v>
      </c>
      <c r="F20" s="114">
        <v>20421</v>
      </c>
      <c r="G20" s="114">
        <v>19713</v>
      </c>
      <c r="H20" s="114">
        <v>19795</v>
      </c>
      <c r="I20" s="115">
        <v>39</v>
      </c>
      <c r="J20" s="116">
        <v>0.19701944935589796</v>
      </c>
    </row>
    <row r="21" spans="1:10" s="110" customFormat="1" ht="13.5" customHeight="1" x14ac:dyDescent="0.2">
      <c r="A21" s="120"/>
      <c r="B21" s="122" t="s">
        <v>115</v>
      </c>
      <c r="C21" s="113">
        <v>34.685678532617644</v>
      </c>
      <c r="D21" s="114">
        <v>10533</v>
      </c>
      <c r="E21" s="114">
        <v>10521</v>
      </c>
      <c r="F21" s="114">
        <v>10560</v>
      </c>
      <c r="G21" s="114">
        <v>10313</v>
      </c>
      <c r="H21" s="114">
        <v>10221</v>
      </c>
      <c r="I21" s="115">
        <v>312</v>
      </c>
      <c r="J21" s="116">
        <v>3.0525388905195188</v>
      </c>
    </row>
    <row r="22" spans="1:10" s="110" customFormat="1" ht="13.5" customHeight="1" x14ac:dyDescent="0.2">
      <c r="A22" s="118" t="s">
        <v>113</v>
      </c>
      <c r="B22" s="122" t="s">
        <v>116</v>
      </c>
      <c r="C22" s="113">
        <v>94.398524714328047</v>
      </c>
      <c r="D22" s="114">
        <v>28666</v>
      </c>
      <c r="E22" s="114">
        <v>28868</v>
      </c>
      <c r="F22" s="114">
        <v>29201</v>
      </c>
      <c r="G22" s="114">
        <v>28400</v>
      </c>
      <c r="H22" s="114">
        <v>28466</v>
      </c>
      <c r="I22" s="115">
        <v>200</v>
      </c>
      <c r="J22" s="116">
        <v>0.70259256657064573</v>
      </c>
    </row>
    <row r="23" spans="1:10" s="110" customFormat="1" ht="13.5" customHeight="1" x14ac:dyDescent="0.2">
      <c r="A23" s="123"/>
      <c r="B23" s="124" t="s">
        <v>117</v>
      </c>
      <c r="C23" s="125">
        <v>5.5784239470477823</v>
      </c>
      <c r="D23" s="114">
        <v>1694</v>
      </c>
      <c r="E23" s="114">
        <v>1677</v>
      </c>
      <c r="F23" s="114">
        <v>1771</v>
      </c>
      <c r="G23" s="114">
        <v>1615</v>
      </c>
      <c r="H23" s="114">
        <v>1541</v>
      </c>
      <c r="I23" s="115">
        <v>153</v>
      </c>
      <c r="J23" s="116">
        <v>9.9286177806619076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6572</v>
      </c>
      <c r="E26" s="114">
        <v>7068</v>
      </c>
      <c r="F26" s="114">
        <v>7217</v>
      </c>
      <c r="G26" s="114">
        <v>7116</v>
      </c>
      <c r="H26" s="140">
        <v>7001</v>
      </c>
      <c r="I26" s="115">
        <v>-429</v>
      </c>
      <c r="J26" s="116">
        <v>-6.1276960434223682</v>
      </c>
    </row>
    <row r="27" spans="1:10" s="110" customFormat="1" ht="13.5" customHeight="1" x14ac:dyDescent="0.2">
      <c r="A27" s="118" t="s">
        <v>105</v>
      </c>
      <c r="B27" s="119" t="s">
        <v>106</v>
      </c>
      <c r="C27" s="113">
        <v>39.668289713937916</v>
      </c>
      <c r="D27" s="115">
        <v>2607</v>
      </c>
      <c r="E27" s="114">
        <v>2794</v>
      </c>
      <c r="F27" s="114">
        <v>2862</v>
      </c>
      <c r="G27" s="114">
        <v>2794</v>
      </c>
      <c r="H27" s="140">
        <v>2736</v>
      </c>
      <c r="I27" s="115">
        <v>-129</v>
      </c>
      <c r="J27" s="116">
        <v>-4.7149122807017543</v>
      </c>
    </row>
    <row r="28" spans="1:10" s="110" customFormat="1" ht="13.5" customHeight="1" x14ac:dyDescent="0.2">
      <c r="A28" s="120"/>
      <c r="B28" s="119" t="s">
        <v>107</v>
      </c>
      <c r="C28" s="113">
        <v>60.331710286062084</v>
      </c>
      <c r="D28" s="115">
        <v>3965</v>
      </c>
      <c r="E28" s="114">
        <v>4274</v>
      </c>
      <c r="F28" s="114">
        <v>4355</v>
      </c>
      <c r="G28" s="114">
        <v>4322</v>
      </c>
      <c r="H28" s="140">
        <v>4265</v>
      </c>
      <c r="I28" s="115">
        <v>-300</v>
      </c>
      <c r="J28" s="116">
        <v>-7.0339976553341153</v>
      </c>
    </row>
    <row r="29" spans="1:10" s="110" customFormat="1" ht="13.5" customHeight="1" x14ac:dyDescent="0.2">
      <c r="A29" s="118" t="s">
        <v>105</v>
      </c>
      <c r="B29" s="121" t="s">
        <v>108</v>
      </c>
      <c r="C29" s="113">
        <v>15.185636031649421</v>
      </c>
      <c r="D29" s="115">
        <v>998</v>
      </c>
      <c r="E29" s="114">
        <v>1157</v>
      </c>
      <c r="F29" s="114">
        <v>1171</v>
      </c>
      <c r="G29" s="114">
        <v>1162</v>
      </c>
      <c r="H29" s="140">
        <v>1087</v>
      </c>
      <c r="I29" s="115">
        <v>-89</v>
      </c>
      <c r="J29" s="116">
        <v>-8.1876724931002762</v>
      </c>
    </row>
    <row r="30" spans="1:10" s="110" customFormat="1" ht="13.5" customHeight="1" x14ac:dyDescent="0.2">
      <c r="A30" s="118"/>
      <c r="B30" s="121" t="s">
        <v>109</v>
      </c>
      <c r="C30" s="113">
        <v>44.628727936701154</v>
      </c>
      <c r="D30" s="115">
        <v>2933</v>
      </c>
      <c r="E30" s="114">
        <v>3179</v>
      </c>
      <c r="F30" s="114">
        <v>3288</v>
      </c>
      <c r="G30" s="114">
        <v>3235</v>
      </c>
      <c r="H30" s="140">
        <v>3208</v>
      </c>
      <c r="I30" s="115">
        <v>-275</v>
      </c>
      <c r="J30" s="116">
        <v>-8.572319201995013</v>
      </c>
    </row>
    <row r="31" spans="1:10" s="110" customFormat="1" ht="13.5" customHeight="1" x14ac:dyDescent="0.2">
      <c r="A31" s="118"/>
      <c r="B31" s="121" t="s">
        <v>110</v>
      </c>
      <c r="C31" s="113">
        <v>21.485088253195375</v>
      </c>
      <c r="D31" s="115">
        <v>1412</v>
      </c>
      <c r="E31" s="114">
        <v>1454</v>
      </c>
      <c r="F31" s="114">
        <v>1475</v>
      </c>
      <c r="G31" s="114">
        <v>1443</v>
      </c>
      <c r="H31" s="140">
        <v>1461</v>
      </c>
      <c r="I31" s="115">
        <v>-49</v>
      </c>
      <c r="J31" s="116">
        <v>-3.353867214236824</v>
      </c>
    </row>
    <row r="32" spans="1:10" s="110" customFormat="1" ht="13.5" customHeight="1" x14ac:dyDescent="0.2">
      <c r="A32" s="120"/>
      <c r="B32" s="121" t="s">
        <v>111</v>
      </c>
      <c r="C32" s="113">
        <v>18.700547778454048</v>
      </c>
      <c r="D32" s="115">
        <v>1229</v>
      </c>
      <c r="E32" s="114">
        <v>1278</v>
      </c>
      <c r="F32" s="114">
        <v>1283</v>
      </c>
      <c r="G32" s="114">
        <v>1276</v>
      </c>
      <c r="H32" s="140">
        <v>1245</v>
      </c>
      <c r="I32" s="115">
        <v>-16</v>
      </c>
      <c r="J32" s="116">
        <v>-1.285140562248996</v>
      </c>
    </row>
    <row r="33" spans="1:10" s="110" customFormat="1" ht="13.5" customHeight="1" x14ac:dyDescent="0.2">
      <c r="A33" s="120"/>
      <c r="B33" s="121" t="s">
        <v>112</v>
      </c>
      <c r="C33" s="113">
        <v>1.7346317711503347</v>
      </c>
      <c r="D33" s="115">
        <v>114</v>
      </c>
      <c r="E33" s="114">
        <v>122</v>
      </c>
      <c r="F33" s="114">
        <v>133</v>
      </c>
      <c r="G33" s="114">
        <v>116</v>
      </c>
      <c r="H33" s="140">
        <v>118</v>
      </c>
      <c r="I33" s="115">
        <v>-4</v>
      </c>
      <c r="J33" s="116">
        <v>-3.3898305084745761</v>
      </c>
    </row>
    <row r="34" spans="1:10" s="110" customFormat="1" ht="13.5" customHeight="1" x14ac:dyDescent="0.2">
      <c r="A34" s="118" t="s">
        <v>113</v>
      </c>
      <c r="B34" s="122" t="s">
        <v>116</v>
      </c>
      <c r="C34" s="113">
        <v>95.632988435788192</v>
      </c>
      <c r="D34" s="115">
        <v>6285</v>
      </c>
      <c r="E34" s="114">
        <v>6722</v>
      </c>
      <c r="F34" s="114">
        <v>6808</v>
      </c>
      <c r="G34" s="114">
        <v>6777</v>
      </c>
      <c r="H34" s="140">
        <v>6680</v>
      </c>
      <c r="I34" s="115">
        <v>-395</v>
      </c>
      <c r="J34" s="116">
        <v>-5.9131736526946108</v>
      </c>
    </row>
    <row r="35" spans="1:10" s="110" customFormat="1" ht="13.5" customHeight="1" x14ac:dyDescent="0.2">
      <c r="A35" s="118"/>
      <c r="B35" s="119" t="s">
        <v>117</v>
      </c>
      <c r="C35" s="113">
        <v>4.2604990870359103</v>
      </c>
      <c r="D35" s="115">
        <v>280</v>
      </c>
      <c r="E35" s="114">
        <v>338</v>
      </c>
      <c r="F35" s="114">
        <v>400</v>
      </c>
      <c r="G35" s="114">
        <v>328</v>
      </c>
      <c r="H35" s="140">
        <v>310</v>
      </c>
      <c r="I35" s="115">
        <v>-30</v>
      </c>
      <c r="J35" s="116">
        <v>-9.67741935483871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4129</v>
      </c>
      <c r="E37" s="114">
        <v>4395</v>
      </c>
      <c r="F37" s="114">
        <v>4531</v>
      </c>
      <c r="G37" s="114">
        <v>4510</v>
      </c>
      <c r="H37" s="140">
        <v>4467</v>
      </c>
      <c r="I37" s="115">
        <v>-338</v>
      </c>
      <c r="J37" s="116">
        <v>-7.5665995074994408</v>
      </c>
    </row>
    <row r="38" spans="1:10" s="110" customFormat="1" ht="13.5" customHeight="1" x14ac:dyDescent="0.2">
      <c r="A38" s="118" t="s">
        <v>105</v>
      </c>
      <c r="B38" s="119" t="s">
        <v>106</v>
      </c>
      <c r="C38" s="113">
        <v>40.978445144102686</v>
      </c>
      <c r="D38" s="115">
        <v>1692</v>
      </c>
      <c r="E38" s="114">
        <v>1785</v>
      </c>
      <c r="F38" s="114">
        <v>1836</v>
      </c>
      <c r="G38" s="114">
        <v>1818</v>
      </c>
      <c r="H38" s="140">
        <v>1792</v>
      </c>
      <c r="I38" s="115">
        <v>-100</v>
      </c>
      <c r="J38" s="116">
        <v>-5.5803571428571432</v>
      </c>
    </row>
    <row r="39" spans="1:10" s="110" customFormat="1" ht="13.5" customHeight="1" x14ac:dyDescent="0.2">
      <c r="A39" s="120"/>
      <c r="B39" s="119" t="s">
        <v>107</v>
      </c>
      <c r="C39" s="113">
        <v>59.021554855897314</v>
      </c>
      <c r="D39" s="115">
        <v>2437</v>
      </c>
      <c r="E39" s="114">
        <v>2610</v>
      </c>
      <c r="F39" s="114">
        <v>2695</v>
      </c>
      <c r="G39" s="114">
        <v>2692</v>
      </c>
      <c r="H39" s="140">
        <v>2675</v>
      </c>
      <c r="I39" s="115">
        <v>-238</v>
      </c>
      <c r="J39" s="116">
        <v>-8.8971962616822431</v>
      </c>
    </row>
    <row r="40" spans="1:10" s="110" customFormat="1" ht="13.5" customHeight="1" x14ac:dyDescent="0.2">
      <c r="A40" s="118" t="s">
        <v>105</v>
      </c>
      <c r="B40" s="121" t="s">
        <v>108</v>
      </c>
      <c r="C40" s="113">
        <v>18.067328651005084</v>
      </c>
      <c r="D40" s="115">
        <v>746</v>
      </c>
      <c r="E40" s="114">
        <v>848</v>
      </c>
      <c r="F40" s="114">
        <v>857</v>
      </c>
      <c r="G40" s="114">
        <v>892</v>
      </c>
      <c r="H40" s="140">
        <v>818</v>
      </c>
      <c r="I40" s="115">
        <v>-72</v>
      </c>
      <c r="J40" s="116">
        <v>-8.8019559902200495</v>
      </c>
    </row>
    <row r="41" spans="1:10" s="110" customFormat="1" ht="13.5" customHeight="1" x14ac:dyDescent="0.2">
      <c r="A41" s="118"/>
      <c r="B41" s="121" t="s">
        <v>109</v>
      </c>
      <c r="C41" s="113">
        <v>30.128360377815451</v>
      </c>
      <c r="D41" s="115">
        <v>1244</v>
      </c>
      <c r="E41" s="114">
        <v>1340</v>
      </c>
      <c r="F41" s="114">
        <v>1438</v>
      </c>
      <c r="G41" s="114">
        <v>1416</v>
      </c>
      <c r="H41" s="140">
        <v>1449</v>
      </c>
      <c r="I41" s="115">
        <v>-205</v>
      </c>
      <c r="J41" s="116">
        <v>-14.147688060731539</v>
      </c>
    </row>
    <row r="42" spans="1:10" s="110" customFormat="1" ht="13.5" customHeight="1" x14ac:dyDescent="0.2">
      <c r="A42" s="118"/>
      <c r="B42" s="121" t="s">
        <v>110</v>
      </c>
      <c r="C42" s="113">
        <v>22.620489222572051</v>
      </c>
      <c r="D42" s="115">
        <v>934</v>
      </c>
      <c r="E42" s="114">
        <v>964</v>
      </c>
      <c r="F42" s="114">
        <v>984</v>
      </c>
      <c r="G42" s="114">
        <v>957</v>
      </c>
      <c r="H42" s="140">
        <v>985</v>
      </c>
      <c r="I42" s="115">
        <v>-51</v>
      </c>
      <c r="J42" s="116">
        <v>-5.1776649746192893</v>
      </c>
    </row>
    <row r="43" spans="1:10" s="110" customFormat="1" ht="13.5" customHeight="1" x14ac:dyDescent="0.2">
      <c r="A43" s="120"/>
      <c r="B43" s="121" t="s">
        <v>111</v>
      </c>
      <c r="C43" s="113">
        <v>29.183821748607411</v>
      </c>
      <c r="D43" s="115">
        <v>1205</v>
      </c>
      <c r="E43" s="114">
        <v>1243</v>
      </c>
      <c r="F43" s="114">
        <v>1252</v>
      </c>
      <c r="G43" s="114">
        <v>1245</v>
      </c>
      <c r="H43" s="140">
        <v>1215</v>
      </c>
      <c r="I43" s="115">
        <v>-10</v>
      </c>
      <c r="J43" s="116">
        <v>-0.82304526748971196</v>
      </c>
    </row>
    <row r="44" spans="1:10" s="110" customFormat="1" ht="13.5" customHeight="1" x14ac:dyDescent="0.2">
      <c r="A44" s="120"/>
      <c r="B44" s="121" t="s">
        <v>112</v>
      </c>
      <c r="C44" s="113">
        <v>2.6156454347299589</v>
      </c>
      <c r="D44" s="115">
        <v>108</v>
      </c>
      <c r="E44" s="114">
        <v>112</v>
      </c>
      <c r="F44" s="114">
        <v>125</v>
      </c>
      <c r="G44" s="114">
        <v>110</v>
      </c>
      <c r="H44" s="140">
        <v>115</v>
      </c>
      <c r="I44" s="115">
        <v>-7</v>
      </c>
      <c r="J44" s="116">
        <v>-6.0869565217391308</v>
      </c>
    </row>
    <row r="45" spans="1:10" s="110" customFormat="1" ht="13.5" customHeight="1" x14ac:dyDescent="0.2">
      <c r="A45" s="118" t="s">
        <v>113</v>
      </c>
      <c r="B45" s="122" t="s">
        <v>116</v>
      </c>
      <c r="C45" s="113">
        <v>95.349963671591183</v>
      </c>
      <c r="D45" s="115">
        <v>3937</v>
      </c>
      <c r="E45" s="114">
        <v>4157</v>
      </c>
      <c r="F45" s="114">
        <v>4235</v>
      </c>
      <c r="G45" s="114">
        <v>4274</v>
      </c>
      <c r="H45" s="140">
        <v>4241</v>
      </c>
      <c r="I45" s="115">
        <v>-304</v>
      </c>
      <c r="J45" s="116">
        <v>-7.16812072624381</v>
      </c>
    </row>
    <row r="46" spans="1:10" s="110" customFormat="1" ht="13.5" customHeight="1" x14ac:dyDescent="0.2">
      <c r="A46" s="118"/>
      <c r="B46" s="119" t="s">
        <v>117</v>
      </c>
      <c r="C46" s="113">
        <v>4.4805037539355776</v>
      </c>
      <c r="D46" s="115">
        <v>185</v>
      </c>
      <c r="E46" s="114">
        <v>230</v>
      </c>
      <c r="F46" s="114">
        <v>287</v>
      </c>
      <c r="G46" s="114">
        <v>225</v>
      </c>
      <c r="H46" s="140">
        <v>215</v>
      </c>
      <c r="I46" s="115">
        <v>-30</v>
      </c>
      <c r="J46" s="116">
        <v>-13.953488372093023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2443</v>
      </c>
      <c r="E48" s="114">
        <v>2673</v>
      </c>
      <c r="F48" s="114">
        <v>2686</v>
      </c>
      <c r="G48" s="114">
        <v>2606</v>
      </c>
      <c r="H48" s="140">
        <v>2534</v>
      </c>
      <c r="I48" s="115">
        <v>-91</v>
      </c>
      <c r="J48" s="116">
        <v>-3.5911602209944751</v>
      </c>
    </row>
    <row r="49" spans="1:12" s="110" customFormat="1" ht="13.5" customHeight="1" x14ac:dyDescent="0.2">
      <c r="A49" s="118" t="s">
        <v>105</v>
      </c>
      <c r="B49" s="119" t="s">
        <v>106</v>
      </c>
      <c r="C49" s="113">
        <v>37.453950061399915</v>
      </c>
      <c r="D49" s="115">
        <v>915</v>
      </c>
      <c r="E49" s="114">
        <v>1009</v>
      </c>
      <c r="F49" s="114">
        <v>1026</v>
      </c>
      <c r="G49" s="114">
        <v>976</v>
      </c>
      <c r="H49" s="140">
        <v>944</v>
      </c>
      <c r="I49" s="115">
        <v>-29</v>
      </c>
      <c r="J49" s="116">
        <v>-3.0720338983050848</v>
      </c>
    </row>
    <row r="50" spans="1:12" s="110" customFormat="1" ht="13.5" customHeight="1" x14ac:dyDescent="0.2">
      <c r="A50" s="120"/>
      <c r="B50" s="119" t="s">
        <v>107</v>
      </c>
      <c r="C50" s="113">
        <v>62.546049938600085</v>
      </c>
      <c r="D50" s="115">
        <v>1528</v>
      </c>
      <c r="E50" s="114">
        <v>1664</v>
      </c>
      <c r="F50" s="114">
        <v>1660</v>
      </c>
      <c r="G50" s="114">
        <v>1630</v>
      </c>
      <c r="H50" s="140">
        <v>1590</v>
      </c>
      <c r="I50" s="115">
        <v>-62</v>
      </c>
      <c r="J50" s="116">
        <v>-3.89937106918239</v>
      </c>
    </row>
    <row r="51" spans="1:12" s="110" customFormat="1" ht="13.5" customHeight="1" x14ac:dyDescent="0.2">
      <c r="A51" s="118" t="s">
        <v>105</v>
      </c>
      <c r="B51" s="121" t="s">
        <v>108</v>
      </c>
      <c r="C51" s="113">
        <v>10.315186246418339</v>
      </c>
      <c r="D51" s="115">
        <v>252</v>
      </c>
      <c r="E51" s="114">
        <v>309</v>
      </c>
      <c r="F51" s="114">
        <v>314</v>
      </c>
      <c r="G51" s="114">
        <v>270</v>
      </c>
      <c r="H51" s="140">
        <v>269</v>
      </c>
      <c r="I51" s="115">
        <v>-17</v>
      </c>
      <c r="J51" s="116">
        <v>-6.3197026022304836</v>
      </c>
    </row>
    <row r="52" spans="1:12" s="110" customFormat="1" ht="13.5" customHeight="1" x14ac:dyDescent="0.2">
      <c r="A52" s="118"/>
      <c r="B52" s="121" t="s">
        <v>109</v>
      </c>
      <c r="C52" s="113">
        <v>69.136307818256242</v>
      </c>
      <c r="D52" s="115">
        <v>1689</v>
      </c>
      <c r="E52" s="114">
        <v>1839</v>
      </c>
      <c r="F52" s="114">
        <v>1850</v>
      </c>
      <c r="G52" s="114">
        <v>1819</v>
      </c>
      <c r="H52" s="140">
        <v>1759</v>
      </c>
      <c r="I52" s="115">
        <v>-70</v>
      </c>
      <c r="J52" s="116">
        <v>-3.9795338260375215</v>
      </c>
    </row>
    <row r="53" spans="1:12" s="110" customFormat="1" ht="13.5" customHeight="1" x14ac:dyDescent="0.2">
      <c r="A53" s="118"/>
      <c r="B53" s="121" t="s">
        <v>110</v>
      </c>
      <c r="C53" s="113">
        <v>19.566107245190342</v>
      </c>
      <c r="D53" s="115">
        <v>478</v>
      </c>
      <c r="E53" s="114">
        <v>490</v>
      </c>
      <c r="F53" s="114">
        <v>491</v>
      </c>
      <c r="G53" s="114">
        <v>486</v>
      </c>
      <c r="H53" s="140">
        <v>476</v>
      </c>
      <c r="I53" s="115">
        <v>2</v>
      </c>
      <c r="J53" s="116">
        <v>0.42016806722689076</v>
      </c>
    </row>
    <row r="54" spans="1:12" s="110" customFormat="1" ht="13.5" customHeight="1" x14ac:dyDescent="0.2">
      <c r="A54" s="120"/>
      <c r="B54" s="121" t="s">
        <v>111</v>
      </c>
      <c r="C54" s="113">
        <v>0.98239869013507986</v>
      </c>
      <c r="D54" s="115">
        <v>24</v>
      </c>
      <c r="E54" s="114">
        <v>35</v>
      </c>
      <c r="F54" s="114">
        <v>31</v>
      </c>
      <c r="G54" s="114">
        <v>31</v>
      </c>
      <c r="H54" s="140">
        <v>30</v>
      </c>
      <c r="I54" s="115">
        <v>-6</v>
      </c>
      <c r="J54" s="116">
        <v>-20</v>
      </c>
    </row>
    <row r="55" spans="1:12" s="110" customFormat="1" ht="13.5" customHeight="1" x14ac:dyDescent="0.2">
      <c r="A55" s="120"/>
      <c r="B55" s="121" t="s">
        <v>112</v>
      </c>
      <c r="C55" s="113">
        <v>0.24559967253376996</v>
      </c>
      <c r="D55" s="115">
        <v>6</v>
      </c>
      <c r="E55" s="114">
        <v>10</v>
      </c>
      <c r="F55" s="114">
        <v>8</v>
      </c>
      <c r="G55" s="114">
        <v>6</v>
      </c>
      <c r="H55" s="140">
        <v>3</v>
      </c>
      <c r="I55" s="115">
        <v>3</v>
      </c>
      <c r="J55" s="116">
        <v>100</v>
      </c>
    </row>
    <row r="56" spans="1:12" s="110" customFormat="1" ht="13.5" customHeight="1" x14ac:dyDescent="0.2">
      <c r="A56" s="118" t="s">
        <v>113</v>
      </c>
      <c r="B56" s="122" t="s">
        <v>116</v>
      </c>
      <c r="C56" s="113">
        <v>96.111338518215305</v>
      </c>
      <c r="D56" s="115">
        <v>2348</v>
      </c>
      <c r="E56" s="114">
        <v>2565</v>
      </c>
      <c r="F56" s="114">
        <v>2573</v>
      </c>
      <c r="G56" s="114">
        <v>2503</v>
      </c>
      <c r="H56" s="140">
        <v>2439</v>
      </c>
      <c r="I56" s="115">
        <v>-91</v>
      </c>
      <c r="J56" s="116">
        <v>-3.7310373103731038</v>
      </c>
    </row>
    <row r="57" spans="1:12" s="110" customFormat="1" ht="13.5" customHeight="1" x14ac:dyDescent="0.2">
      <c r="A57" s="142"/>
      <c r="B57" s="124" t="s">
        <v>117</v>
      </c>
      <c r="C57" s="125">
        <v>3.8886614817846907</v>
      </c>
      <c r="D57" s="143">
        <v>95</v>
      </c>
      <c r="E57" s="144">
        <v>108</v>
      </c>
      <c r="F57" s="144">
        <v>113</v>
      </c>
      <c r="G57" s="144">
        <v>103</v>
      </c>
      <c r="H57" s="145">
        <v>95</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30367</v>
      </c>
      <c r="E12" s="236">
        <v>30554</v>
      </c>
      <c r="F12" s="114">
        <v>30981</v>
      </c>
      <c r="G12" s="114">
        <v>30026</v>
      </c>
      <c r="H12" s="140">
        <v>30016</v>
      </c>
      <c r="I12" s="115">
        <v>351</v>
      </c>
      <c r="J12" s="116">
        <v>1.1693763326226012</v>
      </c>
    </row>
    <row r="13" spans="1:15" s="110" customFormat="1" ht="12" customHeight="1" x14ac:dyDescent="0.2">
      <c r="A13" s="118" t="s">
        <v>105</v>
      </c>
      <c r="B13" s="119" t="s">
        <v>106</v>
      </c>
      <c r="C13" s="113">
        <v>47.301346856785329</v>
      </c>
      <c r="D13" s="115">
        <v>14364</v>
      </c>
      <c r="E13" s="114">
        <v>14537</v>
      </c>
      <c r="F13" s="114">
        <v>14825</v>
      </c>
      <c r="G13" s="114">
        <v>14335</v>
      </c>
      <c r="H13" s="140">
        <v>14285</v>
      </c>
      <c r="I13" s="115">
        <v>79</v>
      </c>
      <c r="J13" s="116">
        <v>0.55302765138256915</v>
      </c>
    </row>
    <row r="14" spans="1:15" s="110" customFormat="1" ht="12" customHeight="1" x14ac:dyDescent="0.2">
      <c r="A14" s="118"/>
      <c r="B14" s="119" t="s">
        <v>107</v>
      </c>
      <c r="C14" s="113">
        <v>52.698653143214671</v>
      </c>
      <c r="D14" s="115">
        <v>16003</v>
      </c>
      <c r="E14" s="114">
        <v>16017</v>
      </c>
      <c r="F14" s="114">
        <v>16156</v>
      </c>
      <c r="G14" s="114">
        <v>15691</v>
      </c>
      <c r="H14" s="140">
        <v>15731</v>
      </c>
      <c r="I14" s="115">
        <v>272</v>
      </c>
      <c r="J14" s="116">
        <v>1.7290699891933126</v>
      </c>
    </row>
    <row r="15" spans="1:15" s="110" customFormat="1" ht="12" customHeight="1" x14ac:dyDescent="0.2">
      <c r="A15" s="118" t="s">
        <v>105</v>
      </c>
      <c r="B15" s="121" t="s">
        <v>108</v>
      </c>
      <c r="C15" s="113">
        <v>11.354430796588401</v>
      </c>
      <c r="D15" s="115">
        <v>3448</v>
      </c>
      <c r="E15" s="114">
        <v>3559</v>
      </c>
      <c r="F15" s="114">
        <v>3708</v>
      </c>
      <c r="G15" s="114">
        <v>3221</v>
      </c>
      <c r="H15" s="140">
        <v>3372</v>
      </c>
      <c r="I15" s="115">
        <v>76</v>
      </c>
      <c r="J15" s="116">
        <v>2.2538552787663106</v>
      </c>
    </row>
    <row r="16" spans="1:15" s="110" customFormat="1" ht="12" customHeight="1" x14ac:dyDescent="0.2">
      <c r="A16" s="118"/>
      <c r="B16" s="121" t="s">
        <v>109</v>
      </c>
      <c r="C16" s="113">
        <v>65.248460499884743</v>
      </c>
      <c r="D16" s="115">
        <v>19814</v>
      </c>
      <c r="E16" s="114">
        <v>19912</v>
      </c>
      <c r="F16" s="114">
        <v>20199</v>
      </c>
      <c r="G16" s="114">
        <v>19935</v>
      </c>
      <c r="H16" s="140">
        <v>19929</v>
      </c>
      <c r="I16" s="115">
        <v>-115</v>
      </c>
      <c r="J16" s="116">
        <v>-0.57704852225400172</v>
      </c>
    </row>
    <row r="17" spans="1:10" s="110" customFormat="1" ht="12" customHeight="1" x14ac:dyDescent="0.2">
      <c r="A17" s="118"/>
      <c r="B17" s="121" t="s">
        <v>110</v>
      </c>
      <c r="C17" s="113">
        <v>22.247834820693516</v>
      </c>
      <c r="D17" s="115">
        <v>6756</v>
      </c>
      <c r="E17" s="114">
        <v>6707</v>
      </c>
      <c r="F17" s="114">
        <v>6698</v>
      </c>
      <c r="G17" s="114">
        <v>6500</v>
      </c>
      <c r="H17" s="140">
        <v>6375</v>
      </c>
      <c r="I17" s="115">
        <v>381</v>
      </c>
      <c r="J17" s="116">
        <v>5.9764705882352942</v>
      </c>
    </row>
    <row r="18" spans="1:10" s="110" customFormat="1" ht="12" customHeight="1" x14ac:dyDescent="0.2">
      <c r="A18" s="120"/>
      <c r="B18" s="121" t="s">
        <v>111</v>
      </c>
      <c r="C18" s="113">
        <v>1.1492738828333389</v>
      </c>
      <c r="D18" s="115">
        <v>349</v>
      </c>
      <c r="E18" s="114">
        <v>376</v>
      </c>
      <c r="F18" s="114">
        <v>376</v>
      </c>
      <c r="G18" s="114">
        <v>370</v>
      </c>
      <c r="H18" s="140">
        <v>340</v>
      </c>
      <c r="I18" s="115">
        <v>9</v>
      </c>
      <c r="J18" s="116">
        <v>2.6470588235294117</v>
      </c>
    </row>
    <row r="19" spans="1:10" s="110" customFormat="1" ht="12" customHeight="1" x14ac:dyDescent="0.2">
      <c r="A19" s="120"/>
      <c r="B19" s="121" t="s">
        <v>112</v>
      </c>
      <c r="C19" s="113">
        <v>0.27332301511509205</v>
      </c>
      <c r="D19" s="115">
        <v>83</v>
      </c>
      <c r="E19" s="114">
        <v>102</v>
      </c>
      <c r="F19" s="114">
        <v>113</v>
      </c>
      <c r="G19" s="114">
        <v>106</v>
      </c>
      <c r="H19" s="140">
        <v>88</v>
      </c>
      <c r="I19" s="115">
        <v>-5</v>
      </c>
      <c r="J19" s="116">
        <v>-5.6818181818181817</v>
      </c>
    </row>
    <row r="20" spans="1:10" s="110" customFormat="1" ht="12" customHeight="1" x14ac:dyDescent="0.2">
      <c r="A20" s="118" t="s">
        <v>113</v>
      </c>
      <c r="B20" s="119" t="s">
        <v>181</v>
      </c>
      <c r="C20" s="113">
        <v>65.314321467382356</v>
      </c>
      <c r="D20" s="115">
        <v>19834</v>
      </c>
      <c r="E20" s="114">
        <v>20033</v>
      </c>
      <c r="F20" s="114">
        <v>20421</v>
      </c>
      <c r="G20" s="114">
        <v>19713</v>
      </c>
      <c r="H20" s="140">
        <v>19795</v>
      </c>
      <c r="I20" s="115">
        <v>39</v>
      </c>
      <c r="J20" s="116">
        <v>0.19701944935589796</v>
      </c>
    </row>
    <row r="21" spans="1:10" s="110" customFormat="1" ht="12" customHeight="1" x14ac:dyDescent="0.2">
      <c r="A21" s="118"/>
      <c r="B21" s="119" t="s">
        <v>182</v>
      </c>
      <c r="C21" s="113">
        <v>34.685678532617644</v>
      </c>
      <c r="D21" s="115">
        <v>10533</v>
      </c>
      <c r="E21" s="114">
        <v>10521</v>
      </c>
      <c r="F21" s="114">
        <v>10560</v>
      </c>
      <c r="G21" s="114">
        <v>10313</v>
      </c>
      <c r="H21" s="140">
        <v>10221</v>
      </c>
      <c r="I21" s="115">
        <v>312</v>
      </c>
      <c r="J21" s="116">
        <v>3.0525388905195188</v>
      </c>
    </row>
    <row r="22" spans="1:10" s="110" customFormat="1" ht="12" customHeight="1" x14ac:dyDescent="0.2">
      <c r="A22" s="118" t="s">
        <v>113</v>
      </c>
      <c r="B22" s="119" t="s">
        <v>116</v>
      </c>
      <c r="C22" s="113">
        <v>94.398524714328047</v>
      </c>
      <c r="D22" s="115">
        <v>28666</v>
      </c>
      <c r="E22" s="114">
        <v>28868</v>
      </c>
      <c r="F22" s="114">
        <v>29201</v>
      </c>
      <c r="G22" s="114">
        <v>28400</v>
      </c>
      <c r="H22" s="140">
        <v>28466</v>
      </c>
      <c r="I22" s="115">
        <v>200</v>
      </c>
      <c r="J22" s="116">
        <v>0.70259256657064573</v>
      </c>
    </row>
    <row r="23" spans="1:10" s="110" customFormat="1" ht="12" customHeight="1" x14ac:dyDescent="0.2">
      <c r="A23" s="118"/>
      <c r="B23" s="119" t="s">
        <v>117</v>
      </c>
      <c r="C23" s="113">
        <v>5.5784239470477823</v>
      </c>
      <c r="D23" s="115">
        <v>1694</v>
      </c>
      <c r="E23" s="114">
        <v>1677</v>
      </c>
      <c r="F23" s="114">
        <v>1771</v>
      </c>
      <c r="G23" s="114">
        <v>1615</v>
      </c>
      <c r="H23" s="140">
        <v>1541</v>
      </c>
      <c r="I23" s="115">
        <v>153</v>
      </c>
      <c r="J23" s="116">
        <v>9.9286177806619076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34518</v>
      </c>
      <c r="E64" s="236">
        <v>34608</v>
      </c>
      <c r="F64" s="236">
        <v>34924</v>
      </c>
      <c r="G64" s="236">
        <v>34147</v>
      </c>
      <c r="H64" s="140">
        <v>34073</v>
      </c>
      <c r="I64" s="115">
        <v>445</v>
      </c>
      <c r="J64" s="116">
        <v>1.3060194288733014</v>
      </c>
    </row>
    <row r="65" spans="1:12" s="110" customFormat="1" ht="12" customHeight="1" x14ac:dyDescent="0.2">
      <c r="A65" s="118" t="s">
        <v>105</v>
      </c>
      <c r="B65" s="119" t="s">
        <v>106</v>
      </c>
      <c r="C65" s="113">
        <v>51.851208065357206</v>
      </c>
      <c r="D65" s="235">
        <v>17898</v>
      </c>
      <c r="E65" s="236">
        <v>17953</v>
      </c>
      <c r="F65" s="236">
        <v>18198</v>
      </c>
      <c r="G65" s="236">
        <v>17807</v>
      </c>
      <c r="H65" s="140">
        <v>17669</v>
      </c>
      <c r="I65" s="115">
        <v>229</v>
      </c>
      <c r="J65" s="116">
        <v>1.2960552379874357</v>
      </c>
    </row>
    <row r="66" spans="1:12" s="110" customFormat="1" ht="12" customHeight="1" x14ac:dyDescent="0.2">
      <c r="A66" s="118"/>
      <c r="B66" s="119" t="s">
        <v>107</v>
      </c>
      <c r="C66" s="113">
        <v>48.148791934642794</v>
      </c>
      <c r="D66" s="235">
        <v>16620</v>
      </c>
      <c r="E66" s="236">
        <v>16655</v>
      </c>
      <c r="F66" s="236">
        <v>16726</v>
      </c>
      <c r="G66" s="236">
        <v>16340</v>
      </c>
      <c r="H66" s="140">
        <v>16404</v>
      </c>
      <c r="I66" s="115">
        <v>216</v>
      </c>
      <c r="J66" s="116">
        <v>1.3167520117044624</v>
      </c>
    </row>
    <row r="67" spans="1:12" s="110" customFormat="1" ht="12" customHeight="1" x14ac:dyDescent="0.2">
      <c r="A67" s="118" t="s">
        <v>105</v>
      </c>
      <c r="B67" s="121" t="s">
        <v>108</v>
      </c>
      <c r="C67" s="113">
        <v>10.484384958572338</v>
      </c>
      <c r="D67" s="235">
        <v>3619</v>
      </c>
      <c r="E67" s="236">
        <v>3748</v>
      </c>
      <c r="F67" s="236">
        <v>3910</v>
      </c>
      <c r="G67" s="236">
        <v>3434</v>
      </c>
      <c r="H67" s="140">
        <v>3603</v>
      </c>
      <c r="I67" s="115">
        <v>16</v>
      </c>
      <c r="J67" s="116">
        <v>0.44407438245906189</v>
      </c>
    </row>
    <row r="68" spans="1:12" s="110" customFormat="1" ht="12" customHeight="1" x14ac:dyDescent="0.2">
      <c r="A68" s="118"/>
      <c r="B68" s="121" t="s">
        <v>109</v>
      </c>
      <c r="C68" s="113">
        <v>65.710643722116004</v>
      </c>
      <c r="D68" s="235">
        <v>22682</v>
      </c>
      <c r="E68" s="236">
        <v>22750</v>
      </c>
      <c r="F68" s="236">
        <v>22944</v>
      </c>
      <c r="G68" s="236">
        <v>22824</v>
      </c>
      <c r="H68" s="140">
        <v>22725</v>
      </c>
      <c r="I68" s="115">
        <v>-43</v>
      </c>
      <c r="J68" s="116">
        <v>-0.18921892189218922</v>
      </c>
    </row>
    <row r="69" spans="1:12" s="110" customFormat="1" ht="12" customHeight="1" x14ac:dyDescent="0.2">
      <c r="A69" s="118"/>
      <c r="B69" s="121" t="s">
        <v>110</v>
      </c>
      <c r="C69" s="113">
        <v>22.617185236688105</v>
      </c>
      <c r="D69" s="235">
        <v>7807</v>
      </c>
      <c r="E69" s="236">
        <v>7689</v>
      </c>
      <c r="F69" s="236">
        <v>7649</v>
      </c>
      <c r="G69" s="236">
        <v>7478</v>
      </c>
      <c r="H69" s="140">
        <v>7348</v>
      </c>
      <c r="I69" s="115">
        <v>459</v>
      </c>
      <c r="J69" s="116">
        <v>6.246597713663582</v>
      </c>
    </row>
    <row r="70" spans="1:12" s="110" customFormat="1" ht="12" customHeight="1" x14ac:dyDescent="0.2">
      <c r="A70" s="120"/>
      <c r="B70" s="121" t="s">
        <v>111</v>
      </c>
      <c r="C70" s="113">
        <v>1.1877860826235587</v>
      </c>
      <c r="D70" s="235">
        <v>410</v>
      </c>
      <c r="E70" s="236">
        <v>421</v>
      </c>
      <c r="F70" s="236">
        <v>421</v>
      </c>
      <c r="G70" s="236">
        <v>411</v>
      </c>
      <c r="H70" s="140">
        <v>397</v>
      </c>
      <c r="I70" s="115">
        <v>13</v>
      </c>
      <c r="J70" s="116">
        <v>3.2745591939546599</v>
      </c>
    </row>
    <row r="71" spans="1:12" s="110" customFormat="1" ht="12" customHeight="1" x14ac:dyDescent="0.2">
      <c r="A71" s="120"/>
      <c r="B71" s="121" t="s">
        <v>112</v>
      </c>
      <c r="C71" s="113">
        <v>0.27232168723564515</v>
      </c>
      <c r="D71" s="235">
        <v>94</v>
      </c>
      <c r="E71" s="236">
        <v>105</v>
      </c>
      <c r="F71" s="236">
        <v>120</v>
      </c>
      <c r="G71" s="236">
        <v>106</v>
      </c>
      <c r="H71" s="140">
        <v>98</v>
      </c>
      <c r="I71" s="115">
        <v>-4</v>
      </c>
      <c r="J71" s="116">
        <v>-4.0816326530612246</v>
      </c>
    </row>
    <row r="72" spans="1:12" s="110" customFormat="1" ht="12" customHeight="1" x14ac:dyDescent="0.2">
      <c r="A72" s="118" t="s">
        <v>113</v>
      </c>
      <c r="B72" s="119" t="s">
        <v>181</v>
      </c>
      <c r="C72" s="113">
        <v>67.463352453792226</v>
      </c>
      <c r="D72" s="235">
        <v>23287</v>
      </c>
      <c r="E72" s="236">
        <v>23411</v>
      </c>
      <c r="F72" s="236">
        <v>23733</v>
      </c>
      <c r="G72" s="236">
        <v>23106</v>
      </c>
      <c r="H72" s="140">
        <v>23122</v>
      </c>
      <c r="I72" s="115">
        <v>165</v>
      </c>
      <c r="J72" s="116">
        <v>0.71360608943862991</v>
      </c>
    </row>
    <row r="73" spans="1:12" s="110" customFormat="1" ht="12" customHeight="1" x14ac:dyDescent="0.2">
      <c r="A73" s="118"/>
      <c r="B73" s="119" t="s">
        <v>182</v>
      </c>
      <c r="C73" s="113">
        <v>32.536647546207774</v>
      </c>
      <c r="D73" s="115">
        <v>11231</v>
      </c>
      <c r="E73" s="114">
        <v>11197</v>
      </c>
      <c r="F73" s="114">
        <v>11191</v>
      </c>
      <c r="G73" s="114">
        <v>11041</v>
      </c>
      <c r="H73" s="140">
        <v>10951</v>
      </c>
      <c r="I73" s="115">
        <v>280</v>
      </c>
      <c r="J73" s="116">
        <v>2.5568441238243085</v>
      </c>
    </row>
    <row r="74" spans="1:12" s="110" customFormat="1" ht="12" customHeight="1" x14ac:dyDescent="0.2">
      <c r="A74" s="118" t="s">
        <v>113</v>
      </c>
      <c r="B74" s="119" t="s">
        <v>116</v>
      </c>
      <c r="C74" s="113">
        <v>94.431890607798834</v>
      </c>
      <c r="D74" s="115">
        <v>32596</v>
      </c>
      <c r="E74" s="114">
        <v>32739</v>
      </c>
      <c r="F74" s="114">
        <v>33046</v>
      </c>
      <c r="G74" s="114">
        <v>32357</v>
      </c>
      <c r="H74" s="140">
        <v>32364</v>
      </c>
      <c r="I74" s="115">
        <v>232</v>
      </c>
      <c r="J74" s="116">
        <v>0.71684587813620071</v>
      </c>
    </row>
    <row r="75" spans="1:12" s="110" customFormat="1" ht="12" customHeight="1" x14ac:dyDescent="0.2">
      <c r="A75" s="142"/>
      <c r="B75" s="124" t="s">
        <v>117</v>
      </c>
      <c r="C75" s="125">
        <v>5.5449330783938811</v>
      </c>
      <c r="D75" s="143">
        <v>1914</v>
      </c>
      <c r="E75" s="144">
        <v>1860</v>
      </c>
      <c r="F75" s="144">
        <v>1869</v>
      </c>
      <c r="G75" s="144">
        <v>1781</v>
      </c>
      <c r="H75" s="145">
        <v>1702</v>
      </c>
      <c r="I75" s="143">
        <v>212</v>
      </c>
      <c r="J75" s="146">
        <v>12.45593419506463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30367</v>
      </c>
      <c r="G11" s="114">
        <v>30554</v>
      </c>
      <c r="H11" s="114">
        <v>30981</v>
      </c>
      <c r="I11" s="114">
        <v>30026</v>
      </c>
      <c r="J11" s="140">
        <v>30016</v>
      </c>
      <c r="K11" s="114">
        <v>351</v>
      </c>
      <c r="L11" s="116">
        <v>1.1693763326226012</v>
      </c>
    </row>
    <row r="12" spans="1:17" s="110" customFormat="1" ht="24.95" customHeight="1" x14ac:dyDescent="0.2">
      <c r="A12" s="604" t="s">
        <v>185</v>
      </c>
      <c r="B12" s="605"/>
      <c r="C12" s="605"/>
      <c r="D12" s="606"/>
      <c r="E12" s="113">
        <v>47.301346856785329</v>
      </c>
      <c r="F12" s="115">
        <v>14364</v>
      </c>
      <c r="G12" s="114">
        <v>14537</v>
      </c>
      <c r="H12" s="114">
        <v>14825</v>
      </c>
      <c r="I12" s="114">
        <v>14335</v>
      </c>
      <c r="J12" s="140">
        <v>14285</v>
      </c>
      <c r="K12" s="114">
        <v>79</v>
      </c>
      <c r="L12" s="116">
        <v>0.55302765138256915</v>
      </c>
    </row>
    <row r="13" spans="1:17" s="110" customFormat="1" ht="15" customHeight="1" x14ac:dyDescent="0.2">
      <c r="A13" s="120"/>
      <c r="B13" s="612" t="s">
        <v>107</v>
      </c>
      <c r="C13" s="612"/>
      <c r="E13" s="113">
        <v>52.698653143214671</v>
      </c>
      <c r="F13" s="115">
        <v>16003</v>
      </c>
      <c r="G13" s="114">
        <v>16017</v>
      </c>
      <c r="H13" s="114">
        <v>16156</v>
      </c>
      <c r="I13" s="114">
        <v>15691</v>
      </c>
      <c r="J13" s="140">
        <v>15731</v>
      </c>
      <c r="K13" s="114">
        <v>272</v>
      </c>
      <c r="L13" s="116">
        <v>1.7290699891933126</v>
      </c>
    </row>
    <row r="14" spans="1:17" s="110" customFormat="1" ht="24.95" customHeight="1" x14ac:dyDescent="0.2">
      <c r="A14" s="604" t="s">
        <v>186</v>
      </c>
      <c r="B14" s="605"/>
      <c r="C14" s="605"/>
      <c r="D14" s="606"/>
      <c r="E14" s="113">
        <v>11.354430796588401</v>
      </c>
      <c r="F14" s="115">
        <v>3448</v>
      </c>
      <c r="G14" s="114">
        <v>3559</v>
      </c>
      <c r="H14" s="114">
        <v>3708</v>
      </c>
      <c r="I14" s="114">
        <v>3221</v>
      </c>
      <c r="J14" s="140">
        <v>3372</v>
      </c>
      <c r="K14" s="114">
        <v>76</v>
      </c>
      <c r="L14" s="116">
        <v>2.2538552787663106</v>
      </c>
    </row>
    <row r="15" spans="1:17" s="110" customFormat="1" ht="15" customHeight="1" x14ac:dyDescent="0.2">
      <c r="A15" s="120"/>
      <c r="B15" s="119"/>
      <c r="C15" s="258" t="s">
        <v>106</v>
      </c>
      <c r="E15" s="113">
        <v>54.466357308584683</v>
      </c>
      <c r="F15" s="115">
        <v>1878</v>
      </c>
      <c r="G15" s="114">
        <v>1951</v>
      </c>
      <c r="H15" s="114">
        <v>2021</v>
      </c>
      <c r="I15" s="114">
        <v>1796</v>
      </c>
      <c r="J15" s="140">
        <v>1867</v>
      </c>
      <c r="K15" s="114">
        <v>11</v>
      </c>
      <c r="L15" s="116">
        <v>0.58918050348152118</v>
      </c>
    </row>
    <row r="16" spans="1:17" s="110" customFormat="1" ht="15" customHeight="1" x14ac:dyDescent="0.2">
      <c r="A16" s="120"/>
      <c r="B16" s="119"/>
      <c r="C16" s="258" t="s">
        <v>107</v>
      </c>
      <c r="E16" s="113">
        <v>45.533642691415317</v>
      </c>
      <c r="F16" s="115">
        <v>1570</v>
      </c>
      <c r="G16" s="114">
        <v>1608</v>
      </c>
      <c r="H16" s="114">
        <v>1687</v>
      </c>
      <c r="I16" s="114">
        <v>1425</v>
      </c>
      <c r="J16" s="140">
        <v>1505</v>
      </c>
      <c r="K16" s="114">
        <v>65</v>
      </c>
      <c r="L16" s="116">
        <v>4.3189368770764123</v>
      </c>
    </row>
    <row r="17" spans="1:12" s="110" customFormat="1" ht="15" customHeight="1" x14ac:dyDescent="0.2">
      <c r="A17" s="120"/>
      <c r="B17" s="121" t="s">
        <v>109</v>
      </c>
      <c r="C17" s="258"/>
      <c r="E17" s="113">
        <v>65.248460499884743</v>
      </c>
      <c r="F17" s="115">
        <v>19814</v>
      </c>
      <c r="G17" s="114">
        <v>19912</v>
      </c>
      <c r="H17" s="114">
        <v>20199</v>
      </c>
      <c r="I17" s="114">
        <v>19935</v>
      </c>
      <c r="J17" s="140">
        <v>19929</v>
      </c>
      <c r="K17" s="114">
        <v>-115</v>
      </c>
      <c r="L17" s="116">
        <v>-0.57704852225400172</v>
      </c>
    </row>
    <row r="18" spans="1:12" s="110" customFormat="1" ht="15" customHeight="1" x14ac:dyDescent="0.2">
      <c r="A18" s="120"/>
      <c r="B18" s="119"/>
      <c r="C18" s="258" t="s">
        <v>106</v>
      </c>
      <c r="E18" s="113">
        <v>46.714444332290299</v>
      </c>
      <c r="F18" s="115">
        <v>9256</v>
      </c>
      <c r="G18" s="114">
        <v>9334</v>
      </c>
      <c r="H18" s="114">
        <v>9534</v>
      </c>
      <c r="I18" s="114">
        <v>9372</v>
      </c>
      <c r="J18" s="140">
        <v>9352</v>
      </c>
      <c r="K18" s="114">
        <v>-96</v>
      </c>
      <c r="L18" s="116">
        <v>-1.0265183917878529</v>
      </c>
    </row>
    <row r="19" spans="1:12" s="110" customFormat="1" ht="15" customHeight="1" x14ac:dyDescent="0.2">
      <c r="A19" s="120"/>
      <c r="B19" s="119"/>
      <c r="C19" s="258" t="s">
        <v>107</v>
      </c>
      <c r="E19" s="113">
        <v>53.285555667709701</v>
      </c>
      <c r="F19" s="115">
        <v>10558</v>
      </c>
      <c r="G19" s="114">
        <v>10578</v>
      </c>
      <c r="H19" s="114">
        <v>10665</v>
      </c>
      <c r="I19" s="114">
        <v>10563</v>
      </c>
      <c r="J19" s="140">
        <v>10577</v>
      </c>
      <c r="K19" s="114">
        <v>-19</v>
      </c>
      <c r="L19" s="116">
        <v>-0.179635057199584</v>
      </c>
    </row>
    <row r="20" spans="1:12" s="110" customFormat="1" ht="15" customHeight="1" x14ac:dyDescent="0.2">
      <c r="A20" s="120"/>
      <c r="B20" s="121" t="s">
        <v>110</v>
      </c>
      <c r="C20" s="258"/>
      <c r="E20" s="113">
        <v>22.247834820693516</v>
      </c>
      <c r="F20" s="115">
        <v>6756</v>
      </c>
      <c r="G20" s="114">
        <v>6707</v>
      </c>
      <c r="H20" s="114">
        <v>6698</v>
      </c>
      <c r="I20" s="114">
        <v>6500</v>
      </c>
      <c r="J20" s="140">
        <v>6375</v>
      </c>
      <c r="K20" s="114">
        <v>381</v>
      </c>
      <c r="L20" s="116">
        <v>5.9764705882352942</v>
      </c>
    </row>
    <row r="21" spans="1:12" s="110" customFormat="1" ht="15" customHeight="1" x14ac:dyDescent="0.2">
      <c r="A21" s="120"/>
      <c r="B21" s="119"/>
      <c r="C21" s="258" t="s">
        <v>106</v>
      </c>
      <c r="E21" s="113">
        <v>44.715808170515096</v>
      </c>
      <c r="F21" s="115">
        <v>3021</v>
      </c>
      <c r="G21" s="114">
        <v>3031</v>
      </c>
      <c r="H21" s="114">
        <v>3038</v>
      </c>
      <c r="I21" s="114">
        <v>2942</v>
      </c>
      <c r="J21" s="140">
        <v>2866</v>
      </c>
      <c r="K21" s="114">
        <v>155</v>
      </c>
      <c r="L21" s="116">
        <v>5.4082344731332865</v>
      </c>
    </row>
    <row r="22" spans="1:12" s="110" customFormat="1" ht="15" customHeight="1" x14ac:dyDescent="0.2">
      <c r="A22" s="120"/>
      <c r="B22" s="119"/>
      <c r="C22" s="258" t="s">
        <v>107</v>
      </c>
      <c r="E22" s="113">
        <v>55.284191829484904</v>
      </c>
      <c r="F22" s="115">
        <v>3735</v>
      </c>
      <c r="G22" s="114">
        <v>3676</v>
      </c>
      <c r="H22" s="114">
        <v>3660</v>
      </c>
      <c r="I22" s="114">
        <v>3558</v>
      </c>
      <c r="J22" s="140">
        <v>3509</v>
      </c>
      <c r="K22" s="114">
        <v>226</v>
      </c>
      <c r="L22" s="116">
        <v>6.4405813622114563</v>
      </c>
    </row>
    <row r="23" spans="1:12" s="110" customFormat="1" ht="15" customHeight="1" x14ac:dyDescent="0.2">
      <c r="A23" s="120"/>
      <c r="B23" s="121" t="s">
        <v>111</v>
      </c>
      <c r="C23" s="258"/>
      <c r="E23" s="113">
        <v>1.1492738828333389</v>
      </c>
      <c r="F23" s="115">
        <v>349</v>
      </c>
      <c r="G23" s="114">
        <v>376</v>
      </c>
      <c r="H23" s="114">
        <v>376</v>
      </c>
      <c r="I23" s="114">
        <v>370</v>
      </c>
      <c r="J23" s="140">
        <v>340</v>
      </c>
      <c r="K23" s="114">
        <v>9</v>
      </c>
      <c r="L23" s="116">
        <v>2.6470588235294117</v>
      </c>
    </row>
    <row r="24" spans="1:12" s="110" customFormat="1" ht="15" customHeight="1" x14ac:dyDescent="0.2">
      <c r="A24" s="120"/>
      <c r="B24" s="119"/>
      <c r="C24" s="258" t="s">
        <v>106</v>
      </c>
      <c r="E24" s="113">
        <v>59.885386819484239</v>
      </c>
      <c r="F24" s="115">
        <v>209</v>
      </c>
      <c r="G24" s="114">
        <v>221</v>
      </c>
      <c r="H24" s="114">
        <v>232</v>
      </c>
      <c r="I24" s="114">
        <v>225</v>
      </c>
      <c r="J24" s="140">
        <v>200</v>
      </c>
      <c r="K24" s="114">
        <v>9</v>
      </c>
      <c r="L24" s="116">
        <v>4.5</v>
      </c>
    </row>
    <row r="25" spans="1:12" s="110" customFormat="1" ht="15" customHeight="1" x14ac:dyDescent="0.2">
      <c r="A25" s="120"/>
      <c r="B25" s="119"/>
      <c r="C25" s="258" t="s">
        <v>107</v>
      </c>
      <c r="E25" s="113">
        <v>40.114613180515761</v>
      </c>
      <c r="F25" s="115">
        <v>140</v>
      </c>
      <c r="G25" s="114">
        <v>155</v>
      </c>
      <c r="H25" s="114">
        <v>144</v>
      </c>
      <c r="I25" s="114">
        <v>145</v>
      </c>
      <c r="J25" s="140">
        <v>140</v>
      </c>
      <c r="K25" s="114">
        <v>0</v>
      </c>
      <c r="L25" s="116">
        <v>0</v>
      </c>
    </row>
    <row r="26" spans="1:12" s="110" customFormat="1" ht="15" customHeight="1" x14ac:dyDescent="0.2">
      <c r="A26" s="120"/>
      <c r="C26" s="121" t="s">
        <v>187</v>
      </c>
      <c r="D26" s="110" t="s">
        <v>188</v>
      </c>
      <c r="E26" s="113">
        <v>0.27332301511509205</v>
      </c>
      <c r="F26" s="115">
        <v>83</v>
      </c>
      <c r="G26" s="114">
        <v>102</v>
      </c>
      <c r="H26" s="114">
        <v>113</v>
      </c>
      <c r="I26" s="114">
        <v>106</v>
      </c>
      <c r="J26" s="140">
        <v>88</v>
      </c>
      <c r="K26" s="114">
        <v>-5</v>
      </c>
      <c r="L26" s="116">
        <v>-5.6818181818181817</v>
      </c>
    </row>
    <row r="27" spans="1:12" s="110" customFormat="1" ht="15" customHeight="1" x14ac:dyDescent="0.2">
      <c r="A27" s="120"/>
      <c r="B27" s="119"/>
      <c r="D27" s="259" t="s">
        <v>106</v>
      </c>
      <c r="E27" s="113">
        <v>54.216867469879517</v>
      </c>
      <c r="F27" s="115">
        <v>45</v>
      </c>
      <c r="G27" s="114">
        <v>54</v>
      </c>
      <c r="H27" s="114">
        <v>66</v>
      </c>
      <c r="I27" s="114">
        <v>58</v>
      </c>
      <c r="J27" s="140">
        <v>42</v>
      </c>
      <c r="K27" s="114">
        <v>3</v>
      </c>
      <c r="L27" s="116">
        <v>7.1428571428571432</v>
      </c>
    </row>
    <row r="28" spans="1:12" s="110" customFormat="1" ht="15" customHeight="1" x14ac:dyDescent="0.2">
      <c r="A28" s="120"/>
      <c r="B28" s="119"/>
      <c r="D28" s="259" t="s">
        <v>107</v>
      </c>
      <c r="E28" s="113">
        <v>45.783132530120483</v>
      </c>
      <c r="F28" s="115">
        <v>38</v>
      </c>
      <c r="G28" s="114">
        <v>48</v>
      </c>
      <c r="H28" s="114">
        <v>47</v>
      </c>
      <c r="I28" s="114">
        <v>48</v>
      </c>
      <c r="J28" s="140">
        <v>46</v>
      </c>
      <c r="K28" s="114">
        <v>-8</v>
      </c>
      <c r="L28" s="116">
        <v>-17.391304347826086</v>
      </c>
    </row>
    <row r="29" spans="1:12" s="110" customFormat="1" ht="24.95" customHeight="1" x14ac:dyDescent="0.2">
      <c r="A29" s="604" t="s">
        <v>189</v>
      </c>
      <c r="B29" s="605"/>
      <c r="C29" s="605"/>
      <c r="D29" s="606"/>
      <c r="E29" s="113">
        <v>94.398524714328047</v>
      </c>
      <c r="F29" s="115">
        <v>28666</v>
      </c>
      <c r="G29" s="114">
        <v>28868</v>
      </c>
      <c r="H29" s="114">
        <v>29201</v>
      </c>
      <c r="I29" s="114">
        <v>28400</v>
      </c>
      <c r="J29" s="140">
        <v>28466</v>
      </c>
      <c r="K29" s="114">
        <v>200</v>
      </c>
      <c r="L29" s="116">
        <v>0.70259256657064573</v>
      </c>
    </row>
    <row r="30" spans="1:12" s="110" customFormat="1" ht="15" customHeight="1" x14ac:dyDescent="0.2">
      <c r="A30" s="120"/>
      <c r="B30" s="119"/>
      <c r="C30" s="258" t="s">
        <v>106</v>
      </c>
      <c r="E30" s="113">
        <v>46.476662247959254</v>
      </c>
      <c r="F30" s="115">
        <v>13323</v>
      </c>
      <c r="G30" s="114">
        <v>13495</v>
      </c>
      <c r="H30" s="114">
        <v>13716</v>
      </c>
      <c r="I30" s="114">
        <v>13311</v>
      </c>
      <c r="J30" s="140">
        <v>13313</v>
      </c>
      <c r="K30" s="114">
        <v>10</v>
      </c>
      <c r="L30" s="116">
        <v>7.5114549688274621E-2</v>
      </c>
    </row>
    <row r="31" spans="1:12" s="110" customFormat="1" ht="15" customHeight="1" x14ac:dyDescent="0.2">
      <c r="A31" s="120"/>
      <c r="B31" s="119"/>
      <c r="C31" s="258" t="s">
        <v>107</v>
      </c>
      <c r="E31" s="113">
        <v>53.523337752040746</v>
      </c>
      <c r="F31" s="115">
        <v>15343</v>
      </c>
      <c r="G31" s="114">
        <v>15373</v>
      </c>
      <c r="H31" s="114">
        <v>15485</v>
      </c>
      <c r="I31" s="114">
        <v>15089</v>
      </c>
      <c r="J31" s="140">
        <v>15153</v>
      </c>
      <c r="K31" s="114">
        <v>190</v>
      </c>
      <c r="L31" s="116">
        <v>1.2538771200422358</v>
      </c>
    </row>
    <row r="32" spans="1:12" s="110" customFormat="1" ht="15" customHeight="1" x14ac:dyDescent="0.2">
      <c r="A32" s="120"/>
      <c r="B32" s="119" t="s">
        <v>117</v>
      </c>
      <c r="C32" s="258"/>
      <c r="E32" s="113">
        <v>5.5784239470477823</v>
      </c>
      <c r="F32" s="115">
        <v>1694</v>
      </c>
      <c r="G32" s="114">
        <v>1677</v>
      </c>
      <c r="H32" s="114">
        <v>1771</v>
      </c>
      <c r="I32" s="114">
        <v>1615</v>
      </c>
      <c r="J32" s="140">
        <v>1541</v>
      </c>
      <c r="K32" s="114">
        <v>153</v>
      </c>
      <c r="L32" s="116">
        <v>9.9286177806619076</v>
      </c>
    </row>
    <row r="33" spans="1:12" s="110" customFormat="1" ht="15" customHeight="1" x14ac:dyDescent="0.2">
      <c r="A33" s="120"/>
      <c r="B33" s="119"/>
      <c r="C33" s="258" t="s">
        <v>106</v>
      </c>
      <c r="E33" s="113">
        <v>61.097992916174732</v>
      </c>
      <c r="F33" s="115">
        <v>1035</v>
      </c>
      <c r="G33" s="114">
        <v>1035</v>
      </c>
      <c r="H33" s="114">
        <v>1102</v>
      </c>
      <c r="I33" s="114">
        <v>1016</v>
      </c>
      <c r="J33" s="140">
        <v>966</v>
      </c>
      <c r="K33" s="114">
        <v>69</v>
      </c>
      <c r="L33" s="116">
        <v>7.1428571428571432</v>
      </c>
    </row>
    <row r="34" spans="1:12" s="110" customFormat="1" ht="15" customHeight="1" x14ac:dyDescent="0.2">
      <c r="A34" s="120"/>
      <c r="B34" s="119"/>
      <c r="C34" s="258" t="s">
        <v>107</v>
      </c>
      <c r="E34" s="113">
        <v>38.902007083825268</v>
      </c>
      <c r="F34" s="115">
        <v>659</v>
      </c>
      <c r="G34" s="114">
        <v>642</v>
      </c>
      <c r="H34" s="114">
        <v>669</v>
      </c>
      <c r="I34" s="114">
        <v>599</v>
      </c>
      <c r="J34" s="140">
        <v>575</v>
      </c>
      <c r="K34" s="114">
        <v>84</v>
      </c>
      <c r="L34" s="116">
        <v>14.608695652173912</v>
      </c>
    </row>
    <row r="35" spans="1:12" s="110" customFormat="1" ht="24.95" customHeight="1" x14ac:dyDescent="0.2">
      <c r="A35" s="604" t="s">
        <v>190</v>
      </c>
      <c r="B35" s="605"/>
      <c r="C35" s="605"/>
      <c r="D35" s="606"/>
      <c r="E35" s="113">
        <v>65.314321467382356</v>
      </c>
      <c r="F35" s="115">
        <v>19834</v>
      </c>
      <c r="G35" s="114">
        <v>20033</v>
      </c>
      <c r="H35" s="114">
        <v>20421</v>
      </c>
      <c r="I35" s="114">
        <v>19713</v>
      </c>
      <c r="J35" s="140">
        <v>19795</v>
      </c>
      <c r="K35" s="114">
        <v>39</v>
      </c>
      <c r="L35" s="116">
        <v>0.19701944935589796</v>
      </c>
    </row>
    <row r="36" spans="1:12" s="110" customFormat="1" ht="15" customHeight="1" x14ac:dyDescent="0.2">
      <c r="A36" s="120"/>
      <c r="B36" s="119"/>
      <c r="C36" s="258" t="s">
        <v>106</v>
      </c>
      <c r="E36" s="113">
        <v>63.905414944035492</v>
      </c>
      <c r="F36" s="115">
        <v>12675</v>
      </c>
      <c r="G36" s="114">
        <v>12826</v>
      </c>
      <c r="H36" s="114">
        <v>13095</v>
      </c>
      <c r="I36" s="114">
        <v>12658</v>
      </c>
      <c r="J36" s="140">
        <v>12656</v>
      </c>
      <c r="K36" s="114">
        <v>19</v>
      </c>
      <c r="L36" s="116">
        <v>0.15012642225031606</v>
      </c>
    </row>
    <row r="37" spans="1:12" s="110" customFormat="1" ht="15" customHeight="1" x14ac:dyDescent="0.2">
      <c r="A37" s="120"/>
      <c r="B37" s="119"/>
      <c r="C37" s="258" t="s">
        <v>107</v>
      </c>
      <c r="E37" s="113">
        <v>36.094585055964508</v>
      </c>
      <c r="F37" s="115">
        <v>7159</v>
      </c>
      <c r="G37" s="114">
        <v>7207</v>
      </c>
      <c r="H37" s="114">
        <v>7326</v>
      </c>
      <c r="I37" s="114">
        <v>7055</v>
      </c>
      <c r="J37" s="140">
        <v>7139</v>
      </c>
      <c r="K37" s="114">
        <v>20</v>
      </c>
      <c r="L37" s="116">
        <v>0.28015128169211373</v>
      </c>
    </row>
    <row r="38" spans="1:12" s="110" customFormat="1" ht="15" customHeight="1" x14ac:dyDescent="0.2">
      <c r="A38" s="120"/>
      <c r="B38" s="119" t="s">
        <v>182</v>
      </c>
      <c r="C38" s="258"/>
      <c r="E38" s="113">
        <v>34.685678532617644</v>
      </c>
      <c r="F38" s="115">
        <v>10533</v>
      </c>
      <c r="G38" s="114">
        <v>10521</v>
      </c>
      <c r="H38" s="114">
        <v>10560</v>
      </c>
      <c r="I38" s="114">
        <v>10313</v>
      </c>
      <c r="J38" s="140">
        <v>10221</v>
      </c>
      <c r="K38" s="114">
        <v>312</v>
      </c>
      <c r="L38" s="116">
        <v>3.0525388905195188</v>
      </c>
    </row>
    <row r="39" spans="1:12" s="110" customFormat="1" ht="15" customHeight="1" x14ac:dyDescent="0.2">
      <c r="A39" s="120"/>
      <c r="B39" s="119"/>
      <c r="C39" s="258" t="s">
        <v>106</v>
      </c>
      <c r="E39" s="113">
        <v>16.035317573340929</v>
      </c>
      <c r="F39" s="115">
        <v>1689</v>
      </c>
      <c r="G39" s="114">
        <v>1711</v>
      </c>
      <c r="H39" s="114">
        <v>1730</v>
      </c>
      <c r="I39" s="114">
        <v>1677</v>
      </c>
      <c r="J39" s="140">
        <v>1629</v>
      </c>
      <c r="K39" s="114">
        <v>60</v>
      </c>
      <c r="L39" s="116">
        <v>3.6832412523020257</v>
      </c>
    </row>
    <row r="40" spans="1:12" s="110" customFormat="1" ht="15" customHeight="1" x14ac:dyDescent="0.2">
      <c r="A40" s="120"/>
      <c r="B40" s="119"/>
      <c r="C40" s="258" t="s">
        <v>107</v>
      </c>
      <c r="E40" s="113">
        <v>83.964682426659067</v>
      </c>
      <c r="F40" s="115">
        <v>8844</v>
      </c>
      <c r="G40" s="114">
        <v>8810</v>
      </c>
      <c r="H40" s="114">
        <v>8830</v>
      </c>
      <c r="I40" s="114">
        <v>8636</v>
      </c>
      <c r="J40" s="140">
        <v>8592</v>
      </c>
      <c r="K40" s="114">
        <v>252</v>
      </c>
      <c r="L40" s="116">
        <v>2.9329608938547485</v>
      </c>
    </row>
    <row r="41" spans="1:12" s="110" customFormat="1" ht="24.75" customHeight="1" x14ac:dyDescent="0.2">
      <c r="A41" s="604" t="s">
        <v>517</v>
      </c>
      <c r="B41" s="605"/>
      <c r="C41" s="605"/>
      <c r="D41" s="606"/>
      <c r="E41" s="113">
        <v>5.2128955774360328</v>
      </c>
      <c r="F41" s="115">
        <v>1583</v>
      </c>
      <c r="G41" s="114">
        <v>1700</v>
      </c>
      <c r="H41" s="114">
        <v>1743</v>
      </c>
      <c r="I41" s="114">
        <v>1419</v>
      </c>
      <c r="J41" s="140">
        <v>1668</v>
      </c>
      <c r="K41" s="114">
        <v>-85</v>
      </c>
      <c r="L41" s="116">
        <v>-5.0959232613908876</v>
      </c>
    </row>
    <row r="42" spans="1:12" s="110" customFormat="1" ht="15" customHeight="1" x14ac:dyDescent="0.2">
      <c r="A42" s="120"/>
      <c r="B42" s="119"/>
      <c r="C42" s="258" t="s">
        <v>106</v>
      </c>
      <c r="E42" s="113">
        <v>54.264055590650663</v>
      </c>
      <c r="F42" s="115">
        <v>859</v>
      </c>
      <c r="G42" s="114">
        <v>942</v>
      </c>
      <c r="H42" s="114">
        <v>963</v>
      </c>
      <c r="I42" s="114">
        <v>779</v>
      </c>
      <c r="J42" s="140">
        <v>906</v>
      </c>
      <c r="K42" s="114">
        <v>-47</v>
      </c>
      <c r="L42" s="116">
        <v>-5.187637969094923</v>
      </c>
    </row>
    <row r="43" spans="1:12" s="110" customFormat="1" ht="15" customHeight="1" x14ac:dyDescent="0.2">
      <c r="A43" s="123"/>
      <c r="B43" s="124"/>
      <c r="C43" s="260" t="s">
        <v>107</v>
      </c>
      <c r="D43" s="261"/>
      <c r="E43" s="125">
        <v>45.735944409349337</v>
      </c>
      <c r="F43" s="143">
        <v>724</v>
      </c>
      <c r="G43" s="144">
        <v>758</v>
      </c>
      <c r="H43" s="144">
        <v>780</v>
      </c>
      <c r="I43" s="144">
        <v>640</v>
      </c>
      <c r="J43" s="145">
        <v>762</v>
      </c>
      <c r="K43" s="144">
        <v>-38</v>
      </c>
      <c r="L43" s="146">
        <v>-4.9868766404199478</v>
      </c>
    </row>
    <row r="44" spans="1:12" s="110" customFormat="1" ht="45.75" customHeight="1" x14ac:dyDescent="0.2">
      <c r="A44" s="604" t="s">
        <v>191</v>
      </c>
      <c r="B44" s="605"/>
      <c r="C44" s="605"/>
      <c r="D44" s="606"/>
      <c r="E44" s="113">
        <v>2.9472782955181613</v>
      </c>
      <c r="F44" s="115">
        <v>895</v>
      </c>
      <c r="G44" s="114">
        <v>912</v>
      </c>
      <c r="H44" s="114">
        <v>909</v>
      </c>
      <c r="I44" s="114">
        <v>868</v>
      </c>
      <c r="J44" s="140">
        <v>885</v>
      </c>
      <c r="K44" s="114">
        <v>10</v>
      </c>
      <c r="L44" s="116">
        <v>1.1299435028248588</v>
      </c>
    </row>
    <row r="45" spans="1:12" s="110" customFormat="1" ht="15" customHeight="1" x14ac:dyDescent="0.2">
      <c r="A45" s="120"/>
      <c r="B45" s="119"/>
      <c r="C45" s="258" t="s">
        <v>106</v>
      </c>
      <c r="E45" s="113">
        <v>60.670391061452513</v>
      </c>
      <c r="F45" s="115">
        <v>543</v>
      </c>
      <c r="G45" s="114">
        <v>555</v>
      </c>
      <c r="H45" s="114">
        <v>551</v>
      </c>
      <c r="I45" s="114">
        <v>533</v>
      </c>
      <c r="J45" s="140">
        <v>540</v>
      </c>
      <c r="K45" s="114">
        <v>3</v>
      </c>
      <c r="L45" s="116">
        <v>0.55555555555555558</v>
      </c>
    </row>
    <row r="46" spans="1:12" s="110" customFormat="1" ht="15" customHeight="1" x14ac:dyDescent="0.2">
      <c r="A46" s="123"/>
      <c r="B46" s="124"/>
      <c r="C46" s="260" t="s">
        <v>107</v>
      </c>
      <c r="D46" s="261"/>
      <c r="E46" s="125">
        <v>39.329608938547487</v>
      </c>
      <c r="F46" s="143">
        <v>352</v>
      </c>
      <c r="G46" s="144">
        <v>357</v>
      </c>
      <c r="H46" s="144">
        <v>358</v>
      </c>
      <c r="I46" s="144">
        <v>335</v>
      </c>
      <c r="J46" s="145">
        <v>345</v>
      </c>
      <c r="K46" s="144">
        <v>7</v>
      </c>
      <c r="L46" s="146">
        <v>2.0289855072463769</v>
      </c>
    </row>
    <row r="47" spans="1:12" s="110" customFormat="1" ht="39" customHeight="1" x14ac:dyDescent="0.2">
      <c r="A47" s="604" t="s">
        <v>518</v>
      </c>
      <c r="B47" s="607"/>
      <c r="C47" s="607"/>
      <c r="D47" s="608"/>
      <c r="E47" s="113">
        <v>0.21404814436724076</v>
      </c>
      <c r="F47" s="115">
        <v>65</v>
      </c>
      <c r="G47" s="114">
        <v>73</v>
      </c>
      <c r="H47" s="114">
        <v>67</v>
      </c>
      <c r="I47" s="114">
        <v>65</v>
      </c>
      <c r="J47" s="140">
        <v>74</v>
      </c>
      <c r="K47" s="114">
        <v>-9</v>
      </c>
      <c r="L47" s="116">
        <v>-12.162162162162161</v>
      </c>
    </row>
    <row r="48" spans="1:12" s="110" customFormat="1" ht="15" customHeight="1" x14ac:dyDescent="0.2">
      <c r="A48" s="120"/>
      <c r="B48" s="119"/>
      <c r="C48" s="258" t="s">
        <v>106</v>
      </c>
      <c r="E48" s="113">
        <v>53.846153846153847</v>
      </c>
      <c r="F48" s="115">
        <v>35</v>
      </c>
      <c r="G48" s="114">
        <v>36</v>
      </c>
      <c r="H48" s="114">
        <v>30</v>
      </c>
      <c r="I48" s="114">
        <v>28</v>
      </c>
      <c r="J48" s="140">
        <v>31</v>
      </c>
      <c r="K48" s="114">
        <v>4</v>
      </c>
      <c r="L48" s="116">
        <v>12.903225806451612</v>
      </c>
    </row>
    <row r="49" spans="1:12" s="110" customFormat="1" ht="15" customHeight="1" x14ac:dyDescent="0.2">
      <c r="A49" s="123"/>
      <c r="B49" s="124"/>
      <c r="C49" s="260" t="s">
        <v>107</v>
      </c>
      <c r="D49" s="261"/>
      <c r="E49" s="125">
        <v>46.153846153846153</v>
      </c>
      <c r="F49" s="143">
        <v>30</v>
      </c>
      <c r="G49" s="144">
        <v>37</v>
      </c>
      <c r="H49" s="144">
        <v>37</v>
      </c>
      <c r="I49" s="144">
        <v>37</v>
      </c>
      <c r="J49" s="145">
        <v>43</v>
      </c>
      <c r="K49" s="144">
        <v>-13</v>
      </c>
      <c r="L49" s="146">
        <v>-30.232558139534884</v>
      </c>
    </row>
    <row r="50" spans="1:12" s="110" customFormat="1" ht="24.95" customHeight="1" x14ac:dyDescent="0.2">
      <c r="A50" s="609" t="s">
        <v>192</v>
      </c>
      <c r="B50" s="610"/>
      <c r="C50" s="610"/>
      <c r="D50" s="611"/>
      <c r="E50" s="262">
        <v>11.762768795073599</v>
      </c>
      <c r="F50" s="263">
        <v>3572</v>
      </c>
      <c r="G50" s="264">
        <v>3753</v>
      </c>
      <c r="H50" s="264">
        <v>3850</v>
      </c>
      <c r="I50" s="264">
        <v>3408</v>
      </c>
      <c r="J50" s="265">
        <v>3462</v>
      </c>
      <c r="K50" s="263">
        <v>110</v>
      </c>
      <c r="L50" s="266">
        <v>3.1773541305603699</v>
      </c>
    </row>
    <row r="51" spans="1:12" s="110" customFormat="1" ht="15" customHeight="1" x14ac:dyDescent="0.2">
      <c r="A51" s="120"/>
      <c r="B51" s="119"/>
      <c r="C51" s="258" t="s">
        <v>106</v>
      </c>
      <c r="E51" s="113">
        <v>53.303471444568871</v>
      </c>
      <c r="F51" s="115">
        <v>1904</v>
      </c>
      <c r="G51" s="114">
        <v>1989</v>
      </c>
      <c r="H51" s="114">
        <v>2046</v>
      </c>
      <c r="I51" s="114">
        <v>1845</v>
      </c>
      <c r="J51" s="140">
        <v>1857</v>
      </c>
      <c r="K51" s="114">
        <v>47</v>
      </c>
      <c r="L51" s="116">
        <v>2.5309639203015615</v>
      </c>
    </row>
    <row r="52" spans="1:12" s="110" customFormat="1" ht="15" customHeight="1" x14ac:dyDescent="0.2">
      <c r="A52" s="120"/>
      <c r="B52" s="119"/>
      <c r="C52" s="258" t="s">
        <v>107</v>
      </c>
      <c r="E52" s="113">
        <v>46.696528555431129</v>
      </c>
      <c r="F52" s="115">
        <v>1668</v>
      </c>
      <c r="G52" s="114">
        <v>1764</v>
      </c>
      <c r="H52" s="114">
        <v>1804</v>
      </c>
      <c r="I52" s="114">
        <v>1563</v>
      </c>
      <c r="J52" s="140">
        <v>1605</v>
      </c>
      <c r="K52" s="114">
        <v>63</v>
      </c>
      <c r="L52" s="116">
        <v>3.9252336448598131</v>
      </c>
    </row>
    <row r="53" spans="1:12" s="110" customFormat="1" ht="15" customHeight="1" x14ac:dyDescent="0.2">
      <c r="A53" s="120"/>
      <c r="B53" s="119"/>
      <c r="C53" s="258" t="s">
        <v>187</v>
      </c>
      <c r="D53" s="110" t="s">
        <v>193</v>
      </c>
      <c r="E53" s="113">
        <v>29.423292273236282</v>
      </c>
      <c r="F53" s="115">
        <v>1051</v>
      </c>
      <c r="G53" s="114">
        <v>1255</v>
      </c>
      <c r="H53" s="114">
        <v>1311</v>
      </c>
      <c r="I53" s="114">
        <v>1004</v>
      </c>
      <c r="J53" s="140">
        <v>1113</v>
      </c>
      <c r="K53" s="114">
        <v>-62</v>
      </c>
      <c r="L53" s="116">
        <v>-5.5705300988319859</v>
      </c>
    </row>
    <row r="54" spans="1:12" s="110" customFormat="1" ht="15" customHeight="1" x14ac:dyDescent="0.2">
      <c r="A54" s="120"/>
      <c r="B54" s="119"/>
      <c r="D54" s="267" t="s">
        <v>194</v>
      </c>
      <c r="E54" s="113">
        <v>57.564224548049474</v>
      </c>
      <c r="F54" s="115">
        <v>605</v>
      </c>
      <c r="G54" s="114">
        <v>703</v>
      </c>
      <c r="H54" s="114">
        <v>733</v>
      </c>
      <c r="I54" s="114">
        <v>569</v>
      </c>
      <c r="J54" s="140">
        <v>627</v>
      </c>
      <c r="K54" s="114">
        <v>-22</v>
      </c>
      <c r="L54" s="116">
        <v>-3.5087719298245612</v>
      </c>
    </row>
    <row r="55" spans="1:12" s="110" customFormat="1" ht="15" customHeight="1" x14ac:dyDescent="0.2">
      <c r="A55" s="120"/>
      <c r="B55" s="119"/>
      <c r="D55" s="267" t="s">
        <v>195</v>
      </c>
      <c r="E55" s="113">
        <v>42.435775451950526</v>
      </c>
      <c r="F55" s="115">
        <v>446</v>
      </c>
      <c r="G55" s="114">
        <v>552</v>
      </c>
      <c r="H55" s="114">
        <v>578</v>
      </c>
      <c r="I55" s="114">
        <v>435</v>
      </c>
      <c r="J55" s="140">
        <v>486</v>
      </c>
      <c r="K55" s="114">
        <v>-40</v>
      </c>
      <c r="L55" s="116">
        <v>-8.2304526748971192</v>
      </c>
    </row>
    <row r="56" spans="1:12" s="110" customFormat="1" ht="15" customHeight="1" x14ac:dyDescent="0.2">
      <c r="A56" s="120"/>
      <c r="B56" s="119" t="s">
        <v>196</v>
      </c>
      <c r="C56" s="258"/>
      <c r="E56" s="113">
        <v>69.79286725722001</v>
      </c>
      <c r="F56" s="115">
        <v>21194</v>
      </c>
      <c r="G56" s="114">
        <v>21159</v>
      </c>
      <c r="H56" s="114">
        <v>21410</v>
      </c>
      <c r="I56" s="114">
        <v>21074</v>
      </c>
      <c r="J56" s="140">
        <v>21001</v>
      </c>
      <c r="K56" s="114">
        <v>193</v>
      </c>
      <c r="L56" s="116">
        <v>0.9190038569591924</v>
      </c>
    </row>
    <row r="57" spans="1:12" s="110" customFormat="1" ht="15" customHeight="1" x14ac:dyDescent="0.2">
      <c r="A57" s="120"/>
      <c r="B57" s="119"/>
      <c r="C57" s="258" t="s">
        <v>106</v>
      </c>
      <c r="E57" s="113">
        <v>46.00358592054355</v>
      </c>
      <c r="F57" s="115">
        <v>9750</v>
      </c>
      <c r="G57" s="114">
        <v>9820</v>
      </c>
      <c r="H57" s="114">
        <v>9985</v>
      </c>
      <c r="I57" s="114">
        <v>9810</v>
      </c>
      <c r="J57" s="140">
        <v>9766</v>
      </c>
      <c r="K57" s="114">
        <v>-16</v>
      </c>
      <c r="L57" s="116">
        <v>-0.16383370878558262</v>
      </c>
    </row>
    <row r="58" spans="1:12" s="110" customFormat="1" ht="15" customHeight="1" x14ac:dyDescent="0.2">
      <c r="A58" s="120"/>
      <c r="B58" s="119"/>
      <c r="C58" s="258" t="s">
        <v>107</v>
      </c>
      <c r="E58" s="113">
        <v>53.99641407945645</v>
      </c>
      <c r="F58" s="115">
        <v>11444</v>
      </c>
      <c r="G58" s="114">
        <v>11339</v>
      </c>
      <c r="H58" s="114">
        <v>11425</v>
      </c>
      <c r="I58" s="114">
        <v>11264</v>
      </c>
      <c r="J58" s="140">
        <v>11235</v>
      </c>
      <c r="K58" s="114">
        <v>209</v>
      </c>
      <c r="L58" s="116">
        <v>1.8602581219403649</v>
      </c>
    </row>
    <row r="59" spans="1:12" s="110" customFormat="1" ht="15" customHeight="1" x14ac:dyDescent="0.2">
      <c r="A59" s="120"/>
      <c r="B59" s="119"/>
      <c r="C59" s="258" t="s">
        <v>105</v>
      </c>
      <c r="D59" s="110" t="s">
        <v>197</v>
      </c>
      <c r="E59" s="113">
        <v>92.884778710955928</v>
      </c>
      <c r="F59" s="115">
        <v>19686</v>
      </c>
      <c r="G59" s="114">
        <v>19641</v>
      </c>
      <c r="H59" s="114">
        <v>19887</v>
      </c>
      <c r="I59" s="114">
        <v>19592</v>
      </c>
      <c r="J59" s="140">
        <v>19533</v>
      </c>
      <c r="K59" s="114">
        <v>153</v>
      </c>
      <c r="L59" s="116">
        <v>0.78328981723237601</v>
      </c>
    </row>
    <row r="60" spans="1:12" s="110" customFormat="1" ht="15" customHeight="1" x14ac:dyDescent="0.2">
      <c r="A60" s="120"/>
      <c r="B60" s="119"/>
      <c r="C60" s="258"/>
      <c r="D60" s="267" t="s">
        <v>198</v>
      </c>
      <c r="E60" s="113">
        <v>44.965965660875746</v>
      </c>
      <c r="F60" s="115">
        <v>8852</v>
      </c>
      <c r="G60" s="114">
        <v>8929</v>
      </c>
      <c r="H60" s="114">
        <v>9072</v>
      </c>
      <c r="I60" s="114">
        <v>8929</v>
      </c>
      <c r="J60" s="140">
        <v>8901</v>
      </c>
      <c r="K60" s="114">
        <v>-49</v>
      </c>
      <c r="L60" s="116">
        <v>-0.55049994382653633</v>
      </c>
    </row>
    <row r="61" spans="1:12" s="110" customFormat="1" ht="15" customHeight="1" x14ac:dyDescent="0.2">
      <c r="A61" s="120"/>
      <c r="B61" s="119"/>
      <c r="C61" s="258"/>
      <c r="D61" s="267" t="s">
        <v>199</v>
      </c>
      <c r="E61" s="113">
        <v>55.034034339124254</v>
      </c>
      <c r="F61" s="115">
        <v>10834</v>
      </c>
      <c r="G61" s="114">
        <v>10712</v>
      </c>
      <c r="H61" s="114">
        <v>10815</v>
      </c>
      <c r="I61" s="114">
        <v>10663</v>
      </c>
      <c r="J61" s="140">
        <v>10632</v>
      </c>
      <c r="K61" s="114">
        <v>202</v>
      </c>
      <c r="L61" s="116">
        <v>1.8999247554552294</v>
      </c>
    </row>
    <row r="62" spans="1:12" s="110" customFormat="1" ht="15" customHeight="1" x14ac:dyDescent="0.2">
      <c r="A62" s="120"/>
      <c r="B62" s="119"/>
      <c r="C62" s="258"/>
      <c r="D62" s="258" t="s">
        <v>200</v>
      </c>
      <c r="E62" s="113">
        <v>7.1152212890440687</v>
      </c>
      <c r="F62" s="115">
        <v>1508</v>
      </c>
      <c r="G62" s="114">
        <v>1518</v>
      </c>
      <c r="H62" s="114">
        <v>1523</v>
      </c>
      <c r="I62" s="114">
        <v>1482</v>
      </c>
      <c r="J62" s="140">
        <v>1468</v>
      </c>
      <c r="K62" s="114">
        <v>40</v>
      </c>
      <c r="L62" s="116">
        <v>2.7247956403269753</v>
      </c>
    </row>
    <row r="63" spans="1:12" s="110" customFormat="1" ht="15" customHeight="1" x14ac:dyDescent="0.2">
      <c r="A63" s="120"/>
      <c r="B63" s="119"/>
      <c r="C63" s="258"/>
      <c r="D63" s="267" t="s">
        <v>198</v>
      </c>
      <c r="E63" s="113">
        <v>59.549071618037132</v>
      </c>
      <c r="F63" s="115">
        <v>898</v>
      </c>
      <c r="G63" s="114">
        <v>891</v>
      </c>
      <c r="H63" s="114">
        <v>913</v>
      </c>
      <c r="I63" s="114">
        <v>881</v>
      </c>
      <c r="J63" s="140">
        <v>865</v>
      </c>
      <c r="K63" s="114">
        <v>33</v>
      </c>
      <c r="L63" s="116">
        <v>3.8150289017341041</v>
      </c>
    </row>
    <row r="64" spans="1:12" s="110" customFormat="1" ht="15" customHeight="1" x14ac:dyDescent="0.2">
      <c r="A64" s="120"/>
      <c r="B64" s="119"/>
      <c r="C64" s="258"/>
      <c r="D64" s="267" t="s">
        <v>199</v>
      </c>
      <c r="E64" s="113">
        <v>40.450928381962868</v>
      </c>
      <c r="F64" s="115">
        <v>610</v>
      </c>
      <c r="G64" s="114">
        <v>627</v>
      </c>
      <c r="H64" s="114">
        <v>610</v>
      </c>
      <c r="I64" s="114">
        <v>601</v>
      </c>
      <c r="J64" s="140">
        <v>603</v>
      </c>
      <c r="K64" s="114">
        <v>7</v>
      </c>
      <c r="L64" s="116">
        <v>1.1608623548922057</v>
      </c>
    </row>
    <row r="65" spans="1:12" s="110" customFormat="1" ht="15" customHeight="1" x14ac:dyDescent="0.2">
      <c r="A65" s="120"/>
      <c r="B65" s="119" t="s">
        <v>201</v>
      </c>
      <c r="C65" s="258"/>
      <c r="E65" s="113">
        <v>9.8626798827674786</v>
      </c>
      <c r="F65" s="115">
        <v>2995</v>
      </c>
      <c r="G65" s="114">
        <v>3001</v>
      </c>
      <c r="H65" s="114">
        <v>2957</v>
      </c>
      <c r="I65" s="114">
        <v>2900</v>
      </c>
      <c r="J65" s="140">
        <v>2871</v>
      </c>
      <c r="K65" s="114">
        <v>124</v>
      </c>
      <c r="L65" s="116">
        <v>4.3190525949146643</v>
      </c>
    </row>
    <row r="66" spans="1:12" s="110" customFormat="1" ht="15" customHeight="1" x14ac:dyDescent="0.2">
      <c r="A66" s="120"/>
      <c r="B66" s="119"/>
      <c r="C66" s="258" t="s">
        <v>106</v>
      </c>
      <c r="E66" s="113">
        <v>42.938230383973291</v>
      </c>
      <c r="F66" s="115">
        <v>1286</v>
      </c>
      <c r="G66" s="114">
        <v>1280</v>
      </c>
      <c r="H66" s="114">
        <v>1269</v>
      </c>
      <c r="I66" s="114">
        <v>1248</v>
      </c>
      <c r="J66" s="140">
        <v>1230</v>
      </c>
      <c r="K66" s="114">
        <v>56</v>
      </c>
      <c r="L66" s="116">
        <v>4.5528455284552845</v>
      </c>
    </row>
    <row r="67" spans="1:12" s="110" customFormat="1" ht="15" customHeight="1" x14ac:dyDescent="0.2">
      <c r="A67" s="120"/>
      <c r="B67" s="119"/>
      <c r="C67" s="258" t="s">
        <v>107</v>
      </c>
      <c r="E67" s="113">
        <v>57.061769616026709</v>
      </c>
      <c r="F67" s="115">
        <v>1709</v>
      </c>
      <c r="G67" s="114">
        <v>1721</v>
      </c>
      <c r="H67" s="114">
        <v>1688</v>
      </c>
      <c r="I67" s="114">
        <v>1652</v>
      </c>
      <c r="J67" s="140">
        <v>1641</v>
      </c>
      <c r="K67" s="114">
        <v>68</v>
      </c>
      <c r="L67" s="116">
        <v>4.1438147471054236</v>
      </c>
    </row>
    <row r="68" spans="1:12" s="110" customFormat="1" ht="15" customHeight="1" x14ac:dyDescent="0.2">
      <c r="A68" s="120"/>
      <c r="B68" s="119"/>
      <c r="C68" s="258" t="s">
        <v>105</v>
      </c>
      <c r="D68" s="110" t="s">
        <v>202</v>
      </c>
      <c r="E68" s="113">
        <v>18.030050083472453</v>
      </c>
      <c r="F68" s="115">
        <v>540</v>
      </c>
      <c r="G68" s="114">
        <v>522</v>
      </c>
      <c r="H68" s="114">
        <v>504</v>
      </c>
      <c r="I68" s="114">
        <v>468</v>
      </c>
      <c r="J68" s="140">
        <v>436</v>
      </c>
      <c r="K68" s="114">
        <v>104</v>
      </c>
      <c r="L68" s="116">
        <v>23.853211009174313</v>
      </c>
    </row>
    <row r="69" spans="1:12" s="110" customFormat="1" ht="15" customHeight="1" x14ac:dyDescent="0.2">
      <c r="A69" s="120"/>
      <c r="B69" s="119"/>
      <c r="C69" s="258"/>
      <c r="D69" s="267" t="s">
        <v>198</v>
      </c>
      <c r="E69" s="113">
        <v>40.185185185185183</v>
      </c>
      <c r="F69" s="115">
        <v>217</v>
      </c>
      <c r="G69" s="114">
        <v>209</v>
      </c>
      <c r="H69" s="114">
        <v>205</v>
      </c>
      <c r="I69" s="114">
        <v>198</v>
      </c>
      <c r="J69" s="140">
        <v>183</v>
      </c>
      <c r="K69" s="114">
        <v>34</v>
      </c>
      <c r="L69" s="116">
        <v>18.579234972677597</v>
      </c>
    </row>
    <row r="70" spans="1:12" s="110" customFormat="1" ht="15" customHeight="1" x14ac:dyDescent="0.2">
      <c r="A70" s="120"/>
      <c r="B70" s="119"/>
      <c r="C70" s="258"/>
      <c r="D70" s="267" t="s">
        <v>199</v>
      </c>
      <c r="E70" s="113">
        <v>59.814814814814817</v>
      </c>
      <c r="F70" s="115">
        <v>323</v>
      </c>
      <c r="G70" s="114">
        <v>313</v>
      </c>
      <c r="H70" s="114">
        <v>299</v>
      </c>
      <c r="I70" s="114">
        <v>270</v>
      </c>
      <c r="J70" s="140">
        <v>253</v>
      </c>
      <c r="K70" s="114">
        <v>70</v>
      </c>
      <c r="L70" s="116">
        <v>27.66798418972332</v>
      </c>
    </row>
    <row r="71" spans="1:12" s="110" customFormat="1" ht="15" customHeight="1" x14ac:dyDescent="0.2">
      <c r="A71" s="120"/>
      <c r="B71" s="119"/>
      <c r="C71" s="258"/>
      <c r="D71" s="110" t="s">
        <v>203</v>
      </c>
      <c r="E71" s="113">
        <v>73.589315525876458</v>
      </c>
      <c r="F71" s="115">
        <v>2204</v>
      </c>
      <c r="G71" s="114">
        <v>2231</v>
      </c>
      <c r="H71" s="114">
        <v>2210</v>
      </c>
      <c r="I71" s="114">
        <v>2192</v>
      </c>
      <c r="J71" s="140">
        <v>2192</v>
      </c>
      <c r="K71" s="114">
        <v>12</v>
      </c>
      <c r="L71" s="116">
        <v>0.54744525547445255</v>
      </c>
    </row>
    <row r="72" spans="1:12" s="110" customFormat="1" ht="15" customHeight="1" x14ac:dyDescent="0.2">
      <c r="A72" s="120"/>
      <c r="B72" s="119"/>
      <c r="C72" s="258"/>
      <c r="D72" s="267" t="s">
        <v>198</v>
      </c>
      <c r="E72" s="113">
        <v>42.286751361161528</v>
      </c>
      <c r="F72" s="115">
        <v>932</v>
      </c>
      <c r="G72" s="114">
        <v>937</v>
      </c>
      <c r="H72" s="114">
        <v>938</v>
      </c>
      <c r="I72" s="114">
        <v>924</v>
      </c>
      <c r="J72" s="140">
        <v>922</v>
      </c>
      <c r="K72" s="114">
        <v>10</v>
      </c>
      <c r="L72" s="116">
        <v>1.0845986984815619</v>
      </c>
    </row>
    <row r="73" spans="1:12" s="110" customFormat="1" ht="15" customHeight="1" x14ac:dyDescent="0.2">
      <c r="A73" s="120"/>
      <c r="B73" s="119"/>
      <c r="C73" s="258"/>
      <c r="D73" s="267" t="s">
        <v>199</v>
      </c>
      <c r="E73" s="113">
        <v>57.713248638838472</v>
      </c>
      <c r="F73" s="115">
        <v>1272</v>
      </c>
      <c r="G73" s="114">
        <v>1294</v>
      </c>
      <c r="H73" s="114">
        <v>1272</v>
      </c>
      <c r="I73" s="114">
        <v>1268</v>
      </c>
      <c r="J73" s="140">
        <v>1270</v>
      </c>
      <c r="K73" s="114">
        <v>2</v>
      </c>
      <c r="L73" s="116">
        <v>0.15748031496062992</v>
      </c>
    </row>
    <row r="74" spans="1:12" s="110" customFormat="1" ht="15" customHeight="1" x14ac:dyDescent="0.2">
      <c r="A74" s="120"/>
      <c r="B74" s="119"/>
      <c r="C74" s="258"/>
      <c r="D74" s="110" t="s">
        <v>204</v>
      </c>
      <c r="E74" s="113">
        <v>8.3806343906510854</v>
      </c>
      <c r="F74" s="115">
        <v>251</v>
      </c>
      <c r="G74" s="114">
        <v>248</v>
      </c>
      <c r="H74" s="114">
        <v>243</v>
      </c>
      <c r="I74" s="114">
        <v>240</v>
      </c>
      <c r="J74" s="140">
        <v>243</v>
      </c>
      <c r="K74" s="114">
        <v>8</v>
      </c>
      <c r="L74" s="116">
        <v>3.2921810699588478</v>
      </c>
    </row>
    <row r="75" spans="1:12" s="110" customFormat="1" ht="15" customHeight="1" x14ac:dyDescent="0.2">
      <c r="A75" s="120"/>
      <c r="B75" s="119"/>
      <c r="C75" s="258"/>
      <c r="D75" s="267" t="s">
        <v>198</v>
      </c>
      <c r="E75" s="113">
        <v>54.581673306772906</v>
      </c>
      <c r="F75" s="115">
        <v>137</v>
      </c>
      <c r="G75" s="114">
        <v>134</v>
      </c>
      <c r="H75" s="114">
        <v>126</v>
      </c>
      <c r="I75" s="114">
        <v>126</v>
      </c>
      <c r="J75" s="140">
        <v>125</v>
      </c>
      <c r="K75" s="114">
        <v>12</v>
      </c>
      <c r="L75" s="116">
        <v>9.6</v>
      </c>
    </row>
    <row r="76" spans="1:12" s="110" customFormat="1" ht="15" customHeight="1" x14ac:dyDescent="0.2">
      <c r="A76" s="120"/>
      <c r="B76" s="119"/>
      <c r="C76" s="258"/>
      <c r="D76" s="267" t="s">
        <v>199</v>
      </c>
      <c r="E76" s="113">
        <v>45.418326693227094</v>
      </c>
      <c r="F76" s="115">
        <v>114</v>
      </c>
      <c r="G76" s="114">
        <v>114</v>
      </c>
      <c r="H76" s="114">
        <v>117</v>
      </c>
      <c r="I76" s="114">
        <v>114</v>
      </c>
      <c r="J76" s="140">
        <v>118</v>
      </c>
      <c r="K76" s="114">
        <v>-4</v>
      </c>
      <c r="L76" s="116">
        <v>-3.3898305084745761</v>
      </c>
    </row>
    <row r="77" spans="1:12" s="110" customFormat="1" ht="15" customHeight="1" x14ac:dyDescent="0.2">
      <c r="A77" s="534"/>
      <c r="B77" s="119" t="s">
        <v>205</v>
      </c>
      <c r="C77" s="268"/>
      <c r="D77" s="182"/>
      <c r="E77" s="113">
        <v>8.5816840649389139</v>
      </c>
      <c r="F77" s="115">
        <v>2606</v>
      </c>
      <c r="G77" s="114">
        <v>2641</v>
      </c>
      <c r="H77" s="114">
        <v>2764</v>
      </c>
      <c r="I77" s="114">
        <v>2644</v>
      </c>
      <c r="J77" s="140">
        <v>2682</v>
      </c>
      <c r="K77" s="114">
        <v>-76</v>
      </c>
      <c r="L77" s="116">
        <v>-2.8337061894108873</v>
      </c>
    </row>
    <row r="78" spans="1:12" s="110" customFormat="1" ht="15" customHeight="1" x14ac:dyDescent="0.2">
      <c r="A78" s="120"/>
      <c r="B78" s="119"/>
      <c r="C78" s="268" t="s">
        <v>106</v>
      </c>
      <c r="D78" s="182"/>
      <c r="E78" s="113">
        <v>54.643131235610127</v>
      </c>
      <c r="F78" s="115">
        <v>1424</v>
      </c>
      <c r="G78" s="114">
        <v>1448</v>
      </c>
      <c r="H78" s="114">
        <v>1525</v>
      </c>
      <c r="I78" s="114">
        <v>1432</v>
      </c>
      <c r="J78" s="140">
        <v>1432</v>
      </c>
      <c r="K78" s="114">
        <v>-8</v>
      </c>
      <c r="L78" s="116">
        <v>-0.55865921787709494</v>
      </c>
    </row>
    <row r="79" spans="1:12" s="110" customFormat="1" ht="15" customHeight="1" x14ac:dyDescent="0.2">
      <c r="A79" s="123"/>
      <c r="B79" s="124"/>
      <c r="C79" s="260" t="s">
        <v>107</v>
      </c>
      <c r="D79" s="261"/>
      <c r="E79" s="125">
        <v>45.356868764389873</v>
      </c>
      <c r="F79" s="143">
        <v>1182</v>
      </c>
      <c r="G79" s="144">
        <v>1193</v>
      </c>
      <c r="H79" s="144">
        <v>1239</v>
      </c>
      <c r="I79" s="144">
        <v>1212</v>
      </c>
      <c r="J79" s="145">
        <v>1250</v>
      </c>
      <c r="K79" s="144">
        <v>-68</v>
      </c>
      <c r="L79" s="146">
        <v>-5.44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30367</v>
      </c>
      <c r="E11" s="114">
        <v>30554</v>
      </c>
      <c r="F11" s="114">
        <v>30981</v>
      </c>
      <c r="G11" s="114">
        <v>30026</v>
      </c>
      <c r="H11" s="140">
        <v>30016</v>
      </c>
      <c r="I11" s="115">
        <v>351</v>
      </c>
      <c r="J11" s="116">
        <v>1.1693763326226012</v>
      </c>
    </row>
    <row r="12" spans="1:15" s="110" customFormat="1" ht="24.95" customHeight="1" x14ac:dyDescent="0.2">
      <c r="A12" s="193" t="s">
        <v>132</v>
      </c>
      <c r="B12" s="194" t="s">
        <v>133</v>
      </c>
      <c r="C12" s="113">
        <v>2.6937135706523527</v>
      </c>
      <c r="D12" s="115">
        <v>818</v>
      </c>
      <c r="E12" s="114">
        <v>774</v>
      </c>
      <c r="F12" s="114">
        <v>890</v>
      </c>
      <c r="G12" s="114">
        <v>817</v>
      </c>
      <c r="H12" s="140">
        <v>793</v>
      </c>
      <c r="I12" s="115">
        <v>25</v>
      </c>
      <c r="J12" s="116">
        <v>3.1525851197982346</v>
      </c>
    </row>
    <row r="13" spans="1:15" s="110" customFormat="1" ht="24.95" customHeight="1" x14ac:dyDescent="0.2">
      <c r="A13" s="193" t="s">
        <v>134</v>
      </c>
      <c r="B13" s="199" t="s">
        <v>214</v>
      </c>
      <c r="C13" s="113">
        <v>1.0076728027134718</v>
      </c>
      <c r="D13" s="115">
        <v>306</v>
      </c>
      <c r="E13" s="114">
        <v>298</v>
      </c>
      <c r="F13" s="114">
        <v>308</v>
      </c>
      <c r="G13" s="114">
        <v>305</v>
      </c>
      <c r="H13" s="140">
        <v>308</v>
      </c>
      <c r="I13" s="115">
        <v>-2</v>
      </c>
      <c r="J13" s="116">
        <v>-0.64935064935064934</v>
      </c>
    </row>
    <row r="14" spans="1:15" s="287" customFormat="1" ht="24" customHeight="1" x14ac:dyDescent="0.2">
      <c r="A14" s="193" t="s">
        <v>215</v>
      </c>
      <c r="B14" s="199" t="s">
        <v>137</v>
      </c>
      <c r="C14" s="113">
        <v>15.101919847202556</v>
      </c>
      <c r="D14" s="115">
        <v>4586</v>
      </c>
      <c r="E14" s="114">
        <v>4642</v>
      </c>
      <c r="F14" s="114">
        <v>4773</v>
      </c>
      <c r="G14" s="114">
        <v>4666</v>
      </c>
      <c r="H14" s="140">
        <v>4675</v>
      </c>
      <c r="I14" s="115">
        <v>-89</v>
      </c>
      <c r="J14" s="116">
        <v>-1.9037433155080214</v>
      </c>
      <c r="K14" s="110"/>
      <c r="L14" s="110"/>
      <c r="M14" s="110"/>
      <c r="N14" s="110"/>
      <c r="O14" s="110"/>
    </row>
    <row r="15" spans="1:15" s="110" customFormat="1" ht="24.75" customHeight="1" x14ac:dyDescent="0.2">
      <c r="A15" s="193" t="s">
        <v>216</v>
      </c>
      <c r="B15" s="199" t="s">
        <v>217</v>
      </c>
      <c r="C15" s="113">
        <v>8.2754305660750163</v>
      </c>
      <c r="D15" s="115">
        <v>2513</v>
      </c>
      <c r="E15" s="114">
        <v>2551</v>
      </c>
      <c r="F15" s="114">
        <v>2657</v>
      </c>
      <c r="G15" s="114">
        <v>2569</v>
      </c>
      <c r="H15" s="140">
        <v>2561</v>
      </c>
      <c r="I15" s="115">
        <v>-48</v>
      </c>
      <c r="J15" s="116">
        <v>-1.8742678641155799</v>
      </c>
    </row>
    <row r="16" spans="1:15" s="287" customFormat="1" ht="24.95" customHeight="1" x14ac:dyDescent="0.2">
      <c r="A16" s="193" t="s">
        <v>218</v>
      </c>
      <c r="B16" s="199" t="s">
        <v>141</v>
      </c>
      <c r="C16" s="113">
        <v>4.4752527414627723</v>
      </c>
      <c r="D16" s="115">
        <v>1359</v>
      </c>
      <c r="E16" s="114">
        <v>1365</v>
      </c>
      <c r="F16" s="114">
        <v>1384</v>
      </c>
      <c r="G16" s="114">
        <v>1368</v>
      </c>
      <c r="H16" s="140">
        <v>1389</v>
      </c>
      <c r="I16" s="115">
        <v>-30</v>
      </c>
      <c r="J16" s="116">
        <v>-2.159827213822894</v>
      </c>
      <c r="K16" s="110"/>
      <c r="L16" s="110"/>
      <c r="M16" s="110"/>
      <c r="N16" s="110"/>
      <c r="O16" s="110"/>
    </row>
    <row r="17" spans="1:15" s="110" customFormat="1" ht="24.95" customHeight="1" x14ac:dyDescent="0.2">
      <c r="A17" s="193" t="s">
        <v>219</v>
      </c>
      <c r="B17" s="199" t="s">
        <v>220</v>
      </c>
      <c r="C17" s="113">
        <v>2.3512365396647676</v>
      </c>
      <c r="D17" s="115">
        <v>714</v>
      </c>
      <c r="E17" s="114">
        <v>726</v>
      </c>
      <c r="F17" s="114">
        <v>732</v>
      </c>
      <c r="G17" s="114">
        <v>729</v>
      </c>
      <c r="H17" s="140">
        <v>725</v>
      </c>
      <c r="I17" s="115">
        <v>-11</v>
      </c>
      <c r="J17" s="116">
        <v>-1.5172413793103448</v>
      </c>
    </row>
    <row r="18" spans="1:15" s="287" customFormat="1" ht="24.95" customHeight="1" x14ac:dyDescent="0.2">
      <c r="A18" s="201" t="s">
        <v>144</v>
      </c>
      <c r="B18" s="202" t="s">
        <v>145</v>
      </c>
      <c r="C18" s="113">
        <v>7.7221984390950702</v>
      </c>
      <c r="D18" s="115">
        <v>2345</v>
      </c>
      <c r="E18" s="114">
        <v>2331</v>
      </c>
      <c r="F18" s="114">
        <v>2396</v>
      </c>
      <c r="G18" s="114">
        <v>2313</v>
      </c>
      <c r="H18" s="140">
        <v>2257</v>
      </c>
      <c r="I18" s="115">
        <v>88</v>
      </c>
      <c r="J18" s="116">
        <v>3.8989809481612761</v>
      </c>
      <c r="K18" s="110"/>
      <c r="L18" s="110"/>
      <c r="M18" s="110"/>
      <c r="N18" s="110"/>
      <c r="O18" s="110"/>
    </row>
    <row r="19" spans="1:15" s="110" customFormat="1" ht="24.95" customHeight="1" x14ac:dyDescent="0.2">
      <c r="A19" s="193" t="s">
        <v>146</v>
      </c>
      <c r="B19" s="199" t="s">
        <v>147</v>
      </c>
      <c r="C19" s="113">
        <v>14.86482036421115</v>
      </c>
      <c r="D19" s="115">
        <v>4514</v>
      </c>
      <c r="E19" s="114">
        <v>4511</v>
      </c>
      <c r="F19" s="114">
        <v>4564</v>
      </c>
      <c r="G19" s="114">
        <v>4489</v>
      </c>
      <c r="H19" s="140">
        <v>4581</v>
      </c>
      <c r="I19" s="115">
        <v>-67</v>
      </c>
      <c r="J19" s="116">
        <v>-1.4625627592228772</v>
      </c>
    </row>
    <row r="20" spans="1:15" s="287" customFormat="1" ht="24.95" customHeight="1" x14ac:dyDescent="0.2">
      <c r="A20" s="193" t="s">
        <v>148</v>
      </c>
      <c r="B20" s="199" t="s">
        <v>149</v>
      </c>
      <c r="C20" s="113">
        <v>4.7518688049527444</v>
      </c>
      <c r="D20" s="115">
        <v>1443</v>
      </c>
      <c r="E20" s="114">
        <v>1554</v>
      </c>
      <c r="F20" s="114">
        <v>1508</v>
      </c>
      <c r="G20" s="114">
        <v>1394</v>
      </c>
      <c r="H20" s="140">
        <v>1391</v>
      </c>
      <c r="I20" s="115">
        <v>52</v>
      </c>
      <c r="J20" s="116">
        <v>3.7383177570093458</v>
      </c>
      <c r="K20" s="110"/>
      <c r="L20" s="110"/>
      <c r="M20" s="110"/>
      <c r="N20" s="110"/>
      <c r="O20" s="110"/>
    </row>
    <row r="21" spans="1:15" s="110" customFormat="1" ht="24.95" customHeight="1" x14ac:dyDescent="0.2">
      <c r="A21" s="201" t="s">
        <v>150</v>
      </c>
      <c r="B21" s="202" t="s">
        <v>151</v>
      </c>
      <c r="C21" s="113">
        <v>3.36220239075312</v>
      </c>
      <c r="D21" s="115">
        <v>1021</v>
      </c>
      <c r="E21" s="114">
        <v>1007</v>
      </c>
      <c r="F21" s="114">
        <v>1011</v>
      </c>
      <c r="G21" s="114">
        <v>1010</v>
      </c>
      <c r="H21" s="140">
        <v>998</v>
      </c>
      <c r="I21" s="115">
        <v>23</v>
      </c>
      <c r="J21" s="116">
        <v>2.3046092184368736</v>
      </c>
    </row>
    <row r="22" spans="1:15" s="110" customFormat="1" ht="24.95" customHeight="1" x14ac:dyDescent="0.2">
      <c r="A22" s="201" t="s">
        <v>152</v>
      </c>
      <c r="B22" s="199" t="s">
        <v>153</v>
      </c>
      <c r="C22" s="113">
        <v>0.54335298185530345</v>
      </c>
      <c r="D22" s="115">
        <v>165</v>
      </c>
      <c r="E22" s="114">
        <v>163</v>
      </c>
      <c r="F22" s="114">
        <v>168</v>
      </c>
      <c r="G22" s="114">
        <v>156</v>
      </c>
      <c r="H22" s="140">
        <v>150</v>
      </c>
      <c r="I22" s="115">
        <v>15</v>
      </c>
      <c r="J22" s="116">
        <v>10</v>
      </c>
    </row>
    <row r="23" spans="1:15" s="110" customFormat="1" ht="24.95" customHeight="1" x14ac:dyDescent="0.2">
      <c r="A23" s="193" t="s">
        <v>154</v>
      </c>
      <c r="B23" s="199" t="s">
        <v>155</v>
      </c>
      <c r="C23" s="113">
        <v>2.7826258767741296</v>
      </c>
      <c r="D23" s="115">
        <v>845</v>
      </c>
      <c r="E23" s="114">
        <v>850</v>
      </c>
      <c r="F23" s="114">
        <v>858</v>
      </c>
      <c r="G23" s="114">
        <v>830</v>
      </c>
      <c r="H23" s="140">
        <v>836</v>
      </c>
      <c r="I23" s="115">
        <v>9</v>
      </c>
      <c r="J23" s="116">
        <v>1.0765550239234449</v>
      </c>
    </row>
    <row r="24" spans="1:15" s="110" customFormat="1" ht="24.95" customHeight="1" x14ac:dyDescent="0.2">
      <c r="A24" s="193" t="s">
        <v>156</v>
      </c>
      <c r="B24" s="199" t="s">
        <v>221</v>
      </c>
      <c r="C24" s="113">
        <v>3.134982052886357</v>
      </c>
      <c r="D24" s="115">
        <v>952</v>
      </c>
      <c r="E24" s="114">
        <v>961</v>
      </c>
      <c r="F24" s="114">
        <v>980</v>
      </c>
      <c r="G24" s="114">
        <v>959</v>
      </c>
      <c r="H24" s="140">
        <v>948</v>
      </c>
      <c r="I24" s="115">
        <v>4</v>
      </c>
      <c r="J24" s="116">
        <v>0.4219409282700422</v>
      </c>
    </row>
    <row r="25" spans="1:15" s="110" customFormat="1" ht="24.95" customHeight="1" x14ac:dyDescent="0.2">
      <c r="A25" s="193" t="s">
        <v>222</v>
      </c>
      <c r="B25" s="204" t="s">
        <v>159</v>
      </c>
      <c r="C25" s="113">
        <v>2.5784568775315311</v>
      </c>
      <c r="D25" s="115">
        <v>783</v>
      </c>
      <c r="E25" s="114">
        <v>812</v>
      </c>
      <c r="F25" s="114">
        <v>851</v>
      </c>
      <c r="G25" s="114">
        <v>800</v>
      </c>
      <c r="H25" s="140">
        <v>788</v>
      </c>
      <c r="I25" s="115">
        <v>-5</v>
      </c>
      <c r="J25" s="116">
        <v>-0.63451776649746194</v>
      </c>
    </row>
    <row r="26" spans="1:15" s="110" customFormat="1" ht="24.95" customHeight="1" x14ac:dyDescent="0.2">
      <c r="A26" s="201">
        <v>782.78300000000002</v>
      </c>
      <c r="B26" s="203" t="s">
        <v>160</v>
      </c>
      <c r="C26" s="113">
        <v>1.2414792373299963</v>
      </c>
      <c r="D26" s="115">
        <v>377</v>
      </c>
      <c r="E26" s="114">
        <v>388</v>
      </c>
      <c r="F26" s="114">
        <v>418</v>
      </c>
      <c r="G26" s="114">
        <v>409</v>
      </c>
      <c r="H26" s="140">
        <v>405</v>
      </c>
      <c r="I26" s="115">
        <v>-28</v>
      </c>
      <c r="J26" s="116">
        <v>-6.9135802469135799</v>
      </c>
    </row>
    <row r="27" spans="1:15" s="110" customFormat="1" ht="24.95" customHeight="1" x14ac:dyDescent="0.2">
      <c r="A27" s="193" t="s">
        <v>161</v>
      </c>
      <c r="B27" s="199" t="s">
        <v>223</v>
      </c>
      <c r="C27" s="113">
        <v>5.5948891889221857</v>
      </c>
      <c r="D27" s="115">
        <v>1699</v>
      </c>
      <c r="E27" s="114">
        <v>1686</v>
      </c>
      <c r="F27" s="114">
        <v>1694</v>
      </c>
      <c r="G27" s="114">
        <v>1669</v>
      </c>
      <c r="H27" s="140">
        <v>1647</v>
      </c>
      <c r="I27" s="115">
        <v>52</v>
      </c>
      <c r="J27" s="116">
        <v>3.1572556162720096</v>
      </c>
    </row>
    <row r="28" spans="1:15" s="110" customFormat="1" ht="24.95" customHeight="1" x14ac:dyDescent="0.2">
      <c r="A28" s="193" t="s">
        <v>163</v>
      </c>
      <c r="B28" s="199" t="s">
        <v>164</v>
      </c>
      <c r="C28" s="113">
        <v>3.7145585668653474</v>
      </c>
      <c r="D28" s="115">
        <v>1128</v>
      </c>
      <c r="E28" s="114">
        <v>1122</v>
      </c>
      <c r="F28" s="114">
        <v>1108</v>
      </c>
      <c r="G28" s="114">
        <v>1057</v>
      </c>
      <c r="H28" s="140">
        <v>1082</v>
      </c>
      <c r="I28" s="115">
        <v>46</v>
      </c>
      <c r="J28" s="116">
        <v>4.251386321626617</v>
      </c>
    </row>
    <row r="29" spans="1:15" s="110" customFormat="1" ht="24.95" customHeight="1" x14ac:dyDescent="0.2">
      <c r="A29" s="193">
        <v>86</v>
      </c>
      <c r="B29" s="199" t="s">
        <v>165</v>
      </c>
      <c r="C29" s="113">
        <v>13.086574241775612</v>
      </c>
      <c r="D29" s="115">
        <v>3974</v>
      </c>
      <c r="E29" s="114">
        <v>3970</v>
      </c>
      <c r="F29" s="114">
        <v>3984</v>
      </c>
      <c r="G29" s="114">
        <v>3811</v>
      </c>
      <c r="H29" s="140">
        <v>3796</v>
      </c>
      <c r="I29" s="115">
        <v>178</v>
      </c>
      <c r="J29" s="116">
        <v>4.6891464699683878</v>
      </c>
    </row>
    <row r="30" spans="1:15" s="110" customFormat="1" ht="24.95" customHeight="1" x14ac:dyDescent="0.2">
      <c r="A30" s="193">
        <v>87.88</v>
      </c>
      <c r="B30" s="204" t="s">
        <v>166</v>
      </c>
      <c r="C30" s="113">
        <v>14.86811341258603</v>
      </c>
      <c r="D30" s="115">
        <v>4515</v>
      </c>
      <c r="E30" s="114">
        <v>4567</v>
      </c>
      <c r="F30" s="114">
        <v>4565</v>
      </c>
      <c r="G30" s="114">
        <v>4443</v>
      </c>
      <c r="H30" s="140">
        <v>4470</v>
      </c>
      <c r="I30" s="115">
        <v>45</v>
      </c>
      <c r="J30" s="116">
        <v>1.0067114093959733</v>
      </c>
    </row>
    <row r="31" spans="1:15" s="110" customFormat="1" ht="24.95" customHeight="1" x14ac:dyDescent="0.2">
      <c r="A31" s="193" t="s">
        <v>167</v>
      </c>
      <c r="B31" s="199" t="s">
        <v>168</v>
      </c>
      <c r="C31" s="113">
        <v>2.9505713438930417</v>
      </c>
      <c r="D31" s="115">
        <v>896</v>
      </c>
      <c r="E31" s="114">
        <v>918</v>
      </c>
      <c r="F31" s="114">
        <v>905</v>
      </c>
      <c r="G31" s="114">
        <v>898</v>
      </c>
      <c r="H31" s="140">
        <v>891</v>
      </c>
      <c r="I31" s="115">
        <v>5</v>
      </c>
      <c r="J31" s="116">
        <v>0.5611672278338945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2.6937135706523527</v>
      </c>
      <c r="D34" s="115">
        <v>818</v>
      </c>
      <c r="E34" s="114">
        <v>774</v>
      </c>
      <c r="F34" s="114">
        <v>890</v>
      </c>
      <c r="G34" s="114">
        <v>817</v>
      </c>
      <c r="H34" s="140">
        <v>793</v>
      </c>
      <c r="I34" s="115">
        <v>25</v>
      </c>
      <c r="J34" s="116">
        <v>3.1525851197982346</v>
      </c>
    </row>
    <row r="35" spans="1:10" s="110" customFormat="1" ht="24.95" customHeight="1" x14ac:dyDescent="0.2">
      <c r="A35" s="292" t="s">
        <v>171</v>
      </c>
      <c r="B35" s="293" t="s">
        <v>172</v>
      </c>
      <c r="C35" s="113">
        <v>23.831791089011098</v>
      </c>
      <c r="D35" s="115">
        <v>7237</v>
      </c>
      <c r="E35" s="114">
        <v>7271</v>
      </c>
      <c r="F35" s="114">
        <v>7477</v>
      </c>
      <c r="G35" s="114">
        <v>7284</v>
      </c>
      <c r="H35" s="140">
        <v>7240</v>
      </c>
      <c r="I35" s="115">
        <v>-3</v>
      </c>
      <c r="J35" s="116">
        <v>-4.1436464088397788E-2</v>
      </c>
    </row>
    <row r="36" spans="1:10" s="110" customFormat="1" ht="24.95" customHeight="1" x14ac:dyDescent="0.2">
      <c r="A36" s="294" t="s">
        <v>173</v>
      </c>
      <c r="B36" s="295" t="s">
        <v>174</v>
      </c>
      <c r="C36" s="125">
        <v>73.474495340336546</v>
      </c>
      <c r="D36" s="143">
        <v>22312</v>
      </c>
      <c r="E36" s="144">
        <v>22509</v>
      </c>
      <c r="F36" s="144">
        <v>22614</v>
      </c>
      <c r="G36" s="144">
        <v>21925</v>
      </c>
      <c r="H36" s="145">
        <v>21983</v>
      </c>
      <c r="I36" s="143">
        <v>329</v>
      </c>
      <c r="J36" s="146">
        <v>1.4966110176045127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2020-09-25T07:12:02Z</dcterms:created>
  <dcterms:modified xsi:type="dcterms:W3CDTF">2020-09-28T08:06:42Z</dcterms:modified>
</cp:coreProperties>
</file>