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c r="G51" i="24"/>
  <c r="F51" i="24"/>
  <c r="E51" i="24"/>
  <c r="I44" i="24"/>
  <c r="G44" i="24"/>
  <c r="C44" i="24"/>
  <c r="M44" i="24" s="1"/>
  <c r="B44" i="24"/>
  <c r="D44" i="24" s="1"/>
  <c r="M43" i="24"/>
  <c r="K43" i="24"/>
  <c r="H43" i="24"/>
  <c r="F43" i="24"/>
  <c r="E43" i="24"/>
  <c r="C43" i="24"/>
  <c r="B43" i="24"/>
  <c r="D43" i="24" s="1"/>
  <c r="L42" i="24"/>
  <c r="I42" i="24"/>
  <c r="G42" i="24"/>
  <c r="C42" i="24"/>
  <c r="M42" i="24" s="1"/>
  <c r="B42" i="24"/>
  <c r="K41" i="24"/>
  <c r="H41" i="24"/>
  <c r="F41" i="24"/>
  <c r="E41" i="24"/>
  <c r="C41" i="24"/>
  <c r="B41" i="24"/>
  <c r="D41" i="24" s="1"/>
  <c r="L40" i="24"/>
  <c r="I40" i="24"/>
  <c r="G40" i="24"/>
  <c r="C40" i="24"/>
  <c r="M40" i="24" s="1"/>
  <c r="B40" i="24"/>
  <c r="M36" i="24"/>
  <c r="L36" i="24"/>
  <c r="K36" i="24"/>
  <c r="J36" i="24"/>
  <c r="I36" i="24"/>
  <c r="H36" i="24"/>
  <c r="G36" i="24"/>
  <c r="F36" i="24"/>
  <c r="E36" i="24"/>
  <c r="D36" i="24"/>
  <c r="C31" i="24"/>
  <c r="K57" i="15"/>
  <c r="L57" i="15" s="1"/>
  <c r="C38" i="24"/>
  <c r="I38" i="24" s="1"/>
  <c r="C37" i="24"/>
  <c r="C35" i="24"/>
  <c r="C34" i="24"/>
  <c r="G34" i="24" s="1"/>
  <c r="C33" i="24"/>
  <c r="C32" i="24"/>
  <c r="M32" i="24" s="1"/>
  <c r="C30" i="24"/>
  <c r="M30" i="24" s="1"/>
  <c r="C29" i="24"/>
  <c r="C28" i="24"/>
  <c r="C27" i="24"/>
  <c r="C26" i="24"/>
  <c r="C25" i="24"/>
  <c r="C24" i="24"/>
  <c r="M24" i="24" s="1"/>
  <c r="C23" i="24"/>
  <c r="C22" i="24"/>
  <c r="C21" i="24"/>
  <c r="C20" i="24"/>
  <c r="C19" i="24"/>
  <c r="C18" i="24"/>
  <c r="G18" i="24" s="1"/>
  <c r="C17" i="24"/>
  <c r="C16" i="24"/>
  <c r="M16" i="24" s="1"/>
  <c r="C15" i="24"/>
  <c r="C9" i="24"/>
  <c r="C8" i="24"/>
  <c r="C7" i="24"/>
  <c r="I7" i="24" s="1"/>
  <c r="B38" i="24"/>
  <c r="B37" i="24"/>
  <c r="B35" i="24"/>
  <c r="B34" i="24"/>
  <c r="B33" i="24"/>
  <c r="B32" i="24"/>
  <c r="H32" i="24" s="1"/>
  <c r="B31" i="24"/>
  <c r="B30" i="24"/>
  <c r="B29" i="24"/>
  <c r="B28" i="24"/>
  <c r="B27" i="24"/>
  <c r="D27" i="24" s="1"/>
  <c r="B26" i="24"/>
  <c r="B25" i="24"/>
  <c r="B24" i="24"/>
  <c r="B23" i="24"/>
  <c r="B22" i="24"/>
  <c r="B21" i="24"/>
  <c r="B20" i="24"/>
  <c r="B19" i="24"/>
  <c r="B18" i="24"/>
  <c r="B17" i="24"/>
  <c r="B16" i="24"/>
  <c r="B15" i="24"/>
  <c r="B9" i="24"/>
  <c r="B8" i="24"/>
  <c r="B7" i="24"/>
  <c r="G32" i="24" l="1"/>
  <c r="G16" i="24"/>
  <c r="G38" i="24"/>
  <c r="G9" i="24"/>
  <c r="M9" i="24"/>
  <c r="E9" i="24"/>
  <c r="L9" i="24"/>
  <c r="I9" i="24"/>
  <c r="F15" i="24"/>
  <c r="J15" i="24"/>
  <c r="H15" i="24"/>
  <c r="K15" i="24"/>
  <c r="D15" i="24"/>
  <c r="F29" i="24"/>
  <c r="J29" i="24"/>
  <c r="H29" i="24"/>
  <c r="K29" i="24"/>
  <c r="D29" i="24"/>
  <c r="G17" i="24"/>
  <c r="M17" i="24"/>
  <c r="E17" i="24"/>
  <c r="L17" i="24"/>
  <c r="I17" i="24"/>
  <c r="K26" i="24"/>
  <c r="J26" i="24"/>
  <c r="F26" i="24"/>
  <c r="D26" i="24"/>
  <c r="H26" i="24"/>
  <c r="C14" i="24"/>
  <c r="C6" i="24"/>
  <c r="D38" i="24"/>
  <c r="K38" i="24"/>
  <c r="H38" i="24"/>
  <c r="F38" i="24"/>
  <c r="J38" i="24"/>
  <c r="G15" i="24"/>
  <c r="M15" i="24"/>
  <c r="E15" i="24"/>
  <c r="L15" i="24"/>
  <c r="I15" i="24"/>
  <c r="G25" i="24"/>
  <c r="M25" i="24"/>
  <c r="E25" i="24"/>
  <c r="L25" i="24"/>
  <c r="I25" i="24"/>
  <c r="F23" i="24"/>
  <c r="J23" i="24"/>
  <c r="H23" i="24"/>
  <c r="D23" i="24"/>
  <c r="K23" i="24"/>
  <c r="F7" i="24"/>
  <c r="J7" i="24"/>
  <c r="H7" i="24"/>
  <c r="K7" i="24"/>
  <c r="D7" i="24"/>
  <c r="K34" i="24"/>
  <c r="J34" i="24"/>
  <c r="F34" i="24"/>
  <c r="D34" i="24"/>
  <c r="H34" i="24"/>
  <c r="I22" i="24"/>
  <c r="L22" i="24"/>
  <c r="M22" i="24"/>
  <c r="G22" i="24"/>
  <c r="E22" i="24"/>
  <c r="F21" i="24"/>
  <c r="J21" i="24"/>
  <c r="H21" i="24"/>
  <c r="D21" i="24"/>
  <c r="K21" i="24"/>
  <c r="F31" i="24"/>
  <c r="J31" i="24"/>
  <c r="H31" i="24"/>
  <c r="K31" i="24"/>
  <c r="D31" i="24"/>
  <c r="G29" i="24"/>
  <c r="M29" i="24"/>
  <c r="E29" i="24"/>
  <c r="L29" i="24"/>
  <c r="I29" i="24"/>
  <c r="K16" i="24"/>
  <c r="J16" i="24"/>
  <c r="F16" i="24"/>
  <c r="D16" i="24"/>
  <c r="H16" i="24"/>
  <c r="F9" i="24"/>
  <c r="J9" i="24"/>
  <c r="H9" i="24"/>
  <c r="K9" i="24"/>
  <c r="D9" i="24"/>
  <c r="K18" i="24"/>
  <c r="J18" i="24"/>
  <c r="F18" i="24"/>
  <c r="D18" i="24"/>
  <c r="H18" i="24"/>
  <c r="G23" i="24"/>
  <c r="M23" i="24"/>
  <c r="E23" i="24"/>
  <c r="I23" i="24"/>
  <c r="F25" i="24"/>
  <c r="J25" i="24"/>
  <c r="H25" i="24"/>
  <c r="D25" i="24"/>
  <c r="L23" i="24"/>
  <c r="G31" i="24"/>
  <c r="M31" i="24"/>
  <c r="E31" i="24"/>
  <c r="L31" i="24"/>
  <c r="I31" i="24"/>
  <c r="K63" i="24"/>
  <c r="I63" i="24"/>
  <c r="K22" i="24"/>
  <c r="J22" i="24"/>
  <c r="F22" i="24"/>
  <c r="D22" i="24"/>
  <c r="H22" i="24"/>
  <c r="I26" i="24"/>
  <c r="L26" i="24"/>
  <c r="M26" i="24"/>
  <c r="G26" i="24"/>
  <c r="E26" i="24"/>
  <c r="G35" i="24"/>
  <c r="M35" i="24"/>
  <c r="E35" i="24"/>
  <c r="I35" i="24"/>
  <c r="L35" i="24"/>
  <c r="B14" i="24"/>
  <c r="B6" i="24"/>
  <c r="F17" i="24"/>
  <c r="J17" i="24"/>
  <c r="H17" i="24"/>
  <c r="K17" i="24"/>
  <c r="D17" i="24"/>
  <c r="K20" i="24"/>
  <c r="J20" i="24"/>
  <c r="F20" i="24"/>
  <c r="D20" i="24"/>
  <c r="H20" i="24"/>
  <c r="G21" i="24"/>
  <c r="M21" i="24"/>
  <c r="E21" i="24"/>
  <c r="I21" i="24"/>
  <c r="I30" i="24"/>
  <c r="L30" i="24"/>
  <c r="G30" i="24"/>
  <c r="E30" i="24"/>
  <c r="G33" i="24"/>
  <c r="M33" i="24"/>
  <c r="E33" i="24"/>
  <c r="L33" i="24"/>
  <c r="I33" i="24"/>
  <c r="I37" i="24"/>
  <c r="G37" i="24"/>
  <c r="L37" i="24"/>
  <c r="M37" i="24"/>
  <c r="E37" i="24"/>
  <c r="K25" i="24"/>
  <c r="D40" i="24"/>
  <c r="K40" i="24"/>
  <c r="H40" i="24"/>
  <c r="F40" i="24"/>
  <c r="J40" i="24"/>
  <c r="K58" i="24"/>
  <c r="I58" i="24"/>
  <c r="J58" i="24"/>
  <c r="K74" i="24"/>
  <c r="I74" i="24"/>
  <c r="J74" i="24"/>
  <c r="J77" i="24" s="1"/>
  <c r="K28" i="24"/>
  <c r="J28" i="24"/>
  <c r="F28" i="24"/>
  <c r="D28" i="24"/>
  <c r="H28" i="24"/>
  <c r="I20" i="24"/>
  <c r="L20" i="24"/>
  <c r="M20" i="24"/>
  <c r="F35" i="24"/>
  <c r="J35" i="24"/>
  <c r="H35" i="24"/>
  <c r="K35" i="24"/>
  <c r="D35" i="24"/>
  <c r="G7" i="24"/>
  <c r="M7" i="24"/>
  <c r="E7" i="24"/>
  <c r="L7" i="24"/>
  <c r="I18" i="24"/>
  <c r="L18" i="24"/>
  <c r="M18" i="24"/>
  <c r="E18" i="24"/>
  <c r="G27" i="24"/>
  <c r="M27" i="24"/>
  <c r="E27" i="24"/>
  <c r="L27" i="24"/>
  <c r="E20" i="24"/>
  <c r="K66" i="24"/>
  <c r="I66" i="24"/>
  <c r="J66" i="24"/>
  <c r="K32" i="24"/>
  <c r="J32" i="24"/>
  <c r="F32" i="24"/>
  <c r="D32" i="24"/>
  <c r="B45" i="24"/>
  <c r="B39" i="24"/>
  <c r="M38" i="24"/>
  <c r="E38" i="24"/>
  <c r="L38" i="24"/>
  <c r="G20" i="24"/>
  <c r="I27" i="24"/>
  <c r="K55" i="24"/>
  <c r="I55" i="24"/>
  <c r="F19" i="24"/>
  <c r="J19" i="24"/>
  <c r="H19" i="24"/>
  <c r="K19" i="24"/>
  <c r="D19" i="24"/>
  <c r="C45" i="24"/>
  <c r="C39" i="24"/>
  <c r="F27" i="24"/>
  <c r="J27" i="24"/>
  <c r="H27" i="24"/>
  <c r="K27" i="24"/>
  <c r="I8" i="24"/>
  <c r="L8" i="24"/>
  <c r="G8" i="24"/>
  <c r="E8" i="24"/>
  <c r="M8" i="24"/>
  <c r="I28" i="24"/>
  <c r="L28" i="24"/>
  <c r="G28" i="24"/>
  <c r="E28" i="24"/>
  <c r="M28" i="24"/>
  <c r="I34" i="24"/>
  <c r="L34" i="24"/>
  <c r="M34" i="24"/>
  <c r="E34" i="24"/>
  <c r="L21" i="24"/>
  <c r="K71" i="24"/>
  <c r="I71" i="24"/>
  <c r="K8" i="24"/>
  <c r="J8" i="24"/>
  <c r="F8" i="24"/>
  <c r="D8" i="24"/>
  <c r="H8" i="24"/>
  <c r="K24" i="24"/>
  <c r="J24" i="24"/>
  <c r="F24" i="24"/>
  <c r="D24" i="24"/>
  <c r="H24" i="24"/>
  <c r="K30" i="24"/>
  <c r="J30" i="24"/>
  <c r="F30" i="24"/>
  <c r="D30" i="24"/>
  <c r="H30" i="24"/>
  <c r="F33" i="24"/>
  <c r="J33" i="24"/>
  <c r="H33" i="24"/>
  <c r="K33" i="24"/>
  <c r="D33" i="24"/>
  <c r="H37" i="24"/>
  <c r="D37" i="24"/>
  <c r="J37" i="24"/>
  <c r="K37" i="24"/>
  <c r="F37" i="24"/>
  <c r="G19" i="24"/>
  <c r="M19" i="24"/>
  <c r="E19" i="24"/>
  <c r="I19" i="24"/>
  <c r="L19" i="24"/>
  <c r="I41" i="24"/>
  <c r="G41" i="24"/>
  <c r="L41" i="24"/>
  <c r="K53" i="24"/>
  <c r="I53" i="24"/>
  <c r="K61" i="24"/>
  <c r="I61" i="24"/>
  <c r="K69" i="24"/>
  <c r="I69" i="24"/>
  <c r="E24" i="24"/>
  <c r="K52" i="24"/>
  <c r="I52" i="24"/>
  <c r="K60" i="24"/>
  <c r="I60" i="24"/>
  <c r="K68" i="24"/>
  <c r="I68" i="24"/>
  <c r="G24" i="24"/>
  <c r="I43" i="24"/>
  <c r="G43" i="24"/>
  <c r="L43" i="24"/>
  <c r="K57" i="24"/>
  <c r="I57" i="24"/>
  <c r="K65" i="24"/>
  <c r="I65" i="24"/>
  <c r="K73" i="24"/>
  <c r="I73" i="24"/>
  <c r="M41" i="24"/>
  <c r="K54" i="24"/>
  <c r="I54" i="24"/>
  <c r="K62" i="24"/>
  <c r="I62" i="24"/>
  <c r="K70" i="24"/>
  <c r="I70" i="24"/>
  <c r="D42" i="24"/>
  <c r="K42" i="24"/>
  <c r="J42" i="24"/>
  <c r="H42" i="24"/>
  <c r="F42" i="24"/>
  <c r="K51" i="24"/>
  <c r="I51" i="24"/>
  <c r="K59" i="24"/>
  <c r="I59" i="24"/>
  <c r="K67" i="24"/>
  <c r="I67" i="24"/>
  <c r="K75" i="24"/>
  <c r="K77" i="24" s="1"/>
  <c r="I75" i="24"/>
  <c r="I77" i="24" s="1"/>
  <c r="I16" i="24"/>
  <c r="L16" i="24"/>
  <c r="I24" i="24"/>
  <c r="L24" i="24"/>
  <c r="I32" i="24"/>
  <c r="L32" i="24"/>
  <c r="E16" i="24"/>
  <c r="E32" i="24"/>
  <c r="J53" i="24"/>
  <c r="K56" i="24"/>
  <c r="I56" i="24"/>
  <c r="J61" i="24"/>
  <c r="K64" i="24"/>
  <c r="I64" i="24"/>
  <c r="J69" i="24"/>
  <c r="K72" i="24"/>
  <c r="I72" i="24"/>
  <c r="J41" i="24"/>
  <c r="J43" i="24"/>
  <c r="F44" i="24"/>
  <c r="H44" i="24"/>
  <c r="J44" i="24"/>
  <c r="K44" i="24"/>
  <c r="L44" i="24"/>
  <c r="E40" i="24"/>
  <c r="E42" i="24"/>
  <c r="E44" i="24"/>
  <c r="J79" i="24" l="1"/>
  <c r="J78" i="24"/>
  <c r="K79" i="24"/>
  <c r="K78" i="24"/>
  <c r="H45" i="24"/>
  <c r="F45" i="24"/>
  <c r="D45" i="24"/>
  <c r="J45" i="24"/>
  <c r="K45" i="24"/>
  <c r="I39" i="24"/>
  <c r="G39" i="24"/>
  <c r="L39" i="24"/>
  <c r="E39" i="24"/>
  <c r="M39" i="24"/>
  <c r="I78" i="24"/>
  <c r="I79" i="24"/>
  <c r="I45" i="24"/>
  <c r="G45" i="24"/>
  <c r="L45" i="24"/>
  <c r="E45" i="24"/>
  <c r="M45" i="24"/>
  <c r="K14" i="24"/>
  <c r="J14" i="24"/>
  <c r="F14" i="24"/>
  <c r="D14" i="24"/>
  <c r="H14" i="24"/>
  <c r="H39" i="24"/>
  <c r="D39" i="24"/>
  <c r="J39" i="24"/>
  <c r="K39" i="24"/>
  <c r="F39" i="24"/>
  <c r="I6" i="24"/>
  <c r="L6" i="24"/>
  <c r="M6" i="24"/>
  <c r="G6" i="24"/>
  <c r="E6" i="24"/>
  <c r="K6" i="24"/>
  <c r="J6" i="24"/>
  <c r="F6" i="24"/>
  <c r="D6" i="24"/>
  <c r="H6" i="24"/>
  <c r="I14" i="24"/>
  <c r="L14" i="24"/>
  <c r="G14" i="24"/>
  <c r="E14" i="24"/>
  <c r="M14" i="24"/>
  <c r="I83" i="24" l="1"/>
  <c r="I82" i="24"/>
  <c r="I81" i="24"/>
</calcChain>
</file>

<file path=xl/sharedStrings.xml><?xml version="1.0" encoding="utf-8"?>
<sst xmlns="http://schemas.openxmlformats.org/spreadsheetml/2006/main" count="1720" uniqueCount="521">
  <si>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</si>
  <si>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</si>
  <si>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</si>
  <si>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</si>
  <si>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</si>
  <si>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</si>
  <si>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</si>
  <si>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</si>
  <si>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</si>
  <si>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</si>
  <si>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</si>
  <si>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</si>
  <si>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</si>
  <si>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Verden (03361)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</si>
  <si>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</si>
  <si>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</si>
  <si>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</si>
  <si>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</si>
  <si>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</si>
  <si>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</si>
  <si>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</si>
  <si>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</si>
  <si>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</si>
  <si>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</si>
  <si>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</si>
  <si>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</si>
  <si>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</si>
  <si>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</si>
  <si>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</si>
  <si>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</si>
  <si>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</si>
  <si>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</si>
  <si>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</si>
  <si>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</si>
  <si>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</si>
  <si>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</si>
  <si>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</si>
  <si>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</si>
  <si>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</si>
  <si>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</si>
  <si>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</si>
  <si>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</si>
  <si>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</si>
  <si>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</si>
  <si>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</si>
  <si>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</si>
  <si>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</si>
  <si>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</si>
  <si>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</si>
  <si>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</si>
  <si>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</si>
  <si>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</si>
  <si>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</si>
  <si>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</si>
  <si>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</si>
  <si>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</si>
  <si>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</si>
  <si>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</si>
  <si>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</si>
  <si>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</si>
  <si>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</si>
  <si>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</si>
  <si>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</si>
  <si>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</si>
  <si>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</si>
  <si>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</si>
  <si>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</si>
  <si>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</si>
  <si>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</si>
  <si>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</si>
  <si>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</si>
  <si>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</si>
  <si>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</si>
  <si>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</si>
  <si>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</si>
  <si>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</si>
  <si>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</si>
  <si>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</si>
  <si>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</si>
  <si>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</si>
  <si>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</si>
  <si>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</si>
  <si>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</si>
  <si>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</si>
  <si>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</si>
  <si>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</si>
  <si>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</si>
  <si>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</si>
  <si>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</si>
  <si>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</si>
  <si>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</si>
  <si>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</si>
  <si>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Verden (03361);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</si>
  <si>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</si>
  <si>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</si>
  <si>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</si>
  <si>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</si>
  <si>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</si>
  <si>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</si>
  <si>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</si>
  <si>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</si>
  <si>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</si>
  <si>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</si>
  <si>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</si>
  <si>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</si>
  <si>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</si>
  <si>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</si>
  <si>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</si>
  <si>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</si>
  <si>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</si>
  <si>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</si>
  <si>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</si>
  <si>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</si>
  <si>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</si>
  <si>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</si>
  <si>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</si>
  <si>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</si>
  <si>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</si>
  <si>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</si>
  <si>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</si>
  <si>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</si>
  <si>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</si>
  <si>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</si>
  <si>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</si>
  <si>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</si>
  <si>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</si>
  <si>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</si>
  <si>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</si>
  <si>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</si>
  <si>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</si>
  <si>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</si>
  <si>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</si>
  <si>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</si>
  <si>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</si>
  <si>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</si>
  <si>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</si>
  <si>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</si>
  <si>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</si>
  <si>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</si>
  <si>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</si>
  <si>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</si>
  <si>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</si>
  <si>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</si>
  <si>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</si>
  <si>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</si>
  <si>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</si>
  <si>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</si>
  <si>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</si>
  <si>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</si>
  <si>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</si>
  <si>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</si>
  <si>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</si>
  <si>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</si>
  <si>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</si>
  <si>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</si>
  <si>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</si>
  <si>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</si>
  <si>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</si>
  <si>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</si>
  <si>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</si>
  <si>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</si>
  <si>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</si>
  <si>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</si>
  <si>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</si>
  <si>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</si>
  <si>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</si>
  <si>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</si>
  <si>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</si>
  <si>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</si>
  <si>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</si>
  <si>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</si>
  <si>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</si>
  <si>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</si>
  <si>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</si>
  <si>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</si>
  <si>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</si>
  <si>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</si>
  <si>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</si>
  <si>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</si>
  <si>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</si>
  <si>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</si>
  <si>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</si>
  <si>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</si>
  <si>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Verden (03361)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</si>
  <si>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</si>
  <si>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</si>
  <si>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</si>
  <si>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</si>
  <si>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</si>
  <si>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</si>
  <si>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</si>
  <si>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</si>
  <si>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</si>
  <si>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</si>
  <si>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</si>
  <si>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</si>
  <si>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</si>
  <si>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</si>
  <si>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</si>
  <si>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</si>
  <si>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</si>
  <si>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</si>
  <si>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</si>
  <si>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</si>
  <si>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</si>
  <si>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</si>
  <si>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</si>
  <si>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</si>
  <si>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</si>
  <si>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</si>
  <si>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</si>
  <si>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</si>
  <si>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</si>
  <si>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</si>
  <si>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</si>
  <si>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</si>
  <si>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</si>
  <si>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</si>
  <si>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</si>
  <si>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</si>
  <si>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</si>
  <si>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</si>
  <si>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</si>
  <si>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</si>
  <si>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</si>
  <si>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</si>
  <si>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</si>
  <si>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</si>
  <si>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</si>
  <si>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</si>
  <si>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</si>
  <si>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</si>
  <si>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</si>
  <si>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</si>
  <si>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</si>
  <si>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</si>
  <si>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</si>
  <si>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</si>
  <si>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</si>
  <si>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</si>
  <si>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</si>
  <si>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</si>
  <si>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</si>
  <si>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</si>
  <si>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</si>
  <si>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</si>
  <si>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</si>
  <si>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</si>
  <si>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</si>
  <si>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</si>
  <si>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</si>
  <si>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</si>
  <si>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</si>
  <si>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</si>
  <si>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</si>
  <si>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</si>
  <si>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</si>
  <si>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</si>
  <si>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</si>
  <si>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</si>
  <si>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</si>
  <si>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</si>
  <si>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</si>
  <si>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</si>
  <si>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</si>
  <si>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</si>
  <si>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</si>
  <si>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</si>
  <si>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</si>
  <si>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</si>
  <si>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</si>
  <si>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</si>
  <si>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</si>
  <si>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</si>
  <si>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</si>
  <si>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</si>
  <si>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</si>
  <si>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</si>
  <si>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</si>
  <si>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</si>
  <si>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</si>
  <si>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</si>
  <si>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</si>
  <si>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</si>
  <si>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</si>
  <si>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</si>
  <si>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</si>
  <si>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</si>
  <si>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</si>
  <si>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</si>
  <si>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</si>
  <si>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</si>
  <si>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</si>
  <si>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</si>
  <si>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</si>
  <si>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</si>
  <si>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</si>
  <si>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</si>
  <si>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</si>
  <si>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</si>
  <si>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</si>
  <si>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</si>
  <si>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</si>
  <si>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</si>
  <si>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</si>
  <si>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</si>
  <si>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</si>
  <si>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</si>
  <si>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</si>
  <si>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</si>
  <si>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</si>
  <si>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</si>
  <si>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</si>
  <si>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</si>
  <si>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</si>
  <si>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</si>
  <si>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</si>
  <si>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</si>
  <si>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</si>
  <si>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</si>
  <si>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</si>
  <si>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</si>
  <si>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</si>
  <si>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</si>
  <si>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</si>
  <si>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</si>
  <si>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</si>
  <si>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</si>
  <si>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</si>
  <si>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</si>
  <si>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</si>
  <si>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</si>
  <si>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</si>
  <si>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</si>
  <si>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</si>
  <si>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</si>
  <si>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</si>
  <si>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</si>
  <si>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</si>
  <si>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</si>
  <si>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</si>
  <si>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</si>
  <si>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</si>
  <si>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</si>
  <si>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</si>
  <si>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</si>
  <si>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</si>
  <si>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</si>
  <si>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</si>
  <si>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</si>
  <si>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</si>
  <si>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</si>
  <si>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</si>
  <si>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</si>
  <si>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</si>
  <si>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</si>
  <si>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</si>
  <si>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</si>
  <si>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</si>
  <si>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</si>
  <si>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</si>
  <si>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</si>
  <si>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</si>
  <si>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</si>
  <si>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</si>
  <si>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</si>
  <si>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</si>
  <si>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</si>
  <si>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</si>
  <si>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</si>
  <si>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</si>
  <si>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</si>
  <si>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</si>
  <si>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Verden (03361);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</si>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</sst>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{C56D2F73-895E-4A70-8009-CC910643659A}</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964D-4245-B0F6-DCC88D505A04}"/>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{A7EA3C6A-F3AA-4D96-B37B-86063B315826}</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964D-4245-B0F6-DCC88D505A0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{E7C7A76D-D036-43F8-9A06-A316F31B459F}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64D-4245-B0F6-DCC88D505A0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{8CC824B0-F058-4B61-8F1E-4488AE4ACD5E}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64D-4245-B0F6-DCC88D505A0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1.912148990003733</c:v>
                </c:pt>
                <c:pt idx="1">
                  <c:v>1.4040057212208159</c:v>
                </c:pt>
                <c:pt idx="2">
                  <c:v>1.1186464311118853</c:v>
                </c:pt>
                <c:pt idx="3">
                  <c:v>1.0875687030768</c:v>
                </c:pt>
              </c:numCache>
            </c:numRef>
          </c:val>
          <c:extLst>
            <c:ext xmlns:c16="http://schemas.microsoft.com/office/drawing/2014/chart" uri="{C3380CC4-5D6E-409C-BE32-E72D297353CC}">
              <c16:uniqueId val="{00000004-964D-4245-B0F6-DCC88D505A0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{C4B8C53E-6DD6-494C-BD27-5E70445FF586}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64D-4245-B0F6-DCC88D505A0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{38671DD7-CDC8-4850-A8F2-41710F16B41F}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64D-4245-B0F6-DCC88D505A0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{DCB47DDA-DBEC-43E2-9901-39D20676351E}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64D-4245-B0F6-DCC88D505A0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{4C5867DC-7B96-4F4B-BCC3-564C34A64763}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64D-4245-B0F6-DCC88D505A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4D-4245-B0F6-DCC88D505A0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4D-4245-B0F6-DCC88D505A0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{5030EB4B-1D89-4B11-9368-D09EE7294551}</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3FA7-48C6-8852-4EC7873F573B}"/>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{8E148623-3578-482F-983E-3D3EA0E44E9F}</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3FA7-48C6-8852-4EC7873F573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{F6C5AD13-A02D-4DCB-992B-2AF1552441B4}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FA7-48C6-8852-4EC7873F573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{C101EFFB-CF95-4ACA-9343-79E5A4480315}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FA7-48C6-8852-4EC7873F57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-3.7543773922957895</c:v>
                </c:pt>
                <c:pt idx="1">
                  <c:v>-2.8801937126160149</c:v>
                </c:pt>
                <c:pt idx="2">
                  <c:v>-2.7637010795899166</c:v>
                </c:pt>
                <c:pt idx="3">
                  <c:v>-2.8655893304673015</c:v>
                </c:pt>
              </c:numCache>
            </c:numRef>
          </c:val>
          <c:extLst>
            <c:ext xmlns:c16="http://schemas.microsoft.com/office/drawing/2014/chart" uri="{C3380CC4-5D6E-409C-BE32-E72D297353CC}">
              <c16:uniqueId val="{00000004-3FA7-48C6-8852-4EC7873F573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{A9777660-D1AC-4EF0-9AF6-7F894C483F22}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FA7-48C6-8852-4EC7873F573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{67C61339-0DA8-4B40-A8AB-6D7C3D438110}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FA7-48C6-8852-4EC7873F573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{1AEA0495-2D69-47B6-88A5-1628A6116F21}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FA7-48C6-8852-4EC7873F573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{73982580-4EC7-426B-8034-A77AC4145620}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FA7-48C6-8852-4EC7873F57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FA7-48C6-8852-4EC7873F573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FA7-48C6-8852-4EC7873F573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{B424FF42-EBAE-4931-BC96-A9AB2E7F1B6A}</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222C-4497-A262-516AE6950CB2}"/>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{EBE68E42-616E-401A-B955-8508187BA9E8}</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222C-4497-A262-516AE6950CB2}"/>
                </c:ext>
              </c:extLst>
            </c:dLbl>
            <c:dLbl>
              <c:idx val="2"/>
              <c:tx>
                <c:strRef>
                  <c:f>Daten_Diagramme!$D$16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{EA55F11C-BE76-4474-AD21-1103E8A04233}</c15:txfldGUID>
                      <c15:f>Daten_Diagramme!$D$16</c15:f>
                      <c15:dlblFieldTableCache>
                        <c:ptCount val="1"/>
                        <c:pt idx="0">
                          <c:v>1.7</c:v>
                        </c:pt>
                      </c15:dlblFieldTableCache>
                    </c15:dlblFTEntry>
                  </c15:dlblFieldTable>
                  <c15:showDataLabelsRange val="0"/>
                </c:ext>
                <c:ext xmlns:c16="http://schemas.microsoft.com/office/drawing/2014/chart" uri="{C3380CC4-5D6E-409C-BE32-E72D297353CC}">
                  <c16:uniqueId val="{00000002-222C-4497-A262-516AE6950CB2}"/>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{7E6613EB-4ACA-4D41-A923-C9EEE86FFA76}</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222C-4497-A262-516AE6950CB2}"/>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{95CC9637-3E88-43AD-B7DA-CAA79B21863C}</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222C-4497-A262-516AE6950CB2}"/>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{8FED8510-9BB7-4928-B70D-EFEDC709BFC5}</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222C-4497-A262-516AE6950CB2}"/>
                </c:ext>
              </c:extLst>
            </c:dLbl>
            <c:dLbl>
              <c:idx val="6"/>
              <c:tx>
                <c:strRef>
                  <c:f>Daten_Diagramme!$D$20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{A55B6018-74B6-4842-88A4-7E2684A7A735}</c15:txfldGUID>
                      <c15:f>Daten_Diagramme!$D$20</c15:f>
                      <c15:dlblFieldTableCache>
                        <c:ptCount val="1"/>
                        <c:pt idx="0">
                          <c:v>6.3</c:v>
                        </c:pt>
                      </c15:dlblFieldTableCache>
                    </c15:dlblFTEntry>
                  </c15:dlblFieldTable>
                  <c15:showDataLabelsRange val="0"/>
                </c:ext>
                <c:ext xmlns:c16="http://schemas.microsoft.com/office/drawing/2014/chart" uri="{C3380CC4-5D6E-409C-BE32-E72D297353CC}">
                  <c16:uniqueId val="{00000006-222C-4497-A262-516AE6950CB2}"/>
                </c:ext>
              </c:extLst>
            </c:dLbl>
            <c:dLbl>
              <c:idx val="7"/>
              <c:tx>
                <c:strRef>
                  <c:f>Daten_Diagramme!$D$21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{8AC9085F-5708-4DC8-93A9-5B5EAAC6B413}</c15:txfldGUID>
                      <c15:f>Daten_Diagramme!$D$21</c15:f>
                      <c15:dlblFieldTableCache>
                        <c:ptCount val="1"/>
                        <c:pt idx="0">
                          <c:v>3.4</c:v>
                        </c:pt>
                      </c15:dlblFieldTableCache>
                    </c15:dlblFTEntry>
                  </c15:dlblFieldTable>
                  <c15:showDataLabelsRange val="0"/>
                </c:ext>
                <c:ext xmlns:c16="http://schemas.microsoft.com/office/drawing/2014/chart" uri="{C3380CC4-5D6E-409C-BE32-E72D297353CC}">
                  <c16:uniqueId val="{00000007-222C-4497-A262-516AE6950CB2}"/>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{799EC2B6-8436-4245-BD11-A78438D79F8E}</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222C-4497-A262-516AE6950CB2}"/>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{3F9B69FD-FE41-4D18-99F2-158EF92D311A}</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222C-4497-A262-516AE6950CB2}"/>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{FC610963-74D2-42A5-B3C0-9ECF2D52BEF7}</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222C-4497-A262-516AE6950CB2}"/>
                </c:ext>
              </c:extLst>
            </c:dLbl>
            <c:dLbl>
              <c:idx val="11"/>
              <c:tx>
                <c:strRef>
                  <c:f>Daten_Diagramme!$D$25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{C151F29C-B996-4E06-B8AC-4004C7D4E99E}</c15:txfldGUID>
                      <c15:f>Daten_Diagramme!$D$25</c15:f>
                      <c15:dlblFieldTableCache>
                        <c:ptCount val="1"/>
                        <c:pt idx="0">
                          <c:v>3.4</c:v>
                        </c:pt>
                      </c15:dlblFieldTableCache>
                    </c15:dlblFTEntry>
                  </c15:dlblFieldTable>
                  <c15:showDataLabelsRange val="0"/>
                </c:ext>
                <c:ext xmlns:c16="http://schemas.microsoft.com/office/drawing/2014/chart" uri="{C3380CC4-5D6E-409C-BE32-E72D297353CC}">
                  <c16:uniqueId val="{0000000B-222C-4497-A262-516AE6950CB2}"/>
                </c:ext>
              </c:extLst>
            </c:dLbl>
            <c:dLbl>
              <c:idx val="12"/>
              <c:tx>
                <c:strRef>
                  <c:f>Daten_Diagramme!$D$26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{4B383836-86EE-44B5-9DB9-CBD1D60F9B2A}</c15:txfldGUID>
                      <c15:f>Daten_Diagramme!$D$26</c15:f>
                      <c15:dlblFieldTableCache>
                        <c:ptCount val="1"/>
                        <c:pt idx="0">
                          <c:v>-2.7</c:v>
                        </c:pt>
                      </c15:dlblFieldTableCache>
                    </c15:dlblFTEntry>
                  </c15:dlblFieldTable>
                  <c15:showDataLabelsRange val="0"/>
                </c:ext>
                <c:ext xmlns:c16="http://schemas.microsoft.com/office/drawing/2014/chart" uri="{C3380CC4-5D6E-409C-BE32-E72D297353CC}">
                  <c16:uniqueId val="{0000000C-222C-4497-A262-516AE6950CB2}"/>
                </c:ext>
              </c:extLst>
            </c:dLbl>
            <c:dLbl>
              <c:idx val="13"/>
              <c:tx>
                <c:strRef>
                  <c:f>Daten_Diagramme!$D$27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{787E440F-E169-422F-8289-0AD1AFC7DC85}</c15:txfldGUID>
                      <c15:f>Daten_Diagramme!$D$27</c15:f>
                      <c15:dlblFieldTableCache>
                        <c:ptCount val="1"/>
                        <c:pt idx="0">
                          <c:v>3.8</c:v>
                        </c:pt>
                      </c15:dlblFieldTableCache>
                    </c15:dlblFTEntry>
                  </c15:dlblFieldTable>
                  <c15:showDataLabelsRange val="0"/>
                </c:ext>
                <c:ext xmlns:c16="http://schemas.microsoft.com/office/drawing/2014/chart" uri="{C3380CC4-5D6E-409C-BE32-E72D297353CC}">
                  <c16:uniqueId val="{0000000D-222C-4497-A262-516AE6950CB2}"/>
                </c:ext>
              </c:extLst>
            </c:dLbl>
            <c:dLbl>
              <c:idx val="14"/>
              <c:tx>
                <c:strRef>
                  <c:f>Daten_Diagramme!$D$28</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{1E02E8CB-1110-4CD9-8E7B-32493AC4A683}</c15:txfldGUID>
                      <c15:f>Daten_Diagramme!$D$28</c15:f>
                      <c15:dlblFieldTableCache>
                        <c:ptCount val="1"/>
                        <c:pt idx="0">
                          <c:v>11.1</c:v>
                        </c:pt>
                      </c15:dlblFieldTableCache>
                    </c15:dlblFTEntry>
                  </c15:dlblFieldTable>
                  <c15:showDataLabelsRange val="0"/>
                </c:ext>
                <c:ext xmlns:c16="http://schemas.microsoft.com/office/drawing/2014/chart" uri="{C3380CC4-5D6E-409C-BE32-E72D297353CC}">
                  <c16:uniqueId val="{0000000E-222C-4497-A262-516AE6950CB2}"/>
                </c:ext>
              </c:extLst>
            </c:dLbl>
            <c:dLbl>
              <c:idx val="15"/>
              <c:tx>
                <c:strRef>
                  <c:f>Daten_Diagramme!$D$29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{7EF9B47C-56FF-4590-B11B-AAF0F5A36846}</c15:txfldGUID>
                      <c15:f>Daten_Diagramme!$D$29</c15:f>
                      <c15:dlblFieldTableCache>
                        <c:ptCount val="1"/>
                        <c:pt idx="0">
                          <c:v>14.6</c:v>
                        </c:pt>
                      </c15:dlblFieldTableCache>
                    </c15:dlblFTEntry>
                  </c15:dlblFieldTable>
                  <c15:showDataLabelsRange val="0"/>
                </c:ext>
                <c:ext xmlns:c16="http://schemas.microsoft.com/office/drawing/2014/chart" uri="{C3380CC4-5D6E-409C-BE32-E72D297353CC}">
                  <c16:uniqueId val="{0000000F-222C-4497-A262-516AE6950CB2}"/>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{B575FAAB-A93C-4E52-8E71-1CF96F92CE4A}</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222C-4497-A262-516AE6950CB2}"/>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{A6CDBBB8-0B46-441C-87E7-6C9C0CCB1067}</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222C-4497-A262-516AE6950CB2}"/>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{A025317A-8414-4B9E-A5B6-9B0F98A43FE3}</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222C-4497-A262-516AE6950CB2}"/>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{9E8614D1-CB6D-45E3-AD36-84D07E55F2A2}</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222C-4497-A262-516AE6950CB2}"/>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{91F70735-D90D-42ED-9AA0-FD1FEBF40742}</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222C-4497-A262-516AE6950CB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{AEBF7298-06E9-47E8-88E4-17FEB19E1887}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22C-4497-A262-516AE6950CB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{F39CC53D-4393-4F03-813B-BBE5BE4ADF6F}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22C-4497-A262-516AE6950CB2}"/>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{F13B47AF-071A-448E-963A-D547BC2E1A0A}</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222C-4497-A262-516AE6950CB2}"/>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{3C7DC29E-D84D-4911-B491-B6D2BF14606D}</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222C-4497-A262-516AE6950CB2}"/>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{2DA2EEF5-4878-46F8-82C8-8019E80CD214}</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222C-4497-A262-516AE6950CB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{C2606A66-C328-4F9F-92CE-9054353D2B40}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22C-4497-A262-516AE6950CB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{E01693DA-4D75-4FC6-9B9B-4A85386540AA}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22C-4497-A262-516AE6950CB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{3E981BC8-3C11-489B-B6E0-684D5E4DCE2D}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22C-4497-A262-516AE6950CB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{1032D4DD-8076-424A-94F6-A56DB8CA7ACA}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22C-4497-A262-516AE6950CB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{26DF0C7D-5AE4-472A-8C29-F65639495578}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22C-4497-A262-516AE6950CB2}"/>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{A850C282-ACC7-427B-8C20-DC836F0BD889}</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222C-4497-A262-516AE6950C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1.912148990003733</c:v>
                </c:pt>
                <c:pt idx="1">
                  <c:v>-2.6264591439688716</c:v>
                </c:pt>
                <c:pt idx="2">
                  <c:v>1.6863406408094435</c:v>
                </c:pt>
                <c:pt idx="3">
                  <c:v>-3.6856168801253107E-2</c:v>
                </c:pt>
                <c:pt idx="4">
                  <c:v>-0.30009233610341646</c:v>
                </c:pt>
                <c:pt idx="5">
                  <c:v>-0.47225501770956319</c:v>
                </c:pt>
                <c:pt idx="6">
                  <c:v>6.25</c:v>
                </c:pt>
                <c:pt idx="7">
                  <c:v>3.3984479529033984</c:v>
                </c:pt>
                <c:pt idx="8">
                  <c:v>1.5764849471114728</c:v>
                </c:pt>
                <c:pt idx="9">
                  <c:v>-1.5075376884422111</c:v>
                </c:pt>
                <c:pt idx="10">
                  <c:v>-0.78048780487804881</c:v>
                </c:pt>
                <c:pt idx="11">
                  <c:v>3.427719821162444</c:v>
                </c:pt>
                <c:pt idx="12">
                  <c:v>-2.7295285359801489</c:v>
                </c:pt>
                <c:pt idx="13">
                  <c:v>3.8060715903942004</c:v>
                </c:pt>
                <c:pt idx="14">
                  <c:v>11.069651741293532</c:v>
                </c:pt>
                <c:pt idx="15">
                  <c:v>14.638783269961976</c:v>
                </c:pt>
                <c:pt idx="16">
                  <c:v>2.6659412404787814</c:v>
                </c:pt>
                <c:pt idx="17">
                  <c:v>-0.93457943925233644</c:v>
                </c:pt>
                <c:pt idx="18">
                  <c:v>2.05607476635514</c:v>
                </c:pt>
                <c:pt idx="19">
                  <c:v>3.8753799392097266</c:v>
                </c:pt>
                <c:pt idx="20">
                  <c:v>0.30998140111593303</c:v>
                </c:pt>
                <c:pt idx="21">
                  <c:v>0</c:v>
                </c:pt>
                <c:pt idx="23">
                  <c:v>-2.6264591439688716</c:v>
                </c:pt>
                <c:pt idx="24">
                  <c:v>0.87597971415398801</c:v>
                </c:pt>
                <c:pt idx="25">
                  <c:v>2.5495219646316314</c:v>
                </c:pt>
              </c:numCache>
            </c:numRef>
          </c:val>
          <c:extLst>
            <c:ext xmlns:c16="http://schemas.microsoft.com/office/drawing/2014/chart" uri="{C3380CC4-5D6E-409C-BE32-E72D297353CC}">
              <c16:uniqueId val="{00000020-222C-4497-A262-516AE6950CB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{5A66D1C8-9FA4-4735-B4C0-3EE22E9CC982}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22C-4497-A262-516AE6950CB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{2E08D577-9A6A-452E-B69E-59AA0FDDA2CE}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22C-4497-A262-516AE6950CB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{80614E94-2CF9-4A13-B767-C20F65023561}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22C-4497-A262-516AE6950CB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{57C5F53C-58F6-426C-945B-A74515131137}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22C-4497-A262-516AE6950CB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{D95DC12C-3E6D-40FF-9EC7-59D7D6D4F331}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22C-4497-A262-516AE6950CB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{7ADA9AE8-D6DF-4FA5-9888-38C61600BE00}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22C-4497-A262-516AE6950CB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{272DBA2F-AB76-451B-826D-A73AC217C662}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22C-4497-A262-516AE6950CB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{BAB039F8-30D3-4140-8F23-2247F85C3EE1}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22C-4497-A262-516AE6950CB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{4D877674-0E63-43FD-BFFB-7477A7208885}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22C-4497-A262-516AE6950CB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{5DD556D4-0CE5-40DD-BBFA-9048B5794995}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22C-4497-A262-516AE6950CB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{170B492A-17ED-4005-9C4B-4936C6906B45}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22C-4497-A262-516AE6950CB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{B670713D-7246-416A-90D0-98017C3B2124}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22C-4497-A262-516AE6950CB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{9898443B-70C0-4B49-BDFD-A5A5515B9C9C}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22C-4497-A262-516AE6950CB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{9C8AC7B3-4DBC-4566-B846-268DFDF10586}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22C-4497-A262-516AE6950CB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{99C81B8A-1F2A-436D-89CA-5482C5FF9B6E}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22C-4497-A262-516AE6950CB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{818F9AC2-247A-4488-92D2-27022C623B91}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22C-4497-A262-516AE6950CB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{9764BC30-E1C9-42FC-9F59-9101DA7632C1}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22C-4497-A262-516AE6950CB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{20730BC9-DBBE-48E9-984B-E7BC6C3F0531}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22C-4497-A262-516AE6950CB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{9022A08F-6B82-45B0-8178-3C100E64845F}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22C-4497-A262-516AE6950CB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{CEF948C7-4DC9-46CB-B8D2-A44C130280CD}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22C-4497-A262-516AE6950CB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{6C1369F7-2B97-4EBC-B03E-2599B93181EF}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22C-4497-A262-516AE6950CB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{E929B198-83A4-479A-A7D7-FBF4DED31F6C}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22C-4497-A262-516AE6950CB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{622C0C61-3E70-47F9-B8E9-5DD6101523C3}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22C-4497-A262-516AE6950CB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{34EA6C59-ED39-4EEF-9911-DC1623BAC586}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22C-4497-A262-516AE6950CB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{C597FEF3-450C-46A1-8488-F6E4EFEA59FD}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22C-4497-A262-516AE6950CB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{BDEDA32C-1CE8-4AC2-8D2C-CCAC095BC9AE}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22C-4497-A262-516AE6950CB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{7229AE43-55F5-4D98-9D80-2DF1E3784541}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22C-4497-A262-516AE6950CB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{EA27764E-768C-4CB8-990C-553D936C5E86}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22C-4497-A262-516AE6950CB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{89061BC8-3D12-4C27-A508-025447D96102}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22C-4497-A262-516AE6950CB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{9BAAEF8D-27AA-421A-8E5B-AD4494FCD961}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22C-4497-A262-516AE6950CB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{A0249031-C1F3-4EBC-A274-21555F401838}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22C-4497-A262-516AE6950CB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{F490D5CC-8B54-4963-AFB4-A2F2B280DBB3}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22C-4497-A262-516AE6950C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22C-4497-A262-516AE6950CB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22C-4497-A262-516AE6950CB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{6FB8ABAA-E7A7-4BCA-B9AD-6AFFF7C3A912}</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EBA8-4BEF-91A3-99801F486D8E}"/>
                </c:ext>
              </c:extLst>
            </c:dLbl>
            <c:dLbl>
              <c:idx val="1"/>
              <c:tx>
                <c:strRef>
                  <c:f>Daten_Diagramme!$E$15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{047C62BD-71FC-48D3-BFD0-C3AE7454AA8C}</c15:txfldGUID>
                      <c15:f>Daten_Diagramme!$E$15</c15:f>
                      <c15:dlblFieldTableCache>
                        <c:ptCount val="1"/>
                        <c:pt idx="0">
                          <c:v>1.7</c:v>
                        </c:pt>
                      </c15:dlblFieldTableCache>
                    </c15:dlblFTEntry>
                  </c15:dlblFieldTable>
                  <c15:showDataLabelsRange val="0"/>
                </c:ext>
                <c:ext xmlns:c16="http://schemas.microsoft.com/office/drawing/2014/chart" uri="{C3380CC4-5D6E-409C-BE32-E72D297353CC}">
                  <c16:uniqueId val="{00000001-EBA8-4BEF-91A3-99801F486D8E}"/>
                </c:ext>
              </c:extLst>
            </c:dLbl>
            <c:dLbl>
              <c:idx val="2"/>
              <c:tx>
                <c:strRef>
                  <c:f>Daten_Diagramme!$E$16</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{D5172546-3AA3-4FBE-926E-039D53B67F5F}</c15:txfldGUID>
                      <c15:f>Daten_Diagramme!$E$16</c15:f>
                      <c15:dlblFieldTableCache>
                        <c:ptCount val="1"/>
                        <c:pt idx="0">
                          <c:v>-11.9</c:v>
                        </c:pt>
                      </c15:dlblFieldTableCache>
                    </c15:dlblFTEntry>
                  </c15:dlblFieldTable>
                  <c15:showDataLabelsRange val="0"/>
                </c:ext>
                <c:ext xmlns:c16="http://schemas.microsoft.com/office/drawing/2014/chart" uri="{C3380CC4-5D6E-409C-BE32-E72D297353CC}">
                  <c16:uniqueId val="{00000002-EBA8-4BEF-91A3-99801F486D8E}"/>
                </c:ext>
              </c:extLst>
            </c:dLbl>
            <c:dLbl>
              <c:idx val="3"/>
              <c:tx>
                <c:strRef>
                  <c:f>Daten_Diagramme!$E$17</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{003CC46A-7970-4C30-A289-1C09EDE84986}</c15:txfldGUID>
                      <c15:f>Daten_Diagramme!$E$17</c15:f>
                      <c15:dlblFieldTableCache>
                        <c:ptCount val="1"/>
                        <c:pt idx="0">
                          <c:v>-18.2</c:v>
                        </c:pt>
                      </c15:dlblFieldTableCache>
                    </c15:dlblFTEntry>
                  </c15:dlblFieldTable>
                  <c15:showDataLabelsRange val="0"/>
                </c:ext>
                <c:ext xmlns:c16="http://schemas.microsoft.com/office/drawing/2014/chart" uri="{C3380CC4-5D6E-409C-BE32-E72D297353CC}">
                  <c16:uniqueId val="{00000003-EBA8-4BEF-91A3-99801F486D8E}"/>
                </c:ext>
              </c:extLst>
            </c:dLbl>
            <c:dLbl>
              <c:idx val="4"/>
              <c:tx>
                <c:strRef>
                  <c:f>Daten_Diagramme!$E$18</c:f>
                  <c:strCache>
                    <c:ptCount val="1"/>
                    <c:pt idx="0">
                      <c:v>-36.7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{D0BFAA22-82CA-4738-9A2C-F0D3A870FB7D}</c15:txfldGUID>
                      <c15:f>Daten_Diagramme!$E$18</c15:f>
                      <c15:dlblFieldTableCache>
                        <c:ptCount val="1"/>
                        <c:pt idx="0">
                          <c:v>-36.7</c:v>
                        </c:pt>
                      </c15:dlblFieldTableCache>
                    </c15:dlblFTEntry>
                  </c15:dlblFieldTable>
                  <c15:showDataLabelsRange val="0"/>
                </c:ext>
                <c:ext xmlns:c16="http://schemas.microsoft.com/office/drawing/2014/chart" uri="{C3380CC4-5D6E-409C-BE32-E72D297353CC}">
                  <c16:uniqueId val="{00000004-EBA8-4BEF-91A3-99801F486D8E}"/>
                </c:ext>
              </c:extLst>
            </c:dLbl>
            <c:dLbl>
              <c:idx val="5"/>
              <c:tx>
                <c:strRef>
                  <c:f>Daten_Diagramme!$E$19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{AED42A66-C782-4B4F-8416-B4D01CE78F67}</c15:txfldGUID>
                      <c15:f>Daten_Diagramme!$E$19</c15:f>
                      <c15:dlblFieldTableCache>
                        <c:ptCount val="1"/>
                        <c:pt idx="0">
                          <c:v>-0.7</c:v>
                        </c:pt>
                      </c15:dlblFieldTableCache>
                    </c15:dlblFTEntry>
                  </c15:dlblFieldTable>
                  <c15:showDataLabelsRange val="0"/>
                </c:ext>
                <c:ext xmlns:c16="http://schemas.microsoft.com/office/drawing/2014/chart" uri="{C3380CC4-5D6E-409C-BE32-E72D297353CC}">
                  <c16:uniqueId val="{00000005-EBA8-4BEF-91A3-99801F486D8E}"/>
                </c:ext>
              </c:extLst>
            </c:dLbl>
            <c:dLbl>
              <c:idx val="6"/>
              <c:tx>
                <c:strRef>
                  <c:f>Daten_Diagramme!$E$20</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{B285CDDE-E1DA-4BDA-8315-B7619395357A}</c15:txfldGUID>
                      <c15:f>Daten_Diagramme!$E$20</c15:f>
                      <c15:dlblFieldTableCache>
                        <c:ptCount val="1"/>
                        <c:pt idx="0">
                          <c:v>-19.4</c:v>
                        </c:pt>
                      </c15:dlblFieldTableCache>
                    </c15:dlblFTEntry>
                  </c15:dlblFieldTable>
                  <c15:showDataLabelsRange val="0"/>
                </c:ext>
                <c:ext xmlns:c16="http://schemas.microsoft.com/office/drawing/2014/chart" uri="{C3380CC4-5D6E-409C-BE32-E72D297353CC}">
                  <c16:uniqueId val="{00000006-EBA8-4BEF-91A3-99801F486D8E}"/>
                </c:ext>
              </c:extLst>
            </c:dLbl>
            <c:dLbl>
              <c:idx val="7"/>
              <c:tx>
                <c:strRef>
                  <c:f>Daten_Diagramme!$E$21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{55DA602A-1AC5-4960-B7A1-6FE61D863615}</c15:txfldGUID>
                      <c15:f>Daten_Diagramme!$E$21</c15:f>
                      <c15:dlblFieldTableCache>
                        <c:ptCount val="1"/>
                        <c:pt idx="0">
                          <c:v>-4.5</c:v>
                        </c:pt>
                      </c15:dlblFieldTableCache>
                    </c15:dlblFTEntry>
                  </c15:dlblFieldTable>
                  <c15:showDataLabelsRange val="0"/>
                </c:ext>
                <c:ext xmlns:c16="http://schemas.microsoft.com/office/drawing/2014/chart" uri="{C3380CC4-5D6E-409C-BE32-E72D297353CC}">
                  <c16:uniqueId val="{00000007-EBA8-4BEF-91A3-99801F486D8E}"/>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{07E96A9A-10EE-475A-AC77-E94D6740047A}</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EBA8-4BEF-91A3-99801F486D8E}"/>
                </c:ext>
              </c:extLst>
            </c:dLbl>
            <c:dLbl>
              <c:idx val="9"/>
              <c:tx>
                <c:strRef>
                  <c:f>Daten_Diagramme!$E$23</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{839FB8C6-FECC-4C56-9578-FD07E1F95EBE}</c15:txfldGUID>
                      <c15:f>Daten_Diagramme!$E$23</c15:f>
                      <c15:dlblFieldTableCache>
                        <c:ptCount val="1"/>
                        <c:pt idx="0">
                          <c:v>-11.8</c:v>
                        </c:pt>
                      </c15:dlblFieldTableCache>
                    </c15:dlblFTEntry>
                  </c15:dlblFieldTable>
                  <c15:showDataLabelsRange val="0"/>
                </c:ext>
                <c:ext xmlns:c16="http://schemas.microsoft.com/office/drawing/2014/chart" uri="{C3380CC4-5D6E-409C-BE32-E72D297353CC}">
                  <c16:uniqueId val="{00000009-EBA8-4BEF-91A3-99801F486D8E}"/>
                </c:ext>
              </c:extLst>
            </c:dLbl>
            <c:dLbl>
              <c:idx val="10"/>
              <c:tx>
                <c:strRef>
                  <c:f>Daten_Diagramme!$E$24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{174B9B6E-E4A4-4E91-8BF7-745A35121F0B}</c15:txfldGUID>
                      <c15:f>Daten_Diagramme!$E$24</c15:f>
                      <c15:dlblFieldTableCache>
                        <c:ptCount val="1"/>
                        <c:pt idx="0">
                          <c:v>-6.1</c:v>
                        </c:pt>
                      </c15:dlblFieldTableCache>
                    </c15:dlblFTEntry>
                  </c15:dlblFieldTable>
                  <c15:showDataLabelsRange val="0"/>
                </c:ext>
                <c:ext xmlns:c16="http://schemas.microsoft.com/office/drawing/2014/chart" uri="{C3380CC4-5D6E-409C-BE32-E72D297353CC}">
                  <c16:uniqueId val="{0000000A-EBA8-4BEF-91A3-99801F486D8E}"/>
                </c:ext>
              </c:extLst>
            </c:dLbl>
            <c:dLbl>
              <c:idx val="11"/>
              <c:tx>
                <c:strRef>
                  <c:f>Daten_Diagramme!$E$25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{9C465EAC-A513-4A09-AA6B-BD25FFB253F5}</c15:txfldGUID>
                      <c15:f>Daten_Diagramme!$E$25</c15:f>
                      <c15:dlblFieldTableCache>
                        <c:ptCount val="1"/>
                        <c:pt idx="0">
                          <c:v>-1.4</c:v>
                        </c:pt>
                      </c15:dlblFieldTableCache>
                    </c15:dlblFTEntry>
                  </c15:dlblFieldTable>
                  <c15:showDataLabelsRange val="0"/>
                </c:ext>
                <c:ext xmlns:c16="http://schemas.microsoft.com/office/drawing/2014/chart" uri="{C3380CC4-5D6E-409C-BE32-E72D297353CC}">
                  <c16:uniqueId val="{0000000B-EBA8-4BEF-91A3-99801F486D8E}"/>
                </c:ext>
              </c:extLst>
            </c:dLbl>
            <c:dLbl>
              <c:idx val="12"/>
              <c:tx>
                <c:strRef>
                  <c:f>Daten_Diagramme!$E$26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{86FCE46B-52D1-4FE6-B4E1-881133E6382F}</c15:txfldGUID>
                      <c15:f>Daten_Diagramme!$E$26</c15:f>
                      <c15:dlblFieldTableCache>
                        <c:ptCount val="1"/>
                        <c:pt idx="0">
                          <c:v>-8.5</c:v>
                        </c:pt>
                      </c15:dlblFieldTableCache>
                    </c15:dlblFTEntry>
                  </c15:dlblFieldTable>
                  <c15:showDataLabelsRange val="0"/>
                </c:ext>
                <c:ext xmlns:c16="http://schemas.microsoft.com/office/drawing/2014/chart" uri="{C3380CC4-5D6E-409C-BE32-E72D297353CC}">
                  <c16:uniqueId val="{0000000C-EBA8-4BEF-91A3-99801F486D8E}"/>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{B9C71B13-B533-4EC4-924B-2C4076C52167}</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EBA8-4BEF-91A3-99801F486D8E}"/>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{8CC145E5-FA35-4DF6-8E4A-8C5052CA4DB2}</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EBA8-4BEF-91A3-99801F486D8E}"/>
                </c:ext>
              </c:extLst>
            </c:dLbl>
            <c:dLbl>
              <c:idx val="15"/>
              <c:tx>
                <c:strRef>
                  <c:f>Daten_Diagramme!$E$29</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{A07D5EB3-8A36-4938-88B2-057B7F65290F}</c15:txfldGUID>
                      <c15:f>Daten_Diagramme!$E$29</c15:f>
                      <c15:dlblFieldTableCache>
                        <c:ptCount val="1"/>
                        <c:pt idx="0">
                          <c:v>24.0</c:v>
                        </c:pt>
                      </c15:dlblFieldTableCache>
                    </c15:dlblFTEntry>
                  </c15:dlblFieldTable>
                  <c15:showDataLabelsRange val="0"/>
                </c:ext>
                <c:ext xmlns:c16="http://schemas.microsoft.com/office/drawing/2014/chart" uri="{C3380CC4-5D6E-409C-BE32-E72D297353CC}">
                  <c16:uniqueId val="{0000000F-EBA8-4BEF-91A3-99801F486D8E}"/>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{BDBB25D6-9F8C-43F5-BC54-BDFE56666248}</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EBA8-4BEF-91A3-99801F486D8E}"/>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{29D258ED-CB93-4DA5-9EE4-0A2083DC737B}</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EBA8-4BEF-91A3-99801F486D8E}"/>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{3E013285-9814-4E6E-BFC9-41A0F57B4202}</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EBA8-4BEF-91A3-99801F486D8E}"/>
                </c:ext>
              </c:extLst>
            </c:dLbl>
            <c:dLbl>
              <c:idx val="19"/>
              <c:tx>
                <c:strRef>
                  <c:f>Daten_Diagramme!$E$33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{DE1ABB13-2ED9-4C4F-9962-2FFBF9857CA9}</c15:txfldGUID>
                      <c15:f>Daten_Diagramme!$E$33</c15:f>
                      <c15:dlblFieldTableCache>
                        <c:ptCount val="1"/>
                        <c:pt idx="0">
                          <c:v>-5.4</c:v>
                        </c:pt>
                      </c15:dlblFieldTableCache>
                    </c15:dlblFTEntry>
                  </c15:dlblFieldTable>
                  <c15:showDataLabelsRange val="0"/>
                </c:ext>
                <c:ext xmlns:c16="http://schemas.microsoft.com/office/drawing/2014/chart" uri="{C3380CC4-5D6E-409C-BE32-E72D297353CC}">
                  <c16:uniqueId val="{00000013-EBA8-4BEF-91A3-99801F486D8E}"/>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{5BF8F180-A855-4F68-BCD9-4C97BAFA3A33}</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EBA8-4BEF-91A3-99801F486D8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{731884E5-7288-472E-873C-DB1E98ADA9D5}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BA8-4BEF-91A3-99801F486D8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{0E3C8FE1-014F-4E6B-B496-85DE94231A1A}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BA8-4BEF-91A3-99801F486D8E}"/>
                </c:ext>
              </c:extLst>
            </c:dLbl>
            <c:dLbl>
              <c:idx val="23"/>
              <c:tx>
                <c:strRef>
                  <c:f>Daten_Diagramme!$E$37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{E35B964F-FEBC-4566-BD68-E73A284C4194}</c15:txfldGUID>
                      <c15:f>Daten_Diagramme!$E$37</c15:f>
                      <c15:dlblFieldTableCache>
                        <c:ptCount val="1"/>
                        <c:pt idx="0">
                          <c:v>1.7</c:v>
                        </c:pt>
                      </c15:dlblFieldTableCache>
                    </c15:dlblFTEntry>
                  </c15:dlblFieldTable>
                  <c15:showDataLabelsRange val="0"/>
                </c:ext>
                <c:ext xmlns:c16="http://schemas.microsoft.com/office/drawing/2014/chart" uri="{C3380CC4-5D6E-409C-BE32-E72D297353CC}">
                  <c16:uniqueId val="{00000017-EBA8-4BEF-91A3-99801F486D8E}"/>
                </c:ext>
              </c:extLst>
            </c:dLbl>
            <c:dLbl>
              <c:idx val="24"/>
              <c:tx>
                <c:strRef>
                  <c:f>Daten_Diagramme!$E$38</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{5C9E8425-984C-4D66-9F36-AB1F14B2671F}</c15:txfldGUID>
                      <c15:f>Daten_Diagramme!$E$38</c15:f>
                      <c15:dlblFieldTableCache>
                        <c:ptCount val="1"/>
                        <c:pt idx="0">
                          <c:v>-13.5</c:v>
                        </c:pt>
                      </c15:dlblFieldTableCache>
                    </c15:dlblFTEntry>
                  </c15:dlblFieldTable>
                  <c15:showDataLabelsRange val="0"/>
                </c:ext>
                <c:ext xmlns:c16="http://schemas.microsoft.com/office/drawing/2014/chart" uri="{C3380CC4-5D6E-409C-BE32-E72D297353CC}">
                  <c16:uniqueId val="{00000018-EBA8-4BEF-91A3-99801F486D8E}"/>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{F43C4C23-71EE-4361-BE2D-7258FBF970BC}</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EBA8-4BEF-91A3-99801F486D8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{E50B0599-D198-4976-A0E1-FB64021C0BE1}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BA8-4BEF-91A3-99801F486D8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{8FEE661F-310B-428D-866B-4AB5D9953115}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BA8-4BEF-91A3-99801F486D8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{85DF3664-C3B2-406B-A23B-04C68CBF697E}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BA8-4BEF-91A3-99801F486D8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{25EB0CD7-C281-4D0F-8FFA-6476858F0698}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BA8-4BEF-91A3-99801F486D8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{5AC6F075-ECF4-49A3-BF87-3CECE01F7866}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BA8-4BEF-91A3-99801F486D8E}"/>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{8C616551-82B7-4F58-B9D9-699053C941F8}</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EBA8-4BEF-91A3-99801F486D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-3.7543773922957895</c:v>
                </c:pt>
                <c:pt idx="1">
                  <c:v>1.7156862745098038</c:v>
                </c:pt>
                <c:pt idx="2">
                  <c:v>-11.864406779661017</c:v>
                </c:pt>
                <c:pt idx="3">
                  <c:v>-18.210862619808307</c:v>
                </c:pt>
                <c:pt idx="4">
                  <c:v>-36.674816625916868</c:v>
                </c:pt>
                <c:pt idx="5">
                  <c:v>-0.68649885583524028</c:v>
                </c:pt>
                <c:pt idx="6">
                  <c:v>-19.35483870967742</c:v>
                </c:pt>
                <c:pt idx="7">
                  <c:v>-4.5454545454545459</c:v>
                </c:pt>
                <c:pt idx="8">
                  <c:v>0.54921841994085341</c:v>
                </c:pt>
                <c:pt idx="9">
                  <c:v>-11.82033096926714</c:v>
                </c:pt>
                <c:pt idx="10">
                  <c:v>-6.1477721376198531</c:v>
                </c:pt>
                <c:pt idx="11">
                  <c:v>-1.3888888888888888</c:v>
                </c:pt>
                <c:pt idx="12">
                  <c:v>-8.5106382978723403</c:v>
                </c:pt>
                <c:pt idx="13">
                  <c:v>0.23781212841854935</c:v>
                </c:pt>
                <c:pt idx="14">
                  <c:v>-1.3992537313432836</c:v>
                </c:pt>
                <c:pt idx="15">
                  <c:v>24.03846153846154</c:v>
                </c:pt>
                <c:pt idx="16">
                  <c:v>-1.3333333333333333</c:v>
                </c:pt>
                <c:pt idx="17">
                  <c:v>1.7543859649122806</c:v>
                </c:pt>
                <c:pt idx="18">
                  <c:v>-1.3605442176870748</c:v>
                </c:pt>
                <c:pt idx="19">
                  <c:v>-5.4012345679012341</c:v>
                </c:pt>
                <c:pt idx="20">
                  <c:v>-2.102312543798178</c:v>
                </c:pt>
                <c:pt idx="21">
                  <c:v>0</c:v>
                </c:pt>
                <c:pt idx="23">
                  <c:v>1.7156862745098038</c:v>
                </c:pt>
                <c:pt idx="24">
                  <c:v>-13.495276653171389</c:v>
                </c:pt>
                <c:pt idx="25">
                  <c:v>-2.5803966878490274</c:v>
                </c:pt>
              </c:numCache>
            </c:numRef>
          </c:val>
          <c:extLst>
            <c:ext xmlns:c16="http://schemas.microsoft.com/office/drawing/2014/chart" uri="{C3380CC4-5D6E-409C-BE32-E72D297353CC}">
              <c16:uniqueId val="{00000020-EBA8-4BEF-91A3-99801F486D8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{D49DBC9F-316C-4997-A53A-FA66EC5723BA}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BA8-4BEF-91A3-99801F486D8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{90417EE0-885A-4A5A-A48B-B5BC27231F74}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BA8-4BEF-91A3-99801F486D8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{FD1EA0A8-800D-4C89-AB62-14F92EEF4CF7}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BA8-4BEF-91A3-99801F486D8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{FF022822-1001-44B9-B46A-E1D9200AD3D0}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BA8-4BEF-91A3-99801F486D8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{B5846BCC-D8A5-4C96-B9F1-BD2C3F1E02D8}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BA8-4BEF-91A3-99801F486D8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{D84A4C6A-1361-4E35-B5E5-595CA8BB2BC3}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BA8-4BEF-91A3-99801F486D8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{3391C128-AC90-4466-B32A-EDFA2F4F800F}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BA8-4BEF-91A3-99801F486D8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{92BB778E-F330-4DB4-AB97-4746D9D01D31}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BA8-4BEF-91A3-99801F486D8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{4FA4B1BB-BF52-42B6-A80D-568AB1AEDB7E}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BA8-4BEF-91A3-99801F486D8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{0A362D49-5447-45C1-B94B-0E38C3C951C2}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BA8-4BEF-91A3-99801F486D8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{D4172D21-1633-467F-AC23-8C9AC820DB62}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BA8-4BEF-91A3-99801F486D8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{2C5FB2AE-9116-4960-8A38-A35B49FC2A3A}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BA8-4BEF-91A3-99801F486D8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{A41703E4-FF28-4A56-92A6-A7F5EC5AD006}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BA8-4BEF-91A3-99801F486D8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{1E3A4F20-6BB3-4D9D-BFC0-C65D5545F548}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BA8-4BEF-91A3-99801F486D8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{5ED9531F-9B86-4AC6-848F-CCBF86D090E8}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BA8-4BEF-91A3-99801F486D8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{8EC71976-17E1-493E-A5C4-D6DF275B2F1C}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BA8-4BEF-91A3-99801F486D8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{8F461EBB-AC89-43FA-9EC4-F57A852E1F0E}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BA8-4BEF-91A3-99801F486D8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{C1984FEC-BE94-4976-9E30-DF2704835B72}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BA8-4BEF-91A3-99801F486D8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{9F6533E6-10FD-47C9-BADF-B3348CF867AC}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BA8-4BEF-91A3-99801F486D8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{6EBAFCEB-5157-40BD-94A6-CEB45A628F06}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BA8-4BEF-91A3-99801F486D8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{98B659F7-2936-401C-8814-975A3B09FE1B}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BA8-4BEF-91A3-99801F486D8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{251730B4-3E1F-491D-92DC-BDE4825AF9B6}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BA8-4BEF-91A3-99801F486D8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{59534D76-D3B9-4D4B-B6AF-3FC46CC594D7}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BA8-4BEF-91A3-99801F486D8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{DCE5A2BE-CD52-418B-A223-A509B8DE0920}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BA8-4BEF-91A3-99801F486D8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{0D55CF90-0E61-40E1-BAD7-3B033FD8766A}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BA8-4BEF-91A3-99801F486D8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{47C1D735-8002-487A-9505-6A2D17B0E810}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BA8-4BEF-91A3-99801F486D8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{D636A5C8-A05D-4C3C-87F8-2D2D18F96013}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BA8-4BEF-91A3-99801F486D8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{9F4AD7E3-CE6F-41F9-84FF-48BAC32F8030}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BA8-4BEF-91A3-99801F486D8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{72E7D98D-66A6-45F1-9720-AA9DDCF62EFA}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BA8-4BEF-91A3-99801F486D8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{3BDF2C59-056E-4CE9-9B2B-813E8FB5504A}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BA8-4BEF-91A3-99801F486D8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{F93F498D-D944-487A-877A-95F44F025ADD}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BA8-4BEF-91A3-99801F486D8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{EA736C47-7A67-4308-AF7D-0B0764A7F30B}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BA8-4BEF-91A3-99801F486D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BA8-4BEF-91A3-99801F486D8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BA8-4BEF-91A3-99801F486D8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{FD7D55F7-1A1E-44E3-A815-A788693D7160}</c15:txfldGUID>
                      <c15:f>Diagramm!$I$46</c15:f>
                      <c15:dlblFieldTableCache>
                        <c:ptCount val="1"/>
                      </c15:dlblFieldTableCache>
                    </c15:dlblFTEntry>
                  </c15:dlblFieldTable>
                  <c15:showDataLabelsRange val="0"/>
                </c:ext>
                <c:ext xmlns:c16="http://schemas.microsoft.com/office/drawing/2014/chart" uri="{C3380CC4-5D6E-409C-BE32-E72D297353CC}">
                  <c16:uniqueId val="{00000000-D286-4B94-B52A-50312520D76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{5D69C4DE-57A1-4E67-B7F8-92CB8DF431AF}</c15:txfldGUID>
                      <c15:f>Diagramm!$I$47</c15:f>
                      <c15:dlblFieldTableCache>
                        <c:ptCount val="1"/>
                      </c15:dlblFieldTableCache>
                    </c15:dlblFTEntry>
                  </c15:dlblFieldTable>
                  <c15:showDataLabelsRange val="0"/>
                </c:ext>
                <c:ext xmlns:c16="http://schemas.microsoft.com/office/drawing/2014/chart" uri="{C3380CC4-5D6E-409C-BE32-E72D297353CC}">
                  <c16:uniqueId val="{00000001-D286-4B94-B52A-50312520D76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{2E114A8A-65A1-498C-95F0-7B5445F4FB6E}</c15:txfldGUID>
                      <c15:f>Diagramm!$I$48</c15:f>
                      <c15:dlblFieldTableCache>
                        <c:ptCount val="1"/>
                      </c15:dlblFieldTableCache>
                    </c15:dlblFTEntry>
                  </c15:dlblFieldTable>
                  <c15:showDataLabelsRange val="0"/>
                </c:ext>
                <c:ext xmlns:c16="http://schemas.microsoft.com/office/drawing/2014/chart" uri="{C3380CC4-5D6E-409C-BE32-E72D297353CC}">
                  <c16:uniqueId val="{00000002-D286-4B94-B52A-50312520D76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{F98F6CD4-FE8C-4CBF-B3E2-8D1BBBEEEDEA}</c15:txfldGUID>
                      <c15:f>Diagramm!$I$49</c15:f>
                      <c15:dlblFieldTableCache>
                        <c:ptCount val="1"/>
                      </c15:dlblFieldTableCache>
                    </c15:dlblFTEntry>
                  </c15:dlblFieldTable>
                  <c15:showDataLabelsRange val="0"/>
                </c:ext>
                <c:ext xmlns:c16="http://schemas.microsoft.com/office/drawing/2014/chart" uri="{C3380CC4-5D6E-409C-BE32-E72D297353CC}">
                  <c16:uniqueId val="{00000003-D286-4B94-B52A-50312520D76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{103295DF-7225-43F1-87E1-48B5A054A41E}</c15:txfldGUID>
                      <c15:f>Diagramm!$I$50</c15:f>
                      <c15:dlblFieldTableCache>
                        <c:ptCount val="1"/>
                      </c15:dlblFieldTableCache>
                    </c15:dlblFTEntry>
                  </c15:dlblFieldTable>
                  <c15:showDataLabelsRange val="0"/>
                </c:ext>
                <c:ext xmlns:c16="http://schemas.microsoft.com/office/drawing/2014/chart" uri="{C3380CC4-5D6E-409C-BE32-E72D297353CC}">
                  <c16:uniqueId val="{00000004-D286-4B94-B52A-50312520D76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{00C2F354-CBF7-426C-BD09-26371ECF901F}</c15:txfldGUID>
                      <c15:f>Diagramm!$I$51</c15:f>
                      <c15:dlblFieldTableCache>
                        <c:ptCount val="1"/>
                      </c15:dlblFieldTableCache>
                    </c15:dlblFTEntry>
                  </c15:dlblFieldTable>
                  <c15:showDataLabelsRange val="0"/>
                </c:ext>
                <c:ext xmlns:c16="http://schemas.microsoft.com/office/drawing/2014/chart" uri="{C3380CC4-5D6E-409C-BE32-E72D297353CC}">
                  <c16:uniqueId val="{00000005-D286-4B94-B52A-50312520D76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{68310D01-080E-43C3-BDDA-2F625E2D318E}</c15:txfldGUID>
                      <c15:f>Diagramm!$I$52</c15:f>
                      <c15:dlblFieldTableCache>
                        <c:ptCount val="1"/>
                      </c15:dlblFieldTableCache>
                    </c15:dlblFTEntry>
                  </c15:dlblFieldTable>
                  <c15:showDataLabelsRange val="0"/>
                </c:ext>
                <c:ext xmlns:c16="http://schemas.microsoft.com/office/drawing/2014/chart" uri="{C3380CC4-5D6E-409C-BE32-E72D297353CC}">
                  <c16:uniqueId val="{00000006-D286-4B94-B52A-50312520D76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{7E99EAF5-2A21-4638-9ADD-A449DD4CCCD2}</c15:txfldGUID>
                      <c15:f>Diagramm!$I$53</c15:f>
                      <c15:dlblFieldTableCache>
                        <c:ptCount val="1"/>
                      </c15:dlblFieldTableCache>
                    </c15:dlblFTEntry>
                  </c15:dlblFieldTable>
                  <c15:showDataLabelsRange val="0"/>
                </c:ext>
                <c:ext xmlns:c16="http://schemas.microsoft.com/office/drawing/2014/chart" uri="{C3380CC4-5D6E-409C-BE32-E72D297353CC}">
                  <c16:uniqueId val="{00000007-D286-4B94-B52A-50312520D76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{20B9FEF5-35EE-4827-88ED-98AB453E986A}</c15:txfldGUID>
                      <c15:f>Diagramm!$I$54</c15:f>
                      <c15:dlblFieldTableCache>
                        <c:ptCount val="1"/>
                      </c15:dlblFieldTableCache>
                    </c15:dlblFTEntry>
                  </c15:dlblFieldTable>
                  <c15:showDataLabelsRange val="0"/>
                </c:ext>
                <c:ext xmlns:c16="http://schemas.microsoft.com/office/drawing/2014/chart" uri="{C3380CC4-5D6E-409C-BE32-E72D297353CC}">
                  <c16:uniqueId val="{00000008-D286-4B94-B52A-50312520D76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{802A96D9-2DA3-468E-ABFA-4055C12AE071}</c15:txfldGUID>
                      <c15:f>Diagramm!$I$55</c15:f>
                      <c15:dlblFieldTableCache>
                        <c:ptCount val="1"/>
                      </c15:dlblFieldTableCache>
                    </c15:dlblFTEntry>
                  </c15:dlblFieldTable>
                  <c15:showDataLabelsRange val="0"/>
                </c:ext>
                <c:ext xmlns:c16="http://schemas.microsoft.com/office/drawing/2014/chart" uri="{C3380CC4-5D6E-409C-BE32-E72D297353CC}">
                  <c16:uniqueId val="{00000009-D286-4B94-B52A-50312520D76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{A83AA45E-B80B-4782-B05B-EC90A1F4412C}</c15:txfldGUID>
                      <c15:f>Diagramm!$I$56</c15:f>
                      <c15:dlblFieldTableCache>
                        <c:ptCount val="1"/>
                      </c15:dlblFieldTableCache>
                    </c15:dlblFTEntry>
                  </c15:dlblFieldTable>
                  <c15:showDataLabelsRange val="0"/>
                </c:ext>
                <c:ext xmlns:c16="http://schemas.microsoft.com/office/drawing/2014/chart" uri="{C3380CC4-5D6E-409C-BE32-E72D297353CC}">
                  <c16:uniqueId val="{0000000A-D286-4B94-B52A-50312520D76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{F9F4BD0F-99C5-48AD-B1A9-00246E61112B}</c15:txfldGUID>
                      <c15:f>Diagramm!$I$57</c15:f>
                      <c15:dlblFieldTableCache>
                        <c:ptCount val="1"/>
                      </c15:dlblFieldTableCache>
                    </c15:dlblFTEntry>
                  </c15:dlblFieldTable>
                  <c15:showDataLabelsRange val="0"/>
                </c:ext>
                <c:ext xmlns:c16="http://schemas.microsoft.com/office/drawing/2014/chart" uri="{C3380CC4-5D6E-409C-BE32-E72D297353CC}">
                  <c16:uniqueId val="{0000000B-D286-4B94-B52A-50312520D76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{C3B9113A-D991-4DEA-B928-3B1B7B640243}</c15:txfldGUID>
                      <c15:f>Diagramm!$I$58</c15:f>
                      <c15:dlblFieldTableCache>
                        <c:ptCount val="1"/>
                      </c15:dlblFieldTableCache>
                    </c15:dlblFTEntry>
                  </c15:dlblFieldTable>
                  <c15:showDataLabelsRange val="0"/>
                </c:ext>
                <c:ext xmlns:c16="http://schemas.microsoft.com/office/drawing/2014/chart" uri="{C3380CC4-5D6E-409C-BE32-E72D297353CC}">
                  <c16:uniqueId val="{0000000C-D286-4B94-B52A-50312520D76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{7144008B-90C7-48B4-9727-7D8E90E9758F}</c15:txfldGUID>
                      <c15:f>Diagramm!$I$59</c15:f>
                      <c15:dlblFieldTableCache>
                        <c:ptCount val="1"/>
                      </c15:dlblFieldTableCache>
                    </c15:dlblFTEntry>
                  </c15:dlblFieldTable>
                  <c15:showDataLabelsRange val="0"/>
                </c:ext>
                <c:ext xmlns:c16="http://schemas.microsoft.com/office/drawing/2014/chart" uri="{C3380CC4-5D6E-409C-BE32-E72D297353CC}">
                  <c16:uniqueId val="{0000000D-D286-4B94-B52A-50312520D76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{67FD1F69-736D-4FDD-85EB-154CBD83B56C}</c15:txfldGUID>
                      <c15:f>Diagramm!$I$60</c15:f>
                      <c15:dlblFieldTableCache>
                        <c:ptCount val="1"/>
                      </c15:dlblFieldTableCache>
                    </c15:dlblFTEntry>
                  </c15:dlblFieldTable>
                  <c15:showDataLabelsRange val="0"/>
                </c:ext>
                <c:ext xmlns:c16="http://schemas.microsoft.com/office/drawing/2014/chart" uri="{C3380CC4-5D6E-409C-BE32-E72D297353CC}">
                  <c16:uniqueId val="{0000000E-D286-4B94-B52A-50312520D76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{4A6B25BF-AD5C-41CC-B2A5-A147DE9BBD22}</c15:txfldGUID>
                      <c15:f>Diagramm!$I$61</c15:f>
                      <c15:dlblFieldTableCache>
                        <c:ptCount val="1"/>
                      </c15:dlblFieldTableCache>
                    </c15:dlblFTEntry>
                  </c15:dlblFieldTable>
                  <c15:showDataLabelsRange val="0"/>
                </c:ext>
                <c:ext xmlns:c16="http://schemas.microsoft.com/office/drawing/2014/chart" uri="{C3380CC4-5D6E-409C-BE32-E72D297353CC}">
                  <c16:uniqueId val="{0000000F-D286-4B94-B52A-50312520D76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{0EF7F657-4F30-4834-8141-CA7132FE529B}</c15:txfldGUID>
                      <c15:f>Diagramm!$I$62</c15:f>
                      <c15:dlblFieldTableCache>
                        <c:ptCount val="1"/>
                      </c15:dlblFieldTableCache>
                    </c15:dlblFTEntry>
                  </c15:dlblFieldTable>
                  <c15:showDataLabelsRange val="0"/>
                </c:ext>
                <c:ext xmlns:c16="http://schemas.microsoft.com/office/drawing/2014/chart" uri="{C3380CC4-5D6E-409C-BE32-E72D297353CC}">
                  <c16:uniqueId val="{00000010-D286-4B94-B52A-50312520D76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{CE47E419-0F65-4D9F-AC0F-B098CCE63C7D}</c15:txfldGUID>
                      <c15:f>Diagramm!$I$63</c15:f>
                      <c15:dlblFieldTableCache>
                        <c:ptCount val="1"/>
                      </c15:dlblFieldTableCache>
                    </c15:dlblFTEntry>
                  </c15:dlblFieldTable>
                  <c15:showDataLabelsRange val="0"/>
                </c:ext>
                <c:ext xmlns:c16="http://schemas.microsoft.com/office/drawing/2014/chart" uri="{C3380CC4-5D6E-409C-BE32-E72D297353CC}">
                  <c16:uniqueId val="{00000011-D286-4B94-B52A-50312520D76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{7BF4940C-CB68-4CEB-8529-DE7C3EBE671A}</c15:txfldGUID>
                      <c15:f>Diagramm!$I$64</c15:f>
                      <c15:dlblFieldTableCache>
                        <c:ptCount val="1"/>
                      </c15:dlblFieldTableCache>
                    </c15:dlblFTEntry>
                  </c15:dlblFieldTable>
                  <c15:showDataLabelsRange val="0"/>
                </c:ext>
                <c:ext xmlns:c16="http://schemas.microsoft.com/office/drawing/2014/chart" uri="{C3380CC4-5D6E-409C-BE32-E72D297353CC}">
                  <c16:uniqueId val="{00000012-D286-4B94-B52A-50312520D76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{97AF6203-DAAC-458D-9142-7A3506C56ED2}</c15:txfldGUID>
                      <c15:f>Diagramm!$I$65</c15:f>
                      <c15:dlblFieldTableCache>
                        <c:ptCount val="1"/>
                      </c15:dlblFieldTableCache>
                    </c15:dlblFTEntry>
                  </c15:dlblFieldTable>
                  <c15:showDataLabelsRange val="0"/>
                </c:ext>
                <c:ext xmlns:c16="http://schemas.microsoft.com/office/drawing/2014/chart" uri="{C3380CC4-5D6E-409C-BE32-E72D297353CC}">
                  <c16:uniqueId val="{00000013-D286-4B94-B52A-50312520D76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{9F645D45-1A6A-4340-8B26-ABDBCD6F6BC1}</c15:txfldGUID>
                      <c15:f>Diagramm!$I$66</c15:f>
                      <c15:dlblFieldTableCache>
                        <c:ptCount val="1"/>
                      </c15:dlblFieldTableCache>
                    </c15:dlblFTEntry>
                  </c15:dlblFieldTable>
                  <c15:showDataLabelsRange val="0"/>
                </c:ext>
                <c:ext xmlns:c16="http://schemas.microsoft.com/office/drawing/2014/chart" uri="{C3380CC4-5D6E-409C-BE32-E72D297353CC}">
                  <c16:uniqueId val="{00000014-D286-4B94-B52A-50312520D76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{1A57BBB7-7323-4C08-90A5-166F02FE1D15}</c15:txfldGUID>
                      <c15:f>Diagramm!$I$67</c15:f>
                      <c15:dlblFieldTableCache>
                        <c:ptCount val="1"/>
                      </c15:dlblFieldTableCache>
                    </c15:dlblFTEntry>
                  </c15:dlblFieldTable>
                  <c15:showDataLabelsRange val="0"/>
                </c:ext>
                <c:ext xmlns:c16="http://schemas.microsoft.com/office/drawing/2014/chart" uri="{C3380CC4-5D6E-409C-BE32-E72D297353CC}">
                  <c16:uniqueId val="{00000015-D286-4B94-B52A-50312520D7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286-4B94-B52A-50312520D76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{7F146225-922D-4369-918A-88EE5AAB376B}</c15:txfldGUID>
                      <c15:f>Diagramm!$K$46</c15:f>
                      <c15:dlblFieldTableCache>
                        <c:ptCount val="1"/>
                      </c15:dlblFieldTableCache>
                    </c15:dlblFTEntry>
                  </c15:dlblFieldTable>
                  <c15:showDataLabelsRange val="0"/>
                </c:ext>
                <c:ext xmlns:c16="http://schemas.microsoft.com/office/drawing/2014/chart" uri="{C3380CC4-5D6E-409C-BE32-E72D297353CC}">
                  <c16:uniqueId val="{00000017-D286-4B94-B52A-50312520D76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{039E3152-3BAB-459E-8B5F-93EB397464EB}</c15:txfldGUID>
                      <c15:f>Diagramm!$K$47</c15:f>
                      <c15:dlblFieldTableCache>
                        <c:ptCount val="1"/>
                      </c15:dlblFieldTableCache>
                    </c15:dlblFTEntry>
                  </c15:dlblFieldTable>
                  <c15:showDataLabelsRange val="0"/>
                </c:ext>
                <c:ext xmlns:c16="http://schemas.microsoft.com/office/drawing/2014/chart" uri="{C3380CC4-5D6E-409C-BE32-E72D297353CC}">
                  <c16:uniqueId val="{00000018-D286-4B94-B52A-50312520D76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{0A68F91E-33D8-4E45-99ED-6DA5C476C073}</c15:txfldGUID>
                      <c15:f>Diagramm!$K$48</c15:f>
                      <c15:dlblFieldTableCache>
                        <c:ptCount val="1"/>
                      </c15:dlblFieldTableCache>
                    </c15:dlblFTEntry>
                  </c15:dlblFieldTable>
                  <c15:showDataLabelsRange val="0"/>
                </c:ext>
                <c:ext xmlns:c16="http://schemas.microsoft.com/office/drawing/2014/chart" uri="{C3380CC4-5D6E-409C-BE32-E72D297353CC}">
                  <c16:uniqueId val="{00000019-D286-4B94-B52A-50312520D76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{55F9D551-BA94-4266-9205-0269B073E78E}</c15:txfldGUID>
                      <c15:f>Diagramm!$K$49</c15:f>
                      <c15:dlblFieldTableCache>
                        <c:ptCount val="1"/>
                      </c15:dlblFieldTableCache>
                    </c15:dlblFTEntry>
                  </c15:dlblFieldTable>
                  <c15:showDataLabelsRange val="0"/>
                </c:ext>
                <c:ext xmlns:c16="http://schemas.microsoft.com/office/drawing/2014/chart" uri="{C3380CC4-5D6E-409C-BE32-E72D297353CC}">
                  <c16:uniqueId val="{0000001A-D286-4B94-B52A-50312520D76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{2002BCD1-C7F8-4663-B2A3-F068D5AC5329}</c15:txfldGUID>
                      <c15:f>Diagramm!$K$50</c15:f>
                      <c15:dlblFieldTableCache>
                        <c:ptCount val="1"/>
                      </c15:dlblFieldTableCache>
                    </c15:dlblFTEntry>
                  </c15:dlblFieldTable>
                  <c15:showDataLabelsRange val="0"/>
                </c:ext>
                <c:ext xmlns:c16="http://schemas.microsoft.com/office/drawing/2014/chart" uri="{C3380CC4-5D6E-409C-BE32-E72D297353CC}">
                  <c16:uniqueId val="{0000001B-D286-4B94-B52A-50312520D76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{779253A0-3053-49C9-96EA-1E2818739C85}</c15:txfldGUID>
                      <c15:f>Diagramm!$K$51</c15:f>
                      <c15:dlblFieldTableCache>
                        <c:ptCount val="1"/>
                      </c15:dlblFieldTableCache>
                    </c15:dlblFTEntry>
                  </c15:dlblFieldTable>
                  <c15:showDataLabelsRange val="0"/>
                </c:ext>
                <c:ext xmlns:c16="http://schemas.microsoft.com/office/drawing/2014/chart" uri="{C3380CC4-5D6E-409C-BE32-E72D297353CC}">
                  <c16:uniqueId val="{0000001C-D286-4B94-B52A-50312520D76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{ABDA9273-62EC-4BD9-90D0-F0B5A1B948A7}</c15:txfldGUID>
                      <c15:f>Diagramm!$K$52</c15:f>
                      <c15:dlblFieldTableCache>
                        <c:ptCount val="1"/>
                      </c15:dlblFieldTableCache>
                    </c15:dlblFTEntry>
                  </c15:dlblFieldTable>
                  <c15:showDataLabelsRange val="0"/>
                </c:ext>
                <c:ext xmlns:c16="http://schemas.microsoft.com/office/drawing/2014/chart" uri="{C3380CC4-5D6E-409C-BE32-E72D297353CC}">
                  <c16:uniqueId val="{0000001D-D286-4B94-B52A-50312520D76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{EF0321E4-65FF-46EF-BD93-0D891660C126}</c15:txfldGUID>
                      <c15:f>Diagramm!$K$53</c15:f>
                      <c15:dlblFieldTableCache>
                        <c:ptCount val="1"/>
                      </c15:dlblFieldTableCache>
                    </c15:dlblFTEntry>
                  </c15:dlblFieldTable>
                  <c15:showDataLabelsRange val="0"/>
                </c:ext>
                <c:ext xmlns:c16="http://schemas.microsoft.com/office/drawing/2014/chart" uri="{C3380CC4-5D6E-409C-BE32-E72D297353CC}">
                  <c16:uniqueId val="{0000001E-D286-4B94-B52A-50312520D76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{FDBE2252-DB11-4EA2-BD60-ABF462BD6BF7}</c15:txfldGUID>
                      <c15:f>Diagramm!$K$54</c15:f>
                      <c15:dlblFieldTableCache>
                        <c:ptCount val="1"/>
                      </c15:dlblFieldTableCache>
                    </c15:dlblFTEntry>
                  </c15:dlblFieldTable>
                  <c15:showDataLabelsRange val="0"/>
                </c:ext>
                <c:ext xmlns:c16="http://schemas.microsoft.com/office/drawing/2014/chart" uri="{C3380CC4-5D6E-409C-BE32-E72D297353CC}">
                  <c16:uniqueId val="{0000001F-D286-4B94-B52A-50312520D76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{8A4D6A5F-FDFE-4946-A979-5D2C4FD849B9}</c15:txfldGUID>
                      <c15:f>Diagramm!$K$55</c15:f>
                      <c15:dlblFieldTableCache>
                        <c:ptCount val="1"/>
                      </c15:dlblFieldTableCache>
                    </c15:dlblFTEntry>
                  </c15:dlblFieldTable>
                  <c15:showDataLabelsRange val="0"/>
                </c:ext>
                <c:ext xmlns:c16="http://schemas.microsoft.com/office/drawing/2014/chart" uri="{C3380CC4-5D6E-409C-BE32-E72D297353CC}">
                  <c16:uniqueId val="{00000020-D286-4B94-B52A-50312520D76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{CB1B8CDA-199C-4DF5-8352-3AAFE153D43A}</c15:txfldGUID>
                      <c15:f>Diagramm!$K$56</c15:f>
                      <c15:dlblFieldTableCache>
                        <c:ptCount val="1"/>
                      </c15:dlblFieldTableCache>
                    </c15:dlblFTEntry>
                  </c15:dlblFieldTable>
                  <c15:showDataLabelsRange val="0"/>
                </c:ext>
                <c:ext xmlns:c16="http://schemas.microsoft.com/office/drawing/2014/chart" uri="{C3380CC4-5D6E-409C-BE32-E72D297353CC}">
                  <c16:uniqueId val="{00000021-D286-4B94-B52A-50312520D76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{6FFCA5DC-1B43-4C88-8506-ECB351035DB5}</c15:txfldGUID>
                      <c15:f>Diagramm!$K$57</c15:f>
                      <c15:dlblFieldTableCache>
                        <c:ptCount val="1"/>
                      </c15:dlblFieldTableCache>
                    </c15:dlblFTEntry>
                  </c15:dlblFieldTable>
                  <c15:showDataLabelsRange val="0"/>
                </c:ext>
                <c:ext xmlns:c16="http://schemas.microsoft.com/office/drawing/2014/chart" uri="{C3380CC4-5D6E-409C-BE32-E72D297353CC}">
                  <c16:uniqueId val="{00000022-D286-4B94-B52A-50312520D76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{3CC7B720-DA41-431D-B8CE-4E5837745280}</c15:txfldGUID>
                      <c15:f>Diagramm!$K$58</c15:f>
                      <c15:dlblFieldTableCache>
                        <c:ptCount val="1"/>
                      </c15:dlblFieldTableCache>
                    </c15:dlblFTEntry>
                  </c15:dlblFieldTable>
                  <c15:showDataLabelsRange val="0"/>
                </c:ext>
                <c:ext xmlns:c16="http://schemas.microsoft.com/office/drawing/2014/chart" uri="{C3380CC4-5D6E-409C-BE32-E72D297353CC}">
                  <c16:uniqueId val="{00000023-D286-4B94-B52A-50312520D76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{D56EDB2A-5E60-4C71-933D-91EA9B216C75}</c15:txfldGUID>
                      <c15:f>Diagramm!$K$59</c15:f>
                      <c15:dlblFieldTableCache>
                        <c:ptCount val="1"/>
                      </c15:dlblFieldTableCache>
                    </c15:dlblFTEntry>
                  </c15:dlblFieldTable>
                  <c15:showDataLabelsRange val="0"/>
                </c:ext>
                <c:ext xmlns:c16="http://schemas.microsoft.com/office/drawing/2014/chart" uri="{C3380CC4-5D6E-409C-BE32-E72D297353CC}">
                  <c16:uniqueId val="{00000024-D286-4B94-B52A-50312520D76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{9591B8A6-67C2-4AC2-A674-B54D0EBECE05}</c15:txfldGUID>
                      <c15:f>Diagramm!$K$60</c15:f>
                      <c15:dlblFieldTableCache>
                        <c:ptCount val="1"/>
                      </c15:dlblFieldTableCache>
                    </c15:dlblFTEntry>
                  </c15:dlblFieldTable>
                  <c15:showDataLabelsRange val="0"/>
                </c:ext>
                <c:ext xmlns:c16="http://schemas.microsoft.com/office/drawing/2014/chart" uri="{C3380CC4-5D6E-409C-BE32-E72D297353CC}">
                  <c16:uniqueId val="{00000025-D286-4B94-B52A-50312520D76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{AED6B33D-6A14-46CA-A5EF-A8A223BAECCC}</c15:txfldGUID>
                      <c15:f>Diagramm!$K$61</c15:f>
                      <c15:dlblFieldTableCache>
                        <c:ptCount val="1"/>
                      </c15:dlblFieldTableCache>
                    </c15:dlblFTEntry>
                  </c15:dlblFieldTable>
                  <c15:showDataLabelsRange val="0"/>
                </c:ext>
                <c:ext xmlns:c16="http://schemas.microsoft.com/office/drawing/2014/chart" uri="{C3380CC4-5D6E-409C-BE32-E72D297353CC}">
                  <c16:uniqueId val="{00000026-D286-4B94-B52A-50312520D76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{1415B424-2F68-42FD-B820-E9501B773595}</c15:txfldGUID>
                      <c15:f>Diagramm!$K$62</c15:f>
                      <c15:dlblFieldTableCache>
                        <c:ptCount val="1"/>
                      </c15:dlblFieldTableCache>
                    </c15:dlblFTEntry>
                  </c15:dlblFieldTable>
                  <c15:showDataLabelsRange val="0"/>
                </c:ext>
                <c:ext xmlns:c16="http://schemas.microsoft.com/office/drawing/2014/chart" uri="{C3380CC4-5D6E-409C-BE32-E72D297353CC}">
                  <c16:uniqueId val="{00000027-D286-4B94-B52A-50312520D76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{3C56A076-E3A6-41FB-94D1-1A1DFE53E0EC}</c15:txfldGUID>
                      <c15:f>Diagramm!$K$63</c15:f>
                      <c15:dlblFieldTableCache>
                        <c:ptCount val="1"/>
                      </c15:dlblFieldTableCache>
                    </c15:dlblFTEntry>
                  </c15:dlblFieldTable>
                  <c15:showDataLabelsRange val="0"/>
                </c:ext>
                <c:ext xmlns:c16="http://schemas.microsoft.com/office/drawing/2014/chart" uri="{C3380CC4-5D6E-409C-BE32-E72D297353CC}">
                  <c16:uniqueId val="{00000028-D286-4B94-B52A-50312520D76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{2DB1D5EF-9C71-43E0-A924-F2E2576807D3}</c15:txfldGUID>
                      <c15:f>Diagramm!$K$64</c15:f>
                      <c15:dlblFieldTableCache>
                        <c:ptCount val="1"/>
                      </c15:dlblFieldTableCache>
                    </c15:dlblFTEntry>
                  </c15:dlblFieldTable>
                  <c15:showDataLabelsRange val="0"/>
                </c:ext>
                <c:ext xmlns:c16="http://schemas.microsoft.com/office/drawing/2014/chart" uri="{C3380CC4-5D6E-409C-BE32-E72D297353CC}">
                  <c16:uniqueId val="{00000029-D286-4B94-B52A-50312520D76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{4A8D19E1-B663-4AFB-8F9B-0A25F8CCAC85}</c15:txfldGUID>
                      <c15:f>Diagramm!$K$65</c15:f>
                      <c15:dlblFieldTableCache>
                        <c:ptCount val="1"/>
                      </c15:dlblFieldTableCache>
                    </c15:dlblFTEntry>
                  </c15:dlblFieldTable>
                  <c15:showDataLabelsRange val="0"/>
                </c:ext>
                <c:ext xmlns:c16="http://schemas.microsoft.com/office/drawing/2014/chart" uri="{C3380CC4-5D6E-409C-BE32-E72D297353CC}">
                  <c16:uniqueId val="{0000002A-D286-4B94-B52A-50312520D76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{65460E18-BA5C-42C6-8722-E0DB21F8C806}</c15:txfldGUID>
                      <c15:f>Diagramm!$K$66</c15:f>
                      <c15:dlblFieldTableCache>
                        <c:ptCount val="1"/>
                      </c15:dlblFieldTableCache>
                    </c15:dlblFTEntry>
                  </c15:dlblFieldTable>
                  <c15:showDataLabelsRange val="0"/>
                </c:ext>
                <c:ext xmlns:c16="http://schemas.microsoft.com/office/drawing/2014/chart" uri="{C3380CC4-5D6E-409C-BE32-E72D297353CC}">
                  <c16:uniqueId val="{0000002B-D286-4B94-B52A-50312520D76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{F441E157-60FC-49F7-9661-D85E765AF3A6}</c15:txfldGUID>
                      <c15:f>Diagramm!$K$67</c15:f>
                      <c15:dlblFieldTableCache>
                        <c:ptCount val="1"/>
                      </c15:dlblFieldTableCache>
                    </c15:dlblFTEntry>
                  </c15:dlblFieldTable>
                  <c15:showDataLabelsRange val="0"/>
                </c:ext>
                <c:ext xmlns:c16="http://schemas.microsoft.com/office/drawing/2014/chart" uri="{C3380CC4-5D6E-409C-BE32-E72D297353CC}">
                  <c16:uniqueId val="{0000002C-D286-4B94-B52A-50312520D76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286-4B94-B52A-50312520D76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{284EAEDC-5EE9-4E45-B8C7-FC299EF010E1}</c15:txfldGUID>
                      <c15:f>Diagramm!$J$46</c15:f>
                      <c15:dlblFieldTableCache>
                        <c:ptCount val="1"/>
                      </c15:dlblFieldTableCache>
                    </c15:dlblFTEntry>
                  </c15:dlblFieldTable>
                  <c15:showDataLabelsRange val="0"/>
                </c:ext>
                <c:ext xmlns:c16="http://schemas.microsoft.com/office/drawing/2014/chart" uri="{C3380CC4-5D6E-409C-BE32-E72D297353CC}">
                  <c16:uniqueId val="{0000002E-D286-4B94-B52A-50312520D76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{AB01D3E8-BE74-488D-A43B-ED444F7C88C6}</c15:txfldGUID>
                      <c15:f>Diagramm!$J$47</c15:f>
                      <c15:dlblFieldTableCache>
                        <c:ptCount val="1"/>
                      </c15:dlblFieldTableCache>
                    </c15:dlblFTEntry>
                  </c15:dlblFieldTable>
                  <c15:showDataLabelsRange val="0"/>
                </c:ext>
                <c:ext xmlns:c16="http://schemas.microsoft.com/office/drawing/2014/chart" uri="{C3380CC4-5D6E-409C-BE32-E72D297353CC}">
                  <c16:uniqueId val="{0000002F-D286-4B94-B52A-50312520D76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{D077DF34-03B4-423A-BADF-B1D58F545F77}</c15:txfldGUID>
                      <c15:f>Diagramm!$J$48</c15:f>
                      <c15:dlblFieldTableCache>
                        <c:ptCount val="1"/>
                      </c15:dlblFieldTableCache>
                    </c15:dlblFTEntry>
                  </c15:dlblFieldTable>
                  <c15:showDataLabelsRange val="0"/>
                </c:ext>
                <c:ext xmlns:c16="http://schemas.microsoft.com/office/drawing/2014/chart" uri="{C3380CC4-5D6E-409C-BE32-E72D297353CC}">
                  <c16:uniqueId val="{00000030-D286-4B94-B52A-50312520D76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{0E9666AF-6D97-4F85-B1C8-1CDFDA66C1FE}</c15:txfldGUID>
                      <c15:f>Diagramm!$J$49</c15:f>
                      <c15:dlblFieldTableCache>
                        <c:ptCount val="1"/>
                      </c15:dlblFieldTableCache>
                    </c15:dlblFTEntry>
                  </c15:dlblFieldTable>
                  <c15:showDataLabelsRange val="0"/>
                </c:ext>
                <c:ext xmlns:c16="http://schemas.microsoft.com/office/drawing/2014/chart" uri="{C3380CC4-5D6E-409C-BE32-E72D297353CC}">
                  <c16:uniqueId val="{00000031-D286-4B94-B52A-50312520D76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{7F59BC8B-8AFA-416F-ABC3-797F6B5066E9}</c15:txfldGUID>
                      <c15:f>Diagramm!$J$50</c15:f>
                      <c15:dlblFieldTableCache>
                        <c:ptCount val="1"/>
                      </c15:dlblFieldTableCache>
                    </c15:dlblFTEntry>
                  </c15:dlblFieldTable>
                  <c15:showDataLabelsRange val="0"/>
                </c:ext>
                <c:ext xmlns:c16="http://schemas.microsoft.com/office/drawing/2014/chart" uri="{C3380CC4-5D6E-409C-BE32-E72D297353CC}">
                  <c16:uniqueId val="{00000032-D286-4B94-B52A-50312520D76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{C487D864-2D07-4ADD-9122-2DC60A265376}</c15:txfldGUID>
                      <c15:f>Diagramm!$J$51</c15:f>
                      <c15:dlblFieldTableCache>
                        <c:ptCount val="1"/>
                      </c15:dlblFieldTableCache>
                    </c15:dlblFTEntry>
                  </c15:dlblFieldTable>
                  <c15:showDataLabelsRange val="0"/>
                </c:ext>
                <c:ext xmlns:c16="http://schemas.microsoft.com/office/drawing/2014/chart" uri="{C3380CC4-5D6E-409C-BE32-E72D297353CC}">
                  <c16:uniqueId val="{00000033-D286-4B94-B52A-50312520D76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{BD4F22B7-A3CB-4D37-8956-C870768607CE}</c15:txfldGUID>
                      <c15:f>Diagramm!$J$52</c15:f>
                      <c15:dlblFieldTableCache>
                        <c:ptCount val="1"/>
                      </c15:dlblFieldTableCache>
                    </c15:dlblFTEntry>
                  </c15:dlblFieldTable>
                  <c15:showDataLabelsRange val="0"/>
                </c:ext>
                <c:ext xmlns:c16="http://schemas.microsoft.com/office/drawing/2014/chart" uri="{C3380CC4-5D6E-409C-BE32-E72D297353CC}">
                  <c16:uniqueId val="{00000034-D286-4B94-B52A-50312520D76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{48FD3E03-9BE3-49BF-A4EE-3B2BD44BE5D5}</c15:txfldGUID>
                      <c15:f>Diagramm!$J$53</c15:f>
                      <c15:dlblFieldTableCache>
                        <c:ptCount val="1"/>
                      </c15:dlblFieldTableCache>
                    </c15:dlblFTEntry>
                  </c15:dlblFieldTable>
                  <c15:showDataLabelsRange val="0"/>
                </c:ext>
                <c:ext xmlns:c16="http://schemas.microsoft.com/office/drawing/2014/chart" uri="{C3380CC4-5D6E-409C-BE32-E72D297353CC}">
                  <c16:uniqueId val="{00000035-D286-4B94-B52A-50312520D76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{0DA3D89B-0BE9-4E77-AC37-FDE86282D621}</c15:txfldGUID>
                      <c15:f>Diagramm!$J$54</c15:f>
                      <c15:dlblFieldTableCache>
                        <c:ptCount val="1"/>
                      </c15:dlblFieldTableCache>
                    </c15:dlblFTEntry>
                  </c15:dlblFieldTable>
                  <c15:showDataLabelsRange val="0"/>
                </c:ext>
                <c:ext xmlns:c16="http://schemas.microsoft.com/office/drawing/2014/chart" uri="{C3380CC4-5D6E-409C-BE32-E72D297353CC}">
                  <c16:uniqueId val="{00000036-D286-4B94-B52A-50312520D76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{382977DD-DD0C-48BB-926B-3CFD079AC0CD}</c15:txfldGUID>
                      <c15:f>Diagramm!$J$55</c15:f>
                      <c15:dlblFieldTableCache>
                        <c:ptCount val="1"/>
                      </c15:dlblFieldTableCache>
                    </c15:dlblFTEntry>
                  </c15:dlblFieldTable>
                  <c15:showDataLabelsRange val="0"/>
                </c:ext>
                <c:ext xmlns:c16="http://schemas.microsoft.com/office/drawing/2014/chart" uri="{C3380CC4-5D6E-409C-BE32-E72D297353CC}">
                  <c16:uniqueId val="{00000037-D286-4B94-B52A-50312520D76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{BCAC0166-99C7-42A7-B2D9-F7721B35EC91}</c15:txfldGUID>
                      <c15:f>Diagramm!$J$56</c15:f>
                      <c15:dlblFieldTableCache>
                        <c:ptCount val="1"/>
                      </c15:dlblFieldTableCache>
                    </c15:dlblFTEntry>
                  </c15:dlblFieldTable>
                  <c15:showDataLabelsRange val="0"/>
                </c:ext>
                <c:ext xmlns:c16="http://schemas.microsoft.com/office/drawing/2014/chart" uri="{C3380CC4-5D6E-409C-BE32-E72D297353CC}">
                  <c16:uniqueId val="{00000038-D286-4B94-B52A-50312520D76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{4E877C84-3291-4769-979B-6310A8EE48BF}</c15:txfldGUID>
                      <c15:f>Diagramm!$J$57</c15:f>
                      <c15:dlblFieldTableCache>
                        <c:ptCount val="1"/>
                      </c15:dlblFieldTableCache>
                    </c15:dlblFTEntry>
                  </c15:dlblFieldTable>
                  <c15:showDataLabelsRange val="0"/>
                </c:ext>
                <c:ext xmlns:c16="http://schemas.microsoft.com/office/drawing/2014/chart" uri="{C3380CC4-5D6E-409C-BE32-E72D297353CC}">
                  <c16:uniqueId val="{00000039-D286-4B94-B52A-50312520D76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{CD5FCE56-8A23-4D77-850F-115A46912D99}</c15:txfldGUID>
                      <c15:f>Diagramm!$J$58</c15:f>
                      <c15:dlblFieldTableCache>
                        <c:ptCount val="1"/>
                      </c15:dlblFieldTableCache>
                    </c15:dlblFTEntry>
                  </c15:dlblFieldTable>
                  <c15:showDataLabelsRange val="0"/>
                </c:ext>
                <c:ext xmlns:c16="http://schemas.microsoft.com/office/drawing/2014/chart" uri="{C3380CC4-5D6E-409C-BE32-E72D297353CC}">
                  <c16:uniqueId val="{0000003A-D286-4B94-B52A-50312520D76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{70EE1B2F-4676-4E1B-953F-18AF5041F625}</c15:txfldGUID>
                      <c15:f>Diagramm!$J$59</c15:f>
                      <c15:dlblFieldTableCache>
                        <c:ptCount val="1"/>
                      </c15:dlblFieldTableCache>
                    </c15:dlblFTEntry>
                  </c15:dlblFieldTable>
                  <c15:showDataLabelsRange val="0"/>
                </c:ext>
                <c:ext xmlns:c16="http://schemas.microsoft.com/office/drawing/2014/chart" uri="{C3380CC4-5D6E-409C-BE32-E72D297353CC}">
                  <c16:uniqueId val="{0000003B-D286-4B94-B52A-50312520D76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{106BA3E2-6C24-4DF0-B979-2C0FE9053E53}</c15:txfldGUID>
                      <c15:f>Diagramm!$J$60</c15:f>
                      <c15:dlblFieldTableCache>
                        <c:ptCount val="1"/>
                      </c15:dlblFieldTableCache>
                    </c15:dlblFTEntry>
                  </c15:dlblFieldTable>
                  <c15:showDataLabelsRange val="0"/>
                </c:ext>
                <c:ext xmlns:c16="http://schemas.microsoft.com/office/drawing/2014/chart" uri="{C3380CC4-5D6E-409C-BE32-E72D297353CC}">
                  <c16:uniqueId val="{0000003C-D286-4B94-B52A-50312520D76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{D396FFE0-FC99-42D7-AD6D-41DFC75E42D7}</c15:txfldGUID>
                      <c15:f>Diagramm!$J$61</c15:f>
                      <c15:dlblFieldTableCache>
                        <c:ptCount val="1"/>
                      </c15:dlblFieldTableCache>
                    </c15:dlblFTEntry>
                  </c15:dlblFieldTable>
                  <c15:showDataLabelsRange val="0"/>
                </c:ext>
                <c:ext xmlns:c16="http://schemas.microsoft.com/office/drawing/2014/chart" uri="{C3380CC4-5D6E-409C-BE32-E72D297353CC}">
                  <c16:uniqueId val="{0000003D-D286-4B94-B52A-50312520D76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{06105FB9-6B37-4D92-9EE4-E47A09D388A2}</c15:txfldGUID>
                      <c15:f>Diagramm!$J$62</c15:f>
                      <c15:dlblFieldTableCache>
                        <c:ptCount val="1"/>
                      </c15:dlblFieldTableCache>
                    </c15:dlblFTEntry>
                  </c15:dlblFieldTable>
                  <c15:showDataLabelsRange val="0"/>
                </c:ext>
                <c:ext xmlns:c16="http://schemas.microsoft.com/office/drawing/2014/chart" uri="{C3380CC4-5D6E-409C-BE32-E72D297353CC}">
                  <c16:uniqueId val="{0000003E-D286-4B94-B52A-50312520D76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{07E6C92D-4200-4304-AB5B-7570F1D6EFDF}</c15:txfldGUID>
                      <c15:f>Diagramm!$J$63</c15:f>
                      <c15:dlblFieldTableCache>
                        <c:ptCount val="1"/>
                      </c15:dlblFieldTableCache>
                    </c15:dlblFTEntry>
                  </c15:dlblFieldTable>
                  <c15:showDataLabelsRange val="0"/>
                </c:ext>
                <c:ext xmlns:c16="http://schemas.microsoft.com/office/drawing/2014/chart" uri="{C3380CC4-5D6E-409C-BE32-E72D297353CC}">
                  <c16:uniqueId val="{0000003F-D286-4B94-B52A-50312520D76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{02A0DD9B-2B87-4757-B915-FC9EFB3062C0}</c15:txfldGUID>
                      <c15:f>Diagramm!$J$64</c15:f>
                      <c15:dlblFieldTableCache>
                        <c:ptCount val="1"/>
                      </c15:dlblFieldTableCache>
                    </c15:dlblFTEntry>
                  </c15:dlblFieldTable>
                  <c15:showDataLabelsRange val="0"/>
                </c:ext>
                <c:ext xmlns:c16="http://schemas.microsoft.com/office/drawing/2014/chart" uri="{C3380CC4-5D6E-409C-BE32-E72D297353CC}">
                  <c16:uniqueId val="{00000040-D286-4B94-B52A-50312520D76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{D64484B7-41C2-46F2-9A16-6E09EB4E1518}</c15:txfldGUID>
                      <c15:f>Diagramm!$J$65</c15:f>
                      <c15:dlblFieldTableCache>
                        <c:ptCount val="1"/>
                      </c15:dlblFieldTableCache>
                    </c15:dlblFTEntry>
                  </c15:dlblFieldTable>
                  <c15:showDataLabelsRange val="0"/>
                </c:ext>
                <c:ext xmlns:c16="http://schemas.microsoft.com/office/drawing/2014/chart" uri="{C3380CC4-5D6E-409C-BE32-E72D297353CC}">
                  <c16:uniqueId val="{00000041-D286-4B94-B52A-50312520D76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{142FBEBD-F851-47F0-8BBE-A35F2F450FD8}</c15:txfldGUID>
                      <c15:f>Diagramm!$J$66</c15:f>
                      <c15:dlblFieldTableCache>
                        <c:ptCount val="1"/>
                      </c15:dlblFieldTableCache>
                    </c15:dlblFTEntry>
                  </c15:dlblFieldTable>
                  <c15:showDataLabelsRange val="0"/>
                </c:ext>
                <c:ext xmlns:c16="http://schemas.microsoft.com/office/drawing/2014/chart" uri="{C3380CC4-5D6E-409C-BE32-E72D297353CC}">
                  <c16:uniqueId val="{00000042-D286-4B94-B52A-50312520D76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{AFA9C311-A9D1-47C0-99F7-44EB3BFB59E4}</c15:txfldGUID>
                      <c15:f>Diagramm!$J$67</c15:f>
                      <c15:dlblFieldTableCache>
                        <c:ptCount val="1"/>
                      </c15:dlblFieldTableCache>
                    </c15:dlblFTEntry>
                  </c15:dlblFieldTable>
                  <c15:showDataLabelsRange val="0"/>
                </c:ext>
                <c:ext xmlns:c16="http://schemas.microsoft.com/office/drawing/2014/chart" uri="{C3380CC4-5D6E-409C-BE32-E72D297353CC}">
                  <c16:uniqueId val="{00000043-D286-4B94-B52A-50312520D7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286-4B94-B52A-50312520D76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45-4FAD-9207-072763FB529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45-4FAD-9207-072763FB529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45-4FAD-9207-072763FB529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45-4FAD-9207-072763FB529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45-4FAD-9207-072763FB529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45-4FAD-9207-072763FB529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45-4FAD-9207-072763FB529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45-4FAD-9207-072763FB529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245-4FAD-9207-072763FB529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45-4FAD-9207-072763FB529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245-4FAD-9207-072763FB529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245-4FAD-9207-072763FB529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245-4FAD-9207-072763FB529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245-4FAD-9207-072763FB529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245-4FAD-9207-072763FB529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245-4FAD-9207-072763FB529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245-4FAD-9207-072763FB529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245-4FAD-9207-072763FB529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245-4FAD-9207-072763FB529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245-4FAD-9207-072763FB529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245-4FAD-9207-072763FB529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245-4FAD-9207-072763FB52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245-4FAD-9207-072763FB529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245-4FAD-9207-072763FB529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245-4FAD-9207-072763FB529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245-4FAD-9207-072763FB529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245-4FAD-9207-072763FB529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245-4FAD-9207-072763FB529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245-4FAD-9207-072763FB529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245-4FAD-9207-072763FB529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245-4FAD-9207-072763FB529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245-4FAD-9207-072763FB529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245-4FAD-9207-072763FB529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245-4FAD-9207-072763FB529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245-4FAD-9207-072763FB529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245-4FAD-9207-072763FB529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245-4FAD-9207-072763FB529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245-4FAD-9207-072763FB529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245-4FAD-9207-072763FB529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245-4FAD-9207-072763FB529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245-4FAD-9207-072763FB529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245-4FAD-9207-072763FB529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245-4FAD-9207-072763FB529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245-4FAD-9207-072763FB529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245-4FAD-9207-072763FB52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245-4FAD-9207-072763FB529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245-4FAD-9207-072763FB529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245-4FAD-9207-072763FB529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245-4FAD-9207-072763FB529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245-4FAD-9207-072763FB529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245-4FAD-9207-072763FB529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245-4FAD-9207-072763FB529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245-4FAD-9207-072763FB529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245-4FAD-9207-072763FB529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245-4FAD-9207-072763FB529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245-4FAD-9207-072763FB529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245-4FAD-9207-072763FB529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245-4FAD-9207-072763FB529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245-4FAD-9207-072763FB529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245-4FAD-9207-072763FB529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245-4FAD-9207-072763FB529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245-4FAD-9207-072763FB529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245-4FAD-9207-072763FB529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245-4FAD-9207-072763FB529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245-4FAD-9207-072763FB529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245-4FAD-9207-072763FB529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245-4FAD-9207-072763FB529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245-4FAD-9207-072763FB52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245-4FAD-9207-072763FB529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100.85875653904912</c:v>
                </c:pt>
                <c:pt idx="2">
                  <c:v>102.04157214943751</c:v>
                </c:pt>
                <c:pt idx="3">
                  <c:v>100.83329475487245</c:v>
                </c:pt>
                <c:pt idx="4">
                  <c:v>101.39345400675894</c:v>
                </c:pt>
                <c:pt idx="5">
                  <c:v>101.86565436785332</c:v>
                </c:pt>
                <c:pt idx="6">
                  <c:v>104.51830933753068</c:v>
                </c:pt>
                <c:pt idx="7">
                  <c:v>103.76139993518818</c:v>
                </c:pt>
                <c:pt idx="8">
                  <c:v>103.29151428174622</c:v>
                </c:pt>
                <c:pt idx="9">
                  <c:v>103.6340910143049</c:v>
                </c:pt>
                <c:pt idx="10">
                  <c:v>106.25202536919586</c:v>
                </c:pt>
                <c:pt idx="11">
                  <c:v>105.60622193416971</c:v>
                </c:pt>
                <c:pt idx="12">
                  <c:v>106.33998425998796</c:v>
                </c:pt>
                <c:pt idx="13">
                  <c:v>106.83301698995417</c:v>
                </c:pt>
                <c:pt idx="14">
                  <c:v>109.32827183926671</c:v>
                </c:pt>
                <c:pt idx="15">
                  <c:v>109.09911578167677</c:v>
                </c:pt>
                <c:pt idx="16">
                  <c:v>109.41854543771122</c:v>
                </c:pt>
                <c:pt idx="17">
                  <c:v>109.60603675755752</c:v>
                </c:pt>
                <c:pt idx="18">
                  <c:v>111.85361788806074</c:v>
                </c:pt>
                <c:pt idx="19">
                  <c:v>111.73325309013471</c:v>
                </c:pt>
                <c:pt idx="20">
                  <c:v>111.61057358455626</c:v>
                </c:pt>
                <c:pt idx="21">
                  <c:v>111.70779130595805</c:v>
                </c:pt>
                <c:pt idx="22">
                  <c:v>113.59890745798806</c:v>
                </c:pt>
                <c:pt idx="23">
                  <c:v>113.32345724734967</c:v>
                </c:pt>
                <c:pt idx="24">
                  <c:v>113.74473404009073</c:v>
                </c:pt>
              </c:numCache>
            </c:numRef>
          </c:val>
          <c:smooth val="0"/>
          <c:extLst>
            <c:ext xmlns:c16="http://schemas.microsoft.com/office/drawing/2014/chart" uri="{C3380CC4-5D6E-409C-BE32-E72D297353CC}">
              <c16:uniqueId val="{00000000-A4AD-4CFA-89C6-588AC47A601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101.78123432012043</c:v>
                </c:pt>
                <c:pt idx="2">
                  <c:v>105.84545910687406</c:v>
                </c:pt>
                <c:pt idx="3">
                  <c:v>103.88861013547417</c:v>
                </c:pt>
                <c:pt idx="4">
                  <c:v>100.77772202709482</c:v>
                </c:pt>
                <c:pt idx="5">
                  <c:v>102.63421976919219</c:v>
                </c:pt>
                <c:pt idx="6">
                  <c:v>105.99598595082789</c:v>
                </c:pt>
                <c:pt idx="7">
                  <c:v>108.00301053687909</c:v>
                </c:pt>
                <c:pt idx="8">
                  <c:v>108.68038133467135</c:v>
                </c:pt>
                <c:pt idx="9">
                  <c:v>110.76266934269945</c:v>
                </c:pt>
                <c:pt idx="10">
                  <c:v>115.02759658805822</c:v>
                </c:pt>
                <c:pt idx="11">
                  <c:v>113.09583542398394</c:v>
                </c:pt>
                <c:pt idx="12">
                  <c:v>112.66934269944807</c:v>
                </c:pt>
                <c:pt idx="13">
                  <c:v>113.72303060712494</c:v>
                </c:pt>
                <c:pt idx="14">
                  <c:v>117.03462117410939</c:v>
                </c:pt>
                <c:pt idx="15">
                  <c:v>118.16357250376316</c:v>
                </c:pt>
                <c:pt idx="16">
                  <c:v>116.08128449573508</c:v>
                </c:pt>
                <c:pt idx="17">
                  <c:v>118.56497742097341</c:v>
                </c:pt>
                <c:pt idx="18">
                  <c:v>122.30306071249373</c:v>
                </c:pt>
                <c:pt idx="19">
                  <c:v>120.42147516307075</c:v>
                </c:pt>
                <c:pt idx="20">
                  <c:v>119.09182137481184</c:v>
                </c:pt>
                <c:pt idx="21">
                  <c:v>118.01304565980932</c:v>
                </c:pt>
                <c:pt idx="22">
                  <c:v>121.87656798795786</c:v>
                </c:pt>
                <c:pt idx="23">
                  <c:v>120.39638735574512</c:v>
                </c:pt>
                <c:pt idx="24">
                  <c:v>115.52935273457099</c:v>
                </c:pt>
              </c:numCache>
            </c:numRef>
          </c:val>
          <c:smooth val="0"/>
          <c:extLst>
            <c:ext xmlns:c16="http://schemas.microsoft.com/office/drawing/2014/chart" uri="{C3380CC4-5D6E-409C-BE32-E72D297353CC}">
              <c16:uniqueId val="{00000001-A4AD-4CFA-89C6-588AC47A601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101.69130543723377</c:v>
                </c:pt>
                <c:pt idx="2">
                  <c:v>100.26309195690304</c:v>
                </c:pt>
                <c:pt idx="3">
                  <c:v>100.87697318967676</c:v>
                </c:pt>
                <c:pt idx="4">
                  <c:v>98.847406664996242</c:v>
                </c:pt>
                <c:pt idx="5">
                  <c:v>99.711851666249061</c:v>
                </c:pt>
                <c:pt idx="6">
                  <c:v>98.433976447005762</c:v>
                </c:pt>
                <c:pt idx="7">
                  <c:v>99.148083187171139</c:v>
                </c:pt>
                <c:pt idx="8">
                  <c:v>98.083187171135052</c:v>
                </c:pt>
                <c:pt idx="9">
                  <c:v>99.699323477825104</c:v>
                </c:pt>
                <c:pt idx="10">
                  <c:v>97.920320721623654</c:v>
                </c:pt>
                <c:pt idx="11">
                  <c:v>97.181157604610362</c:v>
                </c:pt>
                <c:pt idx="12">
                  <c:v>97.23127035830619</c:v>
                </c:pt>
                <c:pt idx="13">
                  <c:v>100.51365572538211</c:v>
                </c:pt>
                <c:pt idx="14">
                  <c:v>98.935103983963927</c:v>
                </c:pt>
                <c:pt idx="15">
                  <c:v>97.945377098471567</c:v>
                </c:pt>
                <c:pt idx="16">
                  <c:v>97.619644199448757</c:v>
                </c:pt>
                <c:pt idx="17">
                  <c:v>98.609371084941117</c:v>
                </c:pt>
                <c:pt idx="18">
                  <c:v>96.780255575043853</c:v>
                </c:pt>
                <c:pt idx="19">
                  <c:v>96.90553745928338</c:v>
                </c:pt>
                <c:pt idx="20">
                  <c:v>94.362315209220753</c:v>
                </c:pt>
                <c:pt idx="21">
                  <c:v>95.590077674768224</c:v>
                </c:pt>
                <c:pt idx="22">
                  <c:v>92.495615134051619</c:v>
                </c:pt>
                <c:pt idx="23">
                  <c:v>92.132297669756952</c:v>
                </c:pt>
                <c:pt idx="24">
                  <c:v>90.365823101979458</c:v>
                </c:pt>
              </c:numCache>
            </c:numRef>
          </c:val>
          <c:smooth val="0"/>
          <c:extLst>
            <c:ext xmlns:c16="http://schemas.microsoft.com/office/drawing/2014/chart" uri="{C3380CC4-5D6E-409C-BE32-E72D297353CC}">
              <c16:uniqueId val="{00000002-A4AD-4CFA-89C6-588AC47A601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4AD-4CFA-89C6-588AC47A601C}"/>
                </c:ext>
              </c:extLst>
            </c:dLbl>
            <c:dLbl>
              <c:idx val="1"/>
              <c:delete val="1"/>
              <c:extLst>
                <c:ext xmlns:c15="http://schemas.microsoft.com/office/drawing/2012/chart" uri="{CE6537A1-D6FC-4f65-9D91-7224C49458BB}"/>
                <c:ext xmlns:c16="http://schemas.microsoft.com/office/drawing/2014/chart" uri="{C3380CC4-5D6E-409C-BE32-E72D297353CC}">
                  <c16:uniqueId val="{00000004-A4AD-4CFA-89C6-588AC47A601C}"/>
                </c:ext>
              </c:extLst>
            </c:dLbl>
            <c:dLbl>
              <c:idx val="2"/>
              <c:delete val="1"/>
              <c:extLst>
                <c:ext xmlns:c15="http://schemas.microsoft.com/office/drawing/2012/chart" uri="{CE6537A1-D6FC-4f65-9D91-7224C49458BB}"/>
                <c:ext xmlns:c16="http://schemas.microsoft.com/office/drawing/2014/chart" uri="{C3380CC4-5D6E-409C-BE32-E72D297353CC}">
                  <c16:uniqueId val="{00000005-A4AD-4CFA-89C6-588AC47A601C}"/>
                </c:ext>
              </c:extLst>
            </c:dLbl>
            <c:dLbl>
              <c:idx val="3"/>
              <c:delete val="1"/>
              <c:extLst>
                <c:ext xmlns:c15="http://schemas.microsoft.com/office/drawing/2012/chart" uri="{CE6537A1-D6FC-4f65-9D91-7224C49458BB}"/>
                <c:ext xmlns:c16="http://schemas.microsoft.com/office/drawing/2014/chart" uri="{C3380CC4-5D6E-409C-BE32-E72D297353CC}">
                  <c16:uniqueId val="{00000006-A4AD-4CFA-89C6-588AC47A601C}"/>
                </c:ext>
              </c:extLst>
            </c:dLbl>
            <c:dLbl>
              <c:idx val="4"/>
              <c:delete val="1"/>
              <c:extLst>
                <c:ext xmlns:c15="http://schemas.microsoft.com/office/drawing/2012/chart" uri="{CE6537A1-D6FC-4f65-9D91-7224C49458BB}"/>
                <c:ext xmlns:c16="http://schemas.microsoft.com/office/drawing/2014/chart" uri="{C3380CC4-5D6E-409C-BE32-E72D297353CC}">
                  <c16:uniqueId val="{00000007-A4AD-4CFA-89C6-588AC47A601C}"/>
                </c:ext>
              </c:extLst>
            </c:dLbl>
            <c:dLbl>
              <c:idx val="5"/>
              <c:delete val="1"/>
              <c:extLst>
                <c:ext xmlns:c15="http://schemas.microsoft.com/office/drawing/2012/chart" uri="{CE6537A1-D6FC-4f65-9D91-7224C49458BB}"/>
                <c:ext xmlns:c16="http://schemas.microsoft.com/office/drawing/2014/chart" uri="{C3380CC4-5D6E-409C-BE32-E72D297353CC}">
                  <c16:uniqueId val="{00000008-A4AD-4CFA-89C6-588AC47A601C}"/>
                </c:ext>
              </c:extLst>
            </c:dLbl>
            <c:dLbl>
              <c:idx val="6"/>
              <c:delete val="1"/>
              <c:extLst>
                <c:ext xmlns:c15="http://schemas.microsoft.com/office/drawing/2012/chart" uri="{CE6537A1-D6FC-4f65-9D91-7224C49458BB}"/>
                <c:ext xmlns:c16="http://schemas.microsoft.com/office/drawing/2014/chart" uri="{C3380CC4-5D6E-409C-BE32-E72D297353CC}">
                  <c16:uniqueId val="{00000009-A4AD-4CFA-89C6-588AC47A601C}"/>
                </c:ext>
              </c:extLst>
            </c:dLbl>
            <c:dLbl>
              <c:idx val="7"/>
              <c:delete val="1"/>
              <c:extLst>
                <c:ext xmlns:c15="http://schemas.microsoft.com/office/drawing/2012/chart" uri="{CE6537A1-D6FC-4f65-9D91-7224C49458BB}"/>
                <c:ext xmlns:c16="http://schemas.microsoft.com/office/drawing/2014/chart" uri="{C3380CC4-5D6E-409C-BE32-E72D297353CC}">
                  <c16:uniqueId val="{0000000A-A4AD-4CFA-89C6-588AC47A601C}"/>
                </c:ext>
              </c:extLst>
            </c:dLbl>
            <c:dLbl>
              <c:idx val="8"/>
              <c:delete val="1"/>
              <c:extLst>
                <c:ext xmlns:c15="http://schemas.microsoft.com/office/drawing/2012/chart" uri="{CE6537A1-D6FC-4f65-9D91-7224C49458BB}"/>
                <c:ext xmlns:c16="http://schemas.microsoft.com/office/drawing/2014/chart" uri="{C3380CC4-5D6E-409C-BE32-E72D297353CC}">
                  <c16:uniqueId val="{0000000B-A4AD-4CFA-89C6-588AC47A601C}"/>
                </c:ext>
              </c:extLst>
            </c:dLbl>
            <c:dLbl>
              <c:idx val="9"/>
              <c:delete val="1"/>
              <c:extLst>
                <c:ext xmlns:c15="http://schemas.microsoft.com/office/drawing/2012/chart" uri="{CE6537A1-D6FC-4f65-9D91-7224C49458BB}"/>
                <c:ext xmlns:c16="http://schemas.microsoft.com/office/drawing/2014/chart" uri="{C3380CC4-5D6E-409C-BE32-E72D297353CC}">
                  <c16:uniqueId val="{0000000C-A4AD-4CFA-89C6-588AC47A601C}"/>
                </c:ext>
              </c:extLst>
            </c:dLbl>
            <c:dLbl>
              <c:idx val="10"/>
              <c:delete val="1"/>
              <c:extLst>
                <c:ext xmlns:c15="http://schemas.microsoft.com/office/drawing/2012/chart" uri="{CE6537A1-D6FC-4f65-9D91-7224C49458BB}"/>
                <c:ext xmlns:c16="http://schemas.microsoft.com/office/drawing/2014/chart" uri="{C3380CC4-5D6E-409C-BE32-E72D297353CC}">
                  <c16:uniqueId val="{0000000D-A4AD-4CFA-89C6-588AC47A601C}"/>
                </c:ext>
              </c:extLst>
            </c:dLbl>
            <c:dLbl>
              <c:idx val="11"/>
              <c:delete val="1"/>
              <c:extLst>
                <c:ext xmlns:c15="http://schemas.microsoft.com/office/drawing/2012/chart" uri="{CE6537A1-D6FC-4f65-9D91-7224C49458BB}"/>
                <c:ext xmlns:c16="http://schemas.microsoft.com/office/drawing/2014/chart" uri="{C3380CC4-5D6E-409C-BE32-E72D297353CC}">
                  <c16:uniqueId val="{0000000E-A4AD-4CFA-89C6-588AC47A601C}"/>
                </c:ext>
              </c:extLst>
            </c:dLbl>
            <c:dLbl>
              <c:idx val="12"/>
              <c:delete val="1"/>
              <c:extLst>
                <c:ext xmlns:c15="http://schemas.microsoft.com/office/drawing/2012/chart" uri="{CE6537A1-D6FC-4f65-9D91-7224C49458BB}"/>
                <c:ext xmlns:c16="http://schemas.microsoft.com/office/drawing/2014/chart" uri="{C3380CC4-5D6E-409C-BE32-E72D297353CC}">
                  <c16:uniqueId val="{0000000F-A4AD-4CFA-89C6-588AC47A601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AD-4CFA-89C6-588AC47A601C}"/>
                </c:ext>
              </c:extLst>
            </c:dLbl>
            <c:dLbl>
              <c:idx val="14"/>
              <c:delete val="1"/>
              <c:extLst>
                <c:ext xmlns:c15="http://schemas.microsoft.com/office/drawing/2012/chart" uri="{CE6537A1-D6FC-4f65-9D91-7224C49458BB}"/>
                <c:ext xmlns:c16="http://schemas.microsoft.com/office/drawing/2014/chart" uri="{C3380CC4-5D6E-409C-BE32-E72D297353CC}">
                  <c16:uniqueId val="{00000011-A4AD-4CFA-89C6-588AC47A601C}"/>
                </c:ext>
              </c:extLst>
            </c:dLbl>
            <c:dLbl>
              <c:idx val="15"/>
              <c:delete val="1"/>
              <c:extLst>
                <c:ext xmlns:c15="http://schemas.microsoft.com/office/drawing/2012/chart" uri="{CE6537A1-D6FC-4f65-9D91-7224C49458BB}"/>
                <c:ext xmlns:c16="http://schemas.microsoft.com/office/drawing/2014/chart" uri="{C3380CC4-5D6E-409C-BE32-E72D297353CC}">
                  <c16:uniqueId val="{00000012-A4AD-4CFA-89C6-588AC47A601C}"/>
                </c:ext>
              </c:extLst>
            </c:dLbl>
            <c:dLbl>
              <c:idx val="16"/>
              <c:delete val="1"/>
              <c:extLst>
                <c:ext xmlns:c15="http://schemas.microsoft.com/office/drawing/2012/chart" uri="{CE6537A1-D6FC-4f65-9D91-7224C49458BB}"/>
                <c:ext xmlns:c16="http://schemas.microsoft.com/office/drawing/2014/chart" uri="{C3380CC4-5D6E-409C-BE32-E72D297353CC}">
                  <c16:uniqueId val="{00000013-A4AD-4CFA-89C6-588AC47A601C}"/>
                </c:ext>
              </c:extLst>
            </c:dLbl>
            <c:dLbl>
              <c:idx val="17"/>
              <c:delete val="1"/>
              <c:extLst>
                <c:ext xmlns:c15="http://schemas.microsoft.com/office/drawing/2012/chart" uri="{CE6537A1-D6FC-4f65-9D91-7224C49458BB}"/>
                <c:ext xmlns:c16="http://schemas.microsoft.com/office/drawing/2014/chart" uri="{C3380CC4-5D6E-409C-BE32-E72D297353CC}">
                  <c16:uniqueId val="{00000014-A4AD-4CFA-89C6-588AC47A601C}"/>
                </c:ext>
              </c:extLst>
            </c:dLbl>
            <c:dLbl>
              <c:idx val="18"/>
              <c:delete val="1"/>
              <c:extLst>
                <c:ext xmlns:c15="http://schemas.microsoft.com/office/drawing/2012/chart" uri="{CE6537A1-D6FC-4f65-9D91-7224C49458BB}"/>
                <c:ext xmlns:c16="http://schemas.microsoft.com/office/drawing/2014/chart" uri="{C3380CC4-5D6E-409C-BE32-E72D297353CC}">
                  <c16:uniqueId val="{00000015-A4AD-4CFA-89C6-588AC47A601C}"/>
                </c:ext>
              </c:extLst>
            </c:dLbl>
            <c:dLbl>
              <c:idx val="19"/>
              <c:delete val="1"/>
              <c:extLst>
                <c:ext xmlns:c15="http://schemas.microsoft.com/office/drawing/2012/chart" uri="{CE6537A1-D6FC-4f65-9D91-7224C49458BB}"/>
                <c:ext xmlns:c16="http://schemas.microsoft.com/office/drawing/2014/chart" uri="{C3380CC4-5D6E-409C-BE32-E72D297353CC}">
                  <c16:uniqueId val="{00000016-A4AD-4CFA-89C6-588AC47A601C}"/>
                </c:ext>
              </c:extLst>
            </c:dLbl>
            <c:dLbl>
              <c:idx val="20"/>
              <c:delete val="1"/>
              <c:extLst>
                <c:ext xmlns:c15="http://schemas.microsoft.com/office/drawing/2012/chart" uri="{CE6537A1-D6FC-4f65-9D91-7224C49458BB}"/>
                <c:ext xmlns:c16="http://schemas.microsoft.com/office/drawing/2014/chart" uri="{C3380CC4-5D6E-409C-BE32-E72D297353CC}">
                  <c16:uniqueId val="{00000017-A4AD-4CFA-89C6-588AC47A601C}"/>
                </c:ext>
              </c:extLst>
            </c:dLbl>
            <c:dLbl>
              <c:idx val="21"/>
              <c:delete val="1"/>
              <c:extLst>
                <c:ext xmlns:c15="http://schemas.microsoft.com/office/drawing/2012/chart" uri="{CE6537A1-D6FC-4f65-9D91-7224C49458BB}"/>
                <c:ext xmlns:c16="http://schemas.microsoft.com/office/drawing/2014/chart" uri="{C3380CC4-5D6E-409C-BE32-E72D297353CC}">
                  <c16:uniqueId val="{00000018-A4AD-4CFA-89C6-588AC47A601C}"/>
                </c:ext>
              </c:extLst>
            </c:dLbl>
            <c:dLbl>
              <c:idx val="22"/>
              <c:delete val="1"/>
              <c:extLst>
                <c:ext xmlns:c15="http://schemas.microsoft.com/office/drawing/2012/chart" uri="{CE6537A1-D6FC-4f65-9D91-7224C49458BB}"/>
                <c:ext xmlns:c16="http://schemas.microsoft.com/office/drawing/2014/chart" uri="{C3380CC4-5D6E-409C-BE32-E72D297353CC}">
                  <c16:uniqueId val="{00000019-A4AD-4CFA-89C6-588AC47A601C}"/>
                </c:ext>
              </c:extLst>
            </c:dLbl>
            <c:dLbl>
              <c:idx val="23"/>
              <c:delete val="1"/>
              <c:extLst>
                <c:ext xmlns:c15="http://schemas.microsoft.com/office/drawing/2012/chart" uri="{CE6537A1-D6FC-4f65-9D91-7224C49458BB}"/>
                <c:ext xmlns:c16="http://schemas.microsoft.com/office/drawing/2014/chart" uri="{C3380CC4-5D6E-409C-BE32-E72D297353CC}">
                  <c16:uniqueId val="{0000001A-A4AD-4CFA-89C6-588AC47A601C}"/>
                </c:ext>
              </c:extLst>
            </c:dLbl>
            <c:dLbl>
              <c:idx val="24"/>
              <c:delete val="1"/>
              <c:extLst>
                <c:ext xmlns:c15="http://schemas.microsoft.com/office/drawing/2012/chart" uri="{CE6537A1-D6FC-4f65-9D91-7224C49458BB}"/>
                <c:ext xmlns:c16="http://schemas.microsoft.com/office/drawing/2014/chart" uri="{C3380CC4-5D6E-409C-BE32-E72D297353CC}">
                  <c16:uniqueId val="{0000001B-A4AD-4CFA-89C6-588AC47A601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4AD-4CFA-89C6-588AC47A601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Verden (03361)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49140</v>
      </c>
      <c r="F11" s="238">
        <v>48958</v>
      </c>
      <c r="G11" s="238">
        <v>49077</v>
      </c>
      <c r="H11" s="238">
        <v>48260</v>
      </c>
      <c r="I11" s="265">
        <v>48218</v>
      </c>
      <c r="J11" s="263">
        <v>922</v>
      </c>
      <c r="K11" s="266">
        <v>1.912148990003733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18.325193325193325</v>
      </c>
      <c r="E13" s="115">
        <v>9005</v>
      </c>
      <c r="F13" s="114">
        <v>8616</v>
      </c>
      <c r="G13" s="114">
        <v>8572</v>
      </c>
      <c r="H13" s="114">
        <v>8540</v>
      </c>
      <c r="I13" s="140">
        <v>8409</v>
      </c>
      <c r="J13" s="115">
        <v>596</v>
      </c>
      <c r="K13" s="116">
        <v>7.0876441907480077</v>
      </c>
    </row>
    <row r="14" spans="1:255" ht="14.1" customHeight="1" x14ac:dyDescent="0.2">
      <c r="A14" s="306" t="s">
        <v>230</v>
      </c>
      <c r="B14" s="307"/>
      <c r="C14" s="308"/>
      <c r="D14" s="113">
        <v>62.505087505087502</v>
      </c>
      <c r="E14" s="115">
        <v>30715</v>
      </c>
      <c r="F14" s="114">
        <v>30952</v>
      </c>
      <c r="G14" s="114">
        <v>31153</v>
      </c>
      <c r="H14" s="114">
        <v>30513</v>
      </c>
      <c r="I14" s="140">
        <v>30601</v>
      </c>
      <c r="J14" s="115">
        <v>114</v>
      </c>
      <c r="K14" s="116">
        <v>0.37253684520113722</v>
      </c>
    </row>
    <row r="15" spans="1:255" ht="14.1" customHeight="1" x14ac:dyDescent="0.2">
      <c r="A15" s="306" t="s">
        <v>231</v>
      </c>
      <c r="B15" s="307"/>
      <c r="C15" s="308"/>
      <c r="D15" s="113">
        <v>9.827024827024827</v>
      </c>
      <c r="E15" s="115">
        <v>4829</v>
      </c>
      <c r="F15" s="114">
        <v>4827</v>
      </c>
      <c r="G15" s="114">
        <v>4793</v>
      </c>
      <c r="H15" s="114">
        <v>4683</v>
      </c>
      <c r="I15" s="140">
        <v>4704</v>
      </c>
      <c r="J15" s="115">
        <v>125</v>
      </c>
      <c r="K15" s="116">
        <v>2.6573129251700682</v>
      </c>
    </row>
    <row r="16" spans="1:255" ht="14.1" customHeight="1" x14ac:dyDescent="0.2">
      <c r="A16" s="306" t="s">
        <v>232</v>
      </c>
      <c r="B16" s="307"/>
      <c r="C16" s="308"/>
      <c r="D16" s="113">
        <v>8.9133089133089136</v>
      </c>
      <c r="E16" s="115">
        <v>4380</v>
      </c>
      <c r="F16" s="114">
        <v>4349</v>
      </c>
      <c r="G16" s="114">
        <v>4343</v>
      </c>
      <c r="H16" s="114">
        <v>4319</v>
      </c>
      <c r="I16" s="140">
        <v>4296</v>
      </c>
      <c r="J16" s="115">
        <v>84</v>
      </c>
      <c r="K16" s="116">
        <v>1.9553072625698324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1.1803011803011803</v>
      </c>
      <c r="E18" s="115">
        <v>580</v>
      </c>
      <c r="F18" s="114">
        <v>609</v>
      </c>
      <c r="G18" s="114">
        <v>652</v>
      </c>
      <c r="H18" s="114">
        <v>629</v>
      </c>
      <c r="I18" s="140">
        <v>608</v>
      </c>
      <c r="J18" s="115">
        <v>-28</v>
      </c>
      <c r="K18" s="116">
        <v>-4.6052631578947372</v>
      </c>
    </row>
    <row r="19" spans="1:255" ht="14.1" customHeight="1" x14ac:dyDescent="0.2">
      <c r="A19" s="306" t="s">
        <v>235</v>
      </c>
      <c r="B19" s="307" t="s">
        <v>236</v>
      </c>
      <c r="C19" s="308"/>
      <c r="D19" s="113">
        <v>0.72039072039072038</v>
      </c>
      <c r="E19" s="115">
        <v>354</v>
      </c>
      <c r="F19" s="114">
        <v>371</v>
      </c>
      <c r="G19" s="114">
        <v>407</v>
      </c>
      <c r="H19" s="114">
        <v>400</v>
      </c>
      <c r="I19" s="140">
        <v>372</v>
      </c>
      <c r="J19" s="115">
        <v>-18</v>
      </c>
      <c r="K19" s="116">
        <v>-4.838709677419355</v>
      </c>
    </row>
    <row r="20" spans="1:255" ht="14.1" customHeight="1" x14ac:dyDescent="0.2">
      <c r="A20" s="306">
        <v>12</v>
      </c>
      <c r="B20" s="307" t="s">
        <v>237</v>
      </c>
      <c r="C20" s="308"/>
      <c r="D20" s="113">
        <v>1.4774114774114775</v>
      </c>
      <c r="E20" s="115">
        <v>726</v>
      </c>
      <c r="F20" s="114">
        <v>703</v>
      </c>
      <c r="G20" s="114">
        <v>706</v>
      </c>
      <c r="H20" s="114">
        <v>719</v>
      </c>
      <c r="I20" s="140">
        <v>745</v>
      </c>
      <c r="J20" s="115">
        <v>-19</v>
      </c>
      <c r="K20" s="116">
        <v>-2.5503355704697985</v>
      </c>
    </row>
    <row r="21" spans="1:255" ht="14.1" customHeight="1" x14ac:dyDescent="0.2">
      <c r="A21" s="306">
        <v>21</v>
      </c>
      <c r="B21" s="307" t="s">
        <v>238</v>
      </c>
      <c r="C21" s="308"/>
      <c r="D21" s="113">
        <v>0.32763532763532766</v>
      </c>
      <c r="E21" s="115">
        <v>161</v>
      </c>
      <c r="F21" s="114">
        <v>162</v>
      </c>
      <c r="G21" s="114">
        <v>174</v>
      </c>
      <c r="H21" s="114">
        <v>160</v>
      </c>
      <c r="I21" s="140">
        <v>160</v>
      </c>
      <c r="J21" s="115">
        <v>1</v>
      </c>
      <c r="K21" s="116">
        <v>0.625</v>
      </c>
    </row>
    <row r="22" spans="1:255" ht="14.1" customHeight="1" x14ac:dyDescent="0.2">
      <c r="A22" s="306">
        <v>22</v>
      </c>
      <c r="B22" s="307" t="s">
        <v>239</v>
      </c>
      <c r="C22" s="308"/>
      <c r="D22" s="113">
        <v>1.3512413512413513</v>
      </c>
      <c r="E22" s="115">
        <v>664</v>
      </c>
      <c r="F22" s="114">
        <v>658</v>
      </c>
      <c r="G22" s="114">
        <v>651</v>
      </c>
      <c r="H22" s="114">
        <v>621</v>
      </c>
      <c r="I22" s="140">
        <v>603</v>
      </c>
      <c r="J22" s="115">
        <v>61</v>
      </c>
      <c r="K22" s="116">
        <v>10.11608623548922</v>
      </c>
    </row>
    <row r="23" spans="1:255" ht="14.1" customHeight="1" x14ac:dyDescent="0.2">
      <c r="A23" s="306">
        <v>23</v>
      </c>
      <c r="B23" s="307" t="s">
        <v>240</v>
      </c>
      <c r="C23" s="308"/>
      <c r="D23" s="113">
        <v>0.35816035816035818</v>
      </c>
      <c r="E23" s="115">
        <v>176</v>
      </c>
      <c r="F23" s="114">
        <v>186</v>
      </c>
      <c r="G23" s="114">
        <v>195</v>
      </c>
      <c r="H23" s="114">
        <v>192</v>
      </c>
      <c r="I23" s="140">
        <v>191</v>
      </c>
      <c r="J23" s="115">
        <v>-15</v>
      </c>
      <c r="K23" s="116">
        <v>-7.8534031413612562</v>
      </c>
    </row>
    <row r="24" spans="1:255" ht="14.1" customHeight="1" x14ac:dyDescent="0.2">
      <c r="A24" s="306">
        <v>24</v>
      </c>
      <c r="B24" s="307" t="s">
        <v>241</v>
      </c>
      <c r="C24" s="308"/>
      <c r="D24" s="113">
        <v>2.8266178266178268</v>
      </c>
      <c r="E24" s="115">
        <v>1389</v>
      </c>
      <c r="F24" s="114">
        <v>1397</v>
      </c>
      <c r="G24" s="114">
        <v>1419</v>
      </c>
      <c r="H24" s="114">
        <v>1403</v>
      </c>
      <c r="I24" s="140">
        <v>1425</v>
      </c>
      <c r="J24" s="115">
        <v>-36</v>
      </c>
      <c r="K24" s="116">
        <v>-2.5263157894736841</v>
      </c>
    </row>
    <row r="25" spans="1:255" ht="14.1" customHeight="1" x14ac:dyDescent="0.2">
      <c r="A25" s="306">
        <v>25</v>
      </c>
      <c r="B25" s="307" t="s">
        <v>242</v>
      </c>
      <c r="C25" s="308"/>
      <c r="D25" s="113">
        <v>6.493691493691494</v>
      </c>
      <c r="E25" s="115">
        <v>3191</v>
      </c>
      <c r="F25" s="114">
        <v>3184</v>
      </c>
      <c r="G25" s="114">
        <v>3207</v>
      </c>
      <c r="H25" s="114">
        <v>3105</v>
      </c>
      <c r="I25" s="140">
        <v>3111</v>
      </c>
      <c r="J25" s="115">
        <v>80</v>
      </c>
      <c r="K25" s="116">
        <v>2.5715204114432657</v>
      </c>
    </row>
    <row r="26" spans="1:255" ht="14.1" customHeight="1" x14ac:dyDescent="0.2">
      <c r="A26" s="306">
        <v>26</v>
      </c>
      <c r="B26" s="307" t="s">
        <v>243</v>
      </c>
      <c r="C26" s="308"/>
      <c r="D26" s="113">
        <v>3.7403337403337402</v>
      </c>
      <c r="E26" s="115">
        <v>1838</v>
      </c>
      <c r="F26" s="114">
        <v>1862</v>
      </c>
      <c r="G26" s="114">
        <v>1881</v>
      </c>
      <c r="H26" s="114">
        <v>1847</v>
      </c>
      <c r="I26" s="140">
        <v>1848</v>
      </c>
      <c r="J26" s="115">
        <v>-10</v>
      </c>
      <c r="K26" s="116">
        <v>-0.54112554112554112</v>
      </c>
    </row>
    <row r="27" spans="1:255" ht="14.1" customHeight="1" x14ac:dyDescent="0.2">
      <c r="A27" s="306">
        <v>27</v>
      </c>
      <c r="B27" s="307" t="s">
        <v>244</v>
      </c>
      <c r="C27" s="308"/>
      <c r="D27" s="113">
        <v>2.8144078144078146</v>
      </c>
      <c r="E27" s="115">
        <v>1383</v>
      </c>
      <c r="F27" s="114">
        <v>1400</v>
      </c>
      <c r="G27" s="114">
        <v>1401</v>
      </c>
      <c r="H27" s="114">
        <v>1348</v>
      </c>
      <c r="I27" s="140">
        <v>1356</v>
      </c>
      <c r="J27" s="115">
        <v>27</v>
      </c>
      <c r="K27" s="116">
        <v>1.9911504424778761</v>
      </c>
    </row>
    <row r="28" spans="1:255" ht="14.1" customHeight="1" x14ac:dyDescent="0.2">
      <c r="A28" s="306">
        <v>28</v>
      </c>
      <c r="B28" s="307" t="s">
        <v>245</v>
      </c>
      <c r="C28" s="308"/>
      <c r="D28" s="113">
        <v>0.18925518925518925</v>
      </c>
      <c r="E28" s="115">
        <v>93</v>
      </c>
      <c r="F28" s="114">
        <v>95</v>
      </c>
      <c r="G28" s="114">
        <v>95</v>
      </c>
      <c r="H28" s="114">
        <v>96</v>
      </c>
      <c r="I28" s="140">
        <v>77</v>
      </c>
      <c r="J28" s="115">
        <v>16</v>
      </c>
      <c r="K28" s="116">
        <v>20.779220779220779</v>
      </c>
    </row>
    <row r="29" spans="1:255" ht="14.1" customHeight="1" x14ac:dyDescent="0.2">
      <c r="A29" s="306">
        <v>29</v>
      </c>
      <c r="B29" s="307" t="s">
        <v>246</v>
      </c>
      <c r="C29" s="308"/>
      <c r="D29" s="113">
        <v>3.9906389906389905</v>
      </c>
      <c r="E29" s="115">
        <v>1961</v>
      </c>
      <c r="F29" s="114">
        <v>1915</v>
      </c>
      <c r="G29" s="114">
        <v>1834</v>
      </c>
      <c r="H29" s="114">
        <v>1808</v>
      </c>
      <c r="I29" s="140">
        <v>1818</v>
      </c>
      <c r="J29" s="115">
        <v>143</v>
      </c>
      <c r="K29" s="116">
        <v>7.8657865786578656</v>
      </c>
    </row>
    <row r="30" spans="1:255" ht="14.1" customHeight="1" x14ac:dyDescent="0.2">
      <c r="A30" s="306" t="s">
        <v>247</v>
      </c>
      <c r="B30" s="307" t="s">
        <v>248</v>
      </c>
      <c r="C30" s="308"/>
      <c r="D30" s="113">
        <v>2.7146927146927147</v>
      </c>
      <c r="E30" s="115">
        <v>1334</v>
      </c>
      <c r="F30" s="114">
        <v>1287</v>
      </c>
      <c r="G30" s="114">
        <v>1208</v>
      </c>
      <c r="H30" s="114">
        <v>1180</v>
      </c>
      <c r="I30" s="140">
        <v>1194</v>
      </c>
      <c r="J30" s="115">
        <v>140</v>
      </c>
      <c r="K30" s="116">
        <v>11.725293132328309</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0.93203093203093201</v>
      </c>
      <c r="E32" s="115">
        <v>458</v>
      </c>
      <c r="F32" s="114">
        <v>440</v>
      </c>
      <c r="G32" s="114">
        <v>440</v>
      </c>
      <c r="H32" s="114">
        <v>424</v>
      </c>
      <c r="I32" s="140">
        <v>425</v>
      </c>
      <c r="J32" s="115">
        <v>33</v>
      </c>
      <c r="K32" s="116">
        <v>7.7647058823529411</v>
      </c>
    </row>
    <row r="33" spans="1:11" ht="14.1" customHeight="1" x14ac:dyDescent="0.2">
      <c r="A33" s="306">
        <v>32</v>
      </c>
      <c r="B33" s="307" t="s">
        <v>252</v>
      </c>
      <c r="C33" s="308"/>
      <c r="D33" s="113">
        <v>2.7635327635327633</v>
      </c>
      <c r="E33" s="115">
        <v>1358</v>
      </c>
      <c r="F33" s="114">
        <v>1291</v>
      </c>
      <c r="G33" s="114">
        <v>1393</v>
      </c>
      <c r="H33" s="114">
        <v>1356</v>
      </c>
      <c r="I33" s="140">
        <v>1297</v>
      </c>
      <c r="J33" s="115">
        <v>61</v>
      </c>
      <c r="K33" s="116">
        <v>4.7031611410948342</v>
      </c>
    </row>
    <row r="34" spans="1:11" ht="14.1" customHeight="1" x14ac:dyDescent="0.2">
      <c r="A34" s="306">
        <v>33</v>
      </c>
      <c r="B34" s="307" t="s">
        <v>253</v>
      </c>
      <c r="C34" s="308"/>
      <c r="D34" s="113">
        <v>1.3858363858363858</v>
      </c>
      <c r="E34" s="115">
        <v>681</v>
      </c>
      <c r="F34" s="114">
        <v>697</v>
      </c>
      <c r="G34" s="114">
        <v>716</v>
      </c>
      <c r="H34" s="114">
        <v>687</v>
      </c>
      <c r="I34" s="140">
        <v>692</v>
      </c>
      <c r="J34" s="115">
        <v>-11</v>
      </c>
      <c r="K34" s="116">
        <v>-1.5895953757225434</v>
      </c>
    </row>
    <row r="35" spans="1:11" ht="14.1" customHeight="1" x14ac:dyDescent="0.2">
      <c r="A35" s="306">
        <v>34</v>
      </c>
      <c r="B35" s="307" t="s">
        <v>254</v>
      </c>
      <c r="C35" s="308"/>
      <c r="D35" s="113">
        <v>2.2120472120472119</v>
      </c>
      <c r="E35" s="115">
        <v>1087</v>
      </c>
      <c r="F35" s="114">
        <v>1081</v>
      </c>
      <c r="G35" s="114">
        <v>1079</v>
      </c>
      <c r="H35" s="114">
        <v>1077</v>
      </c>
      <c r="I35" s="140">
        <v>1082</v>
      </c>
      <c r="J35" s="115">
        <v>5</v>
      </c>
      <c r="K35" s="116">
        <v>0.46210720887245843</v>
      </c>
    </row>
    <row r="36" spans="1:11" ht="14.1" customHeight="1" x14ac:dyDescent="0.2">
      <c r="A36" s="306">
        <v>41</v>
      </c>
      <c r="B36" s="307" t="s">
        <v>255</v>
      </c>
      <c r="C36" s="308"/>
      <c r="D36" s="113">
        <v>0.79772079772079774</v>
      </c>
      <c r="E36" s="115">
        <v>392</v>
      </c>
      <c r="F36" s="114">
        <v>401</v>
      </c>
      <c r="G36" s="114">
        <v>395</v>
      </c>
      <c r="H36" s="114">
        <v>383</v>
      </c>
      <c r="I36" s="140">
        <v>389</v>
      </c>
      <c r="J36" s="115">
        <v>3</v>
      </c>
      <c r="K36" s="116">
        <v>0.77120822622107965</v>
      </c>
    </row>
    <row r="37" spans="1:11" ht="14.1" customHeight="1" x14ac:dyDescent="0.2">
      <c r="A37" s="306">
        <v>42</v>
      </c>
      <c r="B37" s="307" t="s">
        <v>256</v>
      </c>
      <c r="C37" s="308"/>
      <c r="D37" s="113">
        <v>0.13838013838013838</v>
      </c>
      <c r="E37" s="115">
        <v>68</v>
      </c>
      <c r="F37" s="114">
        <v>61</v>
      </c>
      <c r="G37" s="114">
        <v>65</v>
      </c>
      <c r="H37" s="114">
        <v>67</v>
      </c>
      <c r="I37" s="140">
        <v>69</v>
      </c>
      <c r="J37" s="115">
        <v>-1</v>
      </c>
      <c r="K37" s="116">
        <v>-1.4492753623188406</v>
      </c>
    </row>
    <row r="38" spans="1:11" ht="14.1" customHeight="1" x14ac:dyDescent="0.2">
      <c r="A38" s="306">
        <v>43</v>
      </c>
      <c r="B38" s="307" t="s">
        <v>257</v>
      </c>
      <c r="C38" s="308"/>
      <c r="D38" s="113">
        <v>1.2148962148962148</v>
      </c>
      <c r="E38" s="115">
        <v>597</v>
      </c>
      <c r="F38" s="114">
        <v>588</v>
      </c>
      <c r="G38" s="114">
        <v>587</v>
      </c>
      <c r="H38" s="114">
        <v>559</v>
      </c>
      <c r="I38" s="140">
        <v>551</v>
      </c>
      <c r="J38" s="115">
        <v>46</v>
      </c>
      <c r="K38" s="116">
        <v>8.3484573502722323</v>
      </c>
    </row>
    <row r="39" spans="1:11" ht="14.1" customHeight="1" x14ac:dyDescent="0.2">
      <c r="A39" s="306">
        <v>51</v>
      </c>
      <c r="B39" s="307" t="s">
        <v>258</v>
      </c>
      <c r="C39" s="308"/>
      <c r="D39" s="113">
        <v>9.0231990231990231</v>
      </c>
      <c r="E39" s="115">
        <v>4434</v>
      </c>
      <c r="F39" s="114">
        <v>4236</v>
      </c>
      <c r="G39" s="114">
        <v>4152</v>
      </c>
      <c r="H39" s="114">
        <v>4147</v>
      </c>
      <c r="I39" s="140">
        <v>4092</v>
      </c>
      <c r="J39" s="115">
        <v>342</v>
      </c>
      <c r="K39" s="116">
        <v>8.3577712609970671</v>
      </c>
    </row>
    <row r="40" spans="1:11" ht="14.1" customHeight="1" x14ac:dyDescent="0.2">
      <c r="A40" s="306" t="s">
        <v>259</v>
      </c>
      <c r="B40" s="307" t="s">
        <v>260</v>
      </c>
      <c r="C40" s="308"/>
      <c r="D40" s="113">
        <v>8.1298331298331306</v>
      </c>
      <c r="E40" s="115">
        <v>3995</v>
      </c>
      <c r="F40" s="114">
        <v>3801</v>
      </c>
      <c r="G40" s="114">
        <v>3710</v>
      </c>
      <c r="H40" s="114">
        <v>3728</v>
      </c>
      <c r="I40" s="140">
        <v>3666</v>
      </c>
      <c r="J40" s="115">
        <v>329</v>
      </c>
      <c r="K40" s="116">
        <v>8.9743589743589745</v>
      </c>
    </row>
    <row r="41" spans="1:11" ht="14.1" customHeight="1" x14ac:dyDescent="0.2">
      <c r="A41" s="306"/>
      <c r="B41" s="307" t="s">
        <v>261</v>
      </c>
      <c r="C41" s="308"/>
      <c r="D41" s="113">
        <v>7.496947496947497</v>
      </c>
      <c r="E41" s="115">
        <v>3684</v>
      </c>
      <c r="F41" s="114">
        <v>3496</v>
      </c>
      <c r="G41" s="114">
        <v>3402</v>
      </c>
      <c r="H41" s="114">
        <v>3416</v>
      </c>
      <c r="I41" s="140">
        <v>3358</v>
      </c>
      <c r="J41" s="115">
        <v>326</v>
      </c>
      <c r="K41" s="116">
        <v>9.7081596188207264</v>
      </c>
    </row>
    <row r="42" spans="1:11" ht="14.1" customHeight="1" x14ac:dyDescent="0.2">
      <c r="A42" s="306">
        <v>52</v>
      </c>
      <c r="B42" s="307" t="s">
        <v>262</v>
      </c>
      <c r="C42" s="308"/>
      <c r="D42" s="113">
        <v>4.3508343508343508</v>
      </c>
      <c r="E42" s="115">
        <v>2138</v>
      </c>
      <c r="F42" s="114">
        <v>2131</v>
      </c>
      <c r="G42" s="114">
        <v>2182</v>
      </c>
      <c r="H42" s="114">
        <v>2227</v>
      </c>
      <c r="I42" s="140">
        <v>2252</v>
      </c>
      <c r="J42" s="115">
        <v>-114</v>
      </c>
      <c r="K42" s="116">
        <v>-5.0621669626998225</v>
      </c>
    </row>
    <row r="43" spans="1:11" ht="14.1" customHeight="1" x14ac:dyDescent="0.2">
      <c r="A43" s="306" t="s">
        <v>263</v>
      </c>
      <c r="B43" s="307" t="s">
        <v>264</v>
      </c>
      <c r="C43" s="308"/>
      <c r="D43" s="113">
        <v>3.8827838827838828</v>
      </c>
      <c r="E43" s="115">
        <v>1908</v>
      </c>
      <c r="F43" s="114">
        <v>1908</v>
      </c>
      <c r="G43" s="114">
        <v>1949</v>
      </c>
      <c r="H43" s="114">
        <v>2001</v>
      </c>
      <c r="I43" s="140">
        <v>2032</v>
      </c>
      <c r="J43" s="115">
        <v>-124</v>
      </c>
      <c r="K43" s="116">
        <v>-6.1023622047244093</v>
      </c>
    </row>
    <row r="44" spans="1:11" ht="14.1" customHeight="1" x14ac:dyDescent="0.2">
      <c r="A44" s="306">
        <v>53</v>
      </c>
      <c r="B44" s="307" t="s">
        <v>265</v>
      </c>
      <c r="C44" s="308"/>
      <c r="D44" s="113">
        <v>0.76516076516076514</v>
      </c>
      <c r="E44" s="115">
        <v>376</v>
      </c>
      <c r="F44" s="114">
        <v>377</v>
      </c>
      <c r="G44" s="114">
        <v>361</v>
      </c>
      <c r="H44" s="114">
        <v>348</v>
      </c>
      <c r="I44" s="140">
        <v>344</v>
      </c>
      <c r="J44" s="115">
        <v>32</v>
      </c>
      <c r="K44" s="116">
        <v>9.3023255813953494</v>
      </c>
    </row>
    <row r="45" spans="1:11" ht="14.1" customHeight="1" x14ac:dyDescent="0.2">
      <c r="A45" s="306" t="s">
        <v>266</v>
      </c>
      <c r="B45" s="307" t="s">
        <v>267</v>
      </c>
      <c r="C45" s="308"/>
      <c r="D45" s="113">
        <v>0.71225071225071224</v>
      </c>
      <c r="E45" s="115">
        <v>350</v>
      </c>
      <c r="F45" s="114">
        <v>351</v>
      </c>
      <c r="G45" s="114">
        <v>334</v>
      </c>
      <c r="H45" s="114">
        <v>318</v>
      </c>
      <c r="I45" s="140">
        <v>316</v>
      </c>
      <c r="J45" s="115">
        <v>34</v>
      </c>
      <c r="K45" s="116">
        <v>10.759493670886076</v>
      </c>
    </row>
    <row r="46" spans="1:11" ht="14.1" customHeight="1" x14ac:dyDescent="0.2">
      <c r="A46" s="306">
        <v>54</v>
      </c>
      <c r="B46" s="307" t="s">
        <v>268</v>
      </c>
      <c r="C46" s="308"/>
      <c r="D46" s="113">
        <v>3.1094831094831097</v>
      </c>
      <c r="E46" s="115">
        <v>1528</v>
      </c>
      <c r="F46" s="114">
        <v>1522</v>
      </c>
      <c r="G46" s="114">
        <v>1515</v>
      </c>
      <c r="H46" s="114">
        <v>1501</v>
      </c>
      <c r="I46" s="140">
        <v>1497</v>
      </c>
      <c r="J46" s="115">
        <v>31</v>
      </c>
      <c r="K46" s="116">
        <v>2.0708082832331329</v>
      </c>
    </row>
    <row r="47" spans="1:11" ht="14.1" customHeight="1" x14ac:dyDescent="0.2">
      <c r="A47" s="306">
        <v>61</v>
      </c>
      <c r="B47" s="307" t="s">
        <v>269</v>
      </c>
      <c r="C47" s="308"/>
      <c r="D47" s="113">
        <v>3.7586487586487585</v>
      </c>
      <c r="E47" s="115">
        <v>1847</v>
      </c>
      <c r="F47" s="114">
        <v>1847</v>
      </c>
      <c r="G47" s="114">
        <v>1850</v>
      </c>
      <c r="H47" s="114">
        <v>1801</v>
      </c>
      <c r="I47" s="140">
        <v>1843</v>
      </c>
      <c r="J47" s="115">
        <v>4</v>
      </c>
      <c r="K47" s="116">
        <v>0.21703743895822028</v>
      </c>
    </row>
    <row r="48" spans="1:11" ht="14.1" customHeight="1" x14ac:dyDescent="0.2">
      <c r="A48" s="306">
        <v>62</v>
      </c>
      <c r="B48" s="307" t="s">
        <v>270</v>
      </c>
      <c r="C48" s="308"/>
      <c r="D48" s="113">
        <v>7.6617826617826621</v>
      </c>
      <c r="E48" s="115">
        <v>3765</v>
      </c>
      <c r="F48" s="114">
        <v>3824</v>
      </c>
      <c r="G48" s="114">
        <v>3841</v>
      </c>
      <c r="H48" s="114">
        <v>3840</v>
      </c>
      <c r="I48" s="140">
        <v>3767</v>
      </c>
      <c r="J48" s="115">
        <v>-2</v>
      </c>
      <c r="K48" s="116">
        <v>-5.3092646668436425E-2</v>
      </c>
    </row>
    <row r="49" spans="1:11" ht="14.1" customHeight="1" x14ac:dyDescent="0.2">
      <c r="A49" s="306">
        <v>63</v>
      </c>
      <c r="B49" s="307" t="s">
        <v>271</v>
      </c>
      <c r="C49" s="308"/>
      <c r="D49" s="113">
        <v>1.4367114367114366</v>
      </c>
      <c r="E49" s="115">
        <v>706</v>
      </c>
      <c r="F49" s="114">
        <v>657</v>
      </c>
      <c r="G49" s="114">
        <v>684</v>
      </c>
      <c r="H49" s="114">
        <v>666</v>
      </c>
      <c r="I49" s="140">
        <v>684</v>
      </c>
      <c r="J49" s="115">
        <v>22</v>
      </c>
      <c r="K49" s="116">
        <v>3.2163742690058479</v>
      </c>
    </row>
    <row r="50" spans="1:11" ht="14.1" customHeight="1" x14ac:dyDescent="0.2">
      <c r="A50" s="306" t="s">
        <v>272</v>
      </c>
      <c r="B50" s="307" t="s">
        <v>273</v>
      </c>
      <c r="C50" s="308"/>
      <c r="D50" s="113">
        <v>0.23809523809523808</v>
      </c>
      <c r="E50" s="115">
        <v>117</v>
      </c>
      <c r="F50" s="114">
        <v>118</v>
      </c>
      <c r="G50" s="114">
        <v>118</v>
      </c>
      <c r="H50" s="114">
        <v>118</v>
      </c>
      <c r="I50" s="140">
        <v>121</v>
      </c>
      <c r="J50" s="115">
        <v>-4</v>
      </c>
      <c r="K50" s="116">
        <v>-3.3057851239669422</v>
      </c>
    </row>
    <row r="51" spans="1:11" ht="14.1" customHeight="1" x14ac:dyDescent="0.2">
      <c r="A51" s="306" t="s">
        <v>274</v>
      </c>
      <c r="B51" s="307" t="s">
        <v>275</v>
      </c>
      <c r="C51" s="308"/>
      <c r="D51" s="113">
        <v>1.0154660154660156</v>
      </c>
      <c r="E51" s="115">
        <v>499</v>
      </c>
      <c r="F51" s="114">
        <v>443</v>
      </c>
      <c r="G51" s="114">
        <v>464</v>
      </c>
      <c r="H51" s="114">
        <v>454</v>
      </c>
      <c r="I51" s="140">
        <v>467</v>
      </c>
      <c r="J51" s="115">
        <v>32</v>
      </c>
      <c r="K51" s="116">
        <v>6.8522483940042829</v>
      </c>
    </row>
    <row r="52" spans="1:11" ht="14.1" customHeight="1" x14ac:dyDescent="0.2">
      <c r="A52" s="306">
        <v>71</v>
      </c>
      <c r="B52" s="307" t="s">
        <v>276</v>
      </c>
      <c r="C52" s="308"/>
      <c r="D52" s="113">
        <v>11.929181929181929</v>
      </c>
      <c r="E52" s="115">
        <v>5862</v>
      </c>
      <c r="F52" s="114">
        <v>5879</v>
      </c>
      <c r="G52" s="114">
        <v>5909</v>
      </c>
      <c r="H52" s="114">
        <v>5854</v>
      </c>
      <c r="I52" s="140">
        <v>5879</v>
      </c>
      <c r="J52" s="115">
        <v>-17</v>
      </c>
      <c r="K52" s="116">
        <v>-0.28916482394965132</v>
      </c>
    </row>
    <row r="53" spans="1:11" ht="14.1" customHeight="1" x14ac:dyDescent="0.2">
      <c r="A53" s="306" t="s">
        <v>277</v>
      </c>
      <c r="B53" s="307" t="s">
        <v>278</v>
      </c>
      <c r="C53" s="308"/>
      <c r="D53" s="113">
        <v>4.1249491249491248</v>
      </c>
      <c r="E53" s="115">
        <v>2027</v>
      </c>
      <c r="F53" s="114">
        <v>2042</v>
      </c>
      <c r="G53" s="114">
        <v>2061</v>
      </c>
      <c r="H53" s="114">
        <v>2015</v>
      </c>
      <c r="I53" s="140">
        <v>2015</v>
      </c>
      <c r="J53" s="115">
        <v>12</v>
      </c>
      <c r="K53" s="116">
        <v>0.59553349875930517</v>
      </c>
    </row>
    <row r="54" spans="1:11" ht="14.1" customHeight="1" x14ac:dyDescent="0.2">
      <c r="A54" s="306" t="s">
        <v>279</v>
      </c>
      <c r="B54" s="307" t="s">
        <v>280</v>
      </c>
      <c r="C54" s="308"/>
      <c r="D54" s="113">
        <v>6.7236467236467234</v>
      </c>
      <c r="E54" s="115">
        <v>3304</v>
      </c>
      <c r="F54" s="114">
        <v>3321</v>
      </c>
      <c r="G54" s="114">
        <v>3329</v>
      </c>
      <c r="H54" s="114">
        <v>3333</v>
      </c>
      <c r="I54" s="140">
        <v>3371</v>
      </c>
      <c r="J54" s="115">
        <v>-67</v>
      </c>
      <c r="K54" s="116">
        <v>-1.9875407890833581</v>
      </c>
    </row>
    <row r="55" spans="1:11" ht="14.1" customHeight="1" x14ac:dyDescent="0.2">
      <c r="A55" s="306">
        <v>72</v>
      </c>
      <c r="B55" s="307" t="s">
        <v>281</v>
      </c>
      <c r="C55" s="308"/>
      <c r="D55" s="113">
        <v>2.8286528286528285</v>
      </c>
      <c r="E55" s="115">
        <v>1390</v>
      </c>
      <c r="F55" s="114">
        <v>1406</v>
      </c>
      <c r="G55" s="114">
        <v>1408</v>
      </c>
      <c r="H55" s="114">
        <v>1373</v>
      </c>
      <c r="I55" s="140">
        <v>1396</v>
      </c>
      <c r="J55" s="115">
        <v>-6</v>
      </c>
      <c r="K55" s="116">
        <v>-0.42979942693409739</v>
      </c>
    </row>
    <row r="56" spans="1:11" ht="14.1" customHeight="1" x14ac:dyDescent="0.2">
      <c r="A56" s="306" t="s">
        <v>282</v>
      </c>
      <c r="B56" s="307" t="s">
        <v>283</v>
      </c>
      <c r="C56" s="308"/>
      <c r="D56" s="113">
        <v>1.3064713064713065</v>
      </c>
      <c r="E56" s="115">
        <v>642</v>
      </c>
      <c r="F56" s="114">
        <v>656</v>
      </c>
      <c r="G56" s="114">
        <v>653</v>
      </c>
      <c r="H56" s="114">
        <v>629</v>
      </c>
      <c r="I56" s="140">
        <v>635</v>
      </c>
      <c r="J56" s="115">
        <v>7</v>
      </c>
      <c r="K56" s="116">
        <v>1.1023622047244095</v>
      </c>
    </row>
    <row r="57" spans="1:11" ht="14.1" customHeight="1" x14ac:dyDescent="0.2">
      <c r="A57" s="306" t="s">
        <v>284</v>
      </c>
      <c r="B57" s="307" t="s">
        <v>285</v>
      </c>
      <c r="C57" s="308"/>
      <c r="D57" s="113">
        <v>0.91778591778591778</v>
      </c>
      <c r="E57" s="115">
        <v>451</v>
      </c>
      <c r="F57" s="114">
        <v>455</v>
      </c>
      <c r="G57" s="114">
        <v>456</v>
      </c>
      <c r="H57" s="114">
        <v>458</v>
      </c>
      <c r="I57" s="140">
        <v>471</v>
      </c>
      <c r="J57" s="115">
        <v>-20</v>
      </c>
      <c r="K57" s="116">
        <v>-4.2462845010615711</v>
      </c>
    </row>
    <row r="58" spans="1:11" ht="14.1" customHeight="1" x14ac:dyDescent="0.2">
      <c r="A58" s="306">
        <v>73</v>
      </c>
      <c r="B58" s="307" t="s">
        <v>286</v>
      </c>
      <c r="C58" s="308"/>
      <c r="D58" s="113">
        <v>2.3972323972323974</v>
      </c>
      <c r="E58" s="115">
        <v>1178</v>
      </c>
      <c r="F58" s="114">
        <v>1186</v>
      </c>
      <c r="G58" s="114">
        <v>1188</v>
      </c>
      <c r="H58" s="114">
        <v>1115</v>
      </c>
      <c r="I58" s="140">
        <v>1118</v>
      </c>
      <c r="J58" s="115">
        <v>60</v>
      </c>
      <c r="K58" s="116">
        <v>5.3667262969588547</v>
      </c>
    </row>
    <row r="59" spans="1:11" ht="14.1" customHeight="1" x14ac:dyDescent="0.2">
      <c r="A59" s="306" t="s">
        <v>287</v>
      </c>
      <c r="B59" s="307" t="s">
        <v>288</v>
      </c>
      <c r="C59" s="308"/>
      <c r="D59" s="113">
        <v>1.8294668294668295</v>
      </c>
      <c r="E59" s="115">
        <v>899</v>
      </c>
      <c r="F59" s="114">
        <v>906</v>
      </c>
      <c r="G59" s="114">
        <v>912</v>
      </c>
      <c r="H59" s="114">
        <v>854</v>
      </c>
      <c r="I59" s="140">
        <v>855</v>
      </c>
      <c r="J59" s="115">
        <v>44</v>
      </c>
      <c r="K59" s="116">
        <v>5.1461988304093564</v>
      </c>
    </row>
    <row r="60" spans="1:11" ht="14.1" customHeight="1" x14ac:dyDescent="0.2">
      <c r="A60" s="306">
        <v>81</v>
      </c>
      <c r="B60" s="307" t="s">
        <v>289</v>
      </c>
      <c r="C60" s="308"/>
      <c r="D60" s="113">
        <v>5.8709808709808708</v>
      </c>
      <c r="E60" s="115">
        <v>2885</v>
      </c>
      <c r="F60" s="114">
        <v>2890</v>
      </c>
      <c r="G60" s="114">
        <v>2882</v>
      </c>
      <c r="H60" s="114">
        <v>2820</v>
      </c>
      <c r="I60" s="140">
        <v>2820</v>
      </c>
      <c r="J60" s="115">
        <v>65</v>
      </c>
      <c r="K60" s="116">
        <v>2.3049645390070923</v>
      </c>
    </row>
    <row r="61" spans="1:11" ht="14.1" customHeight="1" x14ac:dyDescent="0.2">
      <c r="A61" s="306" t="s">
        <v>290</v>
      </c>
      <c r="B61" s="307" t="s">
        <v>291</v>
      </c>
      <c r="C61" s="308"/>
      <c r="D61" s="113">
        <v>2.2588522588522588</v>
      </c>
      <c r="E61" s="115">
        <v>1110</v>
      </c>
      <c r="F61" s="114">
        <v>1122</v>
      </c>
      <c r="G61" s="114">
        <v>1132</v>
      </c>
      <c r="H61" s="114">
        <v>1099</v>
      </c>
      <c r="I61" s="140">
        <v>1103</v>
      </c>
      <c r="J61" s="115">
        <v>7</v>
      </c>
      <c r="K61" s="116">
        <v>0.63463281958295559</v>
      </c>
    </row>
    <row r="62" spans="1:11" ht="14.1" customHeight="1" x14ac:dyDescent="0.2">
      <c r="A62" s="306" t="s">
        <v>292</v>
      </c>
      <c r="B62" s="307" t="s">
        <v>293</v>
      </c>
      <c r="C62" s="308"/>
      <c r="D62" s="113">
        <v>1.9637769637769638</v>
      </c>
      <c r="E62" s="115">
        <v>965</v>
      </c>
      <c r="F62" s="114">
        <v>974</v>
      </c>
      <c r="G62" s="114">
        <v>977</v>
      </c>
      <c r="H62" s="114">
        <v>943</v>
      </c>
      <c r="I62" s="140">
        <v>942</v>
      </c>
      <c r="J62" s="115">
        <v>23</v>
      </c>
      <c r="K62" s="116">
        <v>2.4416135881104033</v>
      </c>
    </row>
    <row r="63" spans="1:11" ht="14.1" customHeight="1" x14ac:dyDescent="0.2">
      <c r="A63" s="306"/>
      <c r="B63" s="307" t="s">
        <v>294</v>
      </c>
      <c r="C63" s="308"/>
      <c r="D63" s="113">
        <v>1.448921448921449</v>
      </c>
      <c r="E63" s="115">
        <v>712</v>
      </c>
      <c r="F63" s="114">
        <v>719</v>
      </c>
      <c r="G63" s="114">
        <v>727</v>
      </c>
      <c r="H63" s="114">
        <v>708</v>
      </c>
      <c r="I63" s="140">
        <v>704</v>
      </c>
      <c r="J63" s="115">
        <v>8</v>
      </c>
      <c r="K63" s="116">
        <v>1.1363636363636365</v>
      </c>
    </row>
    <row r="64" spans="1:11" ht="14.1" customHeight="1" x14ac:dyDescent="0.2">
      <c r="A64" s="306" t="s">
        <v>295</v>
      </c>
      <c r="B64" s="307" t="s">
        <v>296</v>
      </c>
      <c r="C64" s="308"/>
      <c r="D64" s="113">
        <v>0.31949531949531951</v>
      </c>
      <c r="E64" s="115">
        <v>157</v>
      </c>
      <c r="F64" s="114">
        <v>150</v>
      </c>
      <c r="G64" s="114">
        <v>141</v>
      </c>
      <c r="H64" s="114">
        <v>152</v>
      </c>
      <c r="I64" s="140">
        <v>146</v>
      </c>
      <c r="J64" s="115">
        <v>11</v>
      </c>
      <c r="K64" s="116">
        <v>7.5342465753424657</v>
      </c>
    </row>
    <row r="65" spans="1:11" ht="14.1" customHeight="1" x14ac:dyDescent="0.2">
      <c r="A65" s="306" t="s">
        <v>297</v>
      </c>
      <c r="B65" s="307" t="s">
        <v>298</v>
      </c>
      <c r="C65" s="308"/>
      <c r="D65" s="113">
        <v>0.63492063492063489</v>
      </c>
      <c r="E65" s="115">
        <v>312</v>
      </c>
      <c r="F65" s="114">
        <v>305</v>
      </c>
      <c r="G65" s="114">
        <v>297</v>
      </c>
      <c r="H65" s="114">
        <v>285</v>
      </c>
      <c r="I65" s="140">
        <v>293</v>
      </c>
      <c r="J65" s="115">
        <v>19</v>
      </c>
      <c r="K65" s="116">
        <v>6.4846416382252556</v>
      </c>
    </row>
    <row r="66" spans="1:11" ht="14.1" customHeight="1" x14ac:dyDescent="0.2">
      <c r="A66" s="306">
        <v>82</v>
      </c>
      <c r="B66" s="307" t="s">
        <v>299</v>
      </c>
      <c r="C66" s="308"/>
      <c r="D66" s="113">
        <v>3.1501831501831501</v>
      </c>
      <c r="E66" s="115">
        <v>1548</v>
      </c>
      <c r="F66" s="114">
        <v>1558</v>
      </c>
      <c r="G66" s="114">
        <v>1545</v>
      </c>
      <c r="H66" s="114">
        <v>1470</v>
      </c>
      <c r="I66" s="140">
        <v>1479</v>
      </c>
      <c r="J66" s="115">
        <v>69</v>
      </c>
      <c r="K66" s="116">
        <v>4.6653144016227177</v>
      </c>
    </row>
    <row r="67" spans="1:11" ht="14.1" customHeight="1" x14ac:dyDescent="0.2">
      <c r="A67" s="306" t="s">
        <v>300</v>
      </c>
      <c r="B67" s="307" t="s">
        <v>301</v>
      </c>
      <c r="C67" s="308"/>
      <c r="D67" s="113">
        <v>1.9474969474969475</v>
      </c>
      <c r="E67" s="115">
        <v>957</v>
      </c>
      <c r="F67" s="114">
        <v>951</v>
      </c>
      <c r="G67" s="114">
        <v>939</v>
      </c>
      <c r="H67" s="114">
        <v>910</v>
      </c>
      <c r="I67" s="140">
        <v>905</v>
      </c>
      <c r="J67" s="115">
        <v>52</v>
      </c>
      <c r="K67" s="116">
        <v>5.7458563535911606</v>
      </c>
    </row>
    <row r="68" spans="1:11" ht="14.1" customHeight="1" x14ac:dyDescent="0.2">
      <c r="A68" s="306" t="s">
        <v>302</v>
      </c>
      <c r="B68" s="307" t="s">
        <v>303</v>
      </c>
      <c r="C68" s="308"/>
      <c r="D68" s="113">
        <v>0.57997557997558002</v>
      </c>
      <c r="E68" s="115">
        <v>285</v>
      </c>
      <c r="F68" s="114">
        <v>289</v>
      </c>
      <c r="G68" s="114">
        <v>285</v>
      </c>
      <c r="H68" s="114">
        <v>264</v>
      </c>
      <c r="I68" s="140">
        <v>271</v>
      </c>
      <c r="J68" s="115">
        <v>14</v>
      </c>
      <c r="K68" s="116">
        <v>5.1660516605166054</v>
      </c>
    </row>
    <row r="69" spans="1:11" ht="14.1" customHeight="1" x14ac:dyDescent="0.2">
      <c r="A69" s="306">
        <v>83</v>
      </c>
      <c r="B69" s="307" t="s">
        <v>304</v>
      </c>
      <c r="C69" s="308"/>
      <c r="D69" s="113">
        <v>6.4774114774114775</v>
      </c>
      <c r="E69" s="115">
        <v>3183</v>
      </c>
      <c r="F69" s="114">
        <v>3218</v>
      </c>
      <c r="G69" s="114">
        <v>3195</v>
      </c>
      <c r="H69" s="114">
        <v>3152</v>
      </c>
      <c r="I69" s="140">
        <v>3142</v>
      </c>
      <c r="J69" s="115">
        <v>41</v>
      </c>
      <c r="K69" s="116">
        <v>1.3049013367281985</v>
      </c>
    </row>
    <row r="70" spans="1:11" ht="14.1" customHeight="1" x14ac:dyDescent="0.2">
      <c r="A70" s="306" t="s">
        <v>305</v>
      </c>
      <c r="B70" s="307" t="s">
        <v>306</v>
      </c>
      <c r="C70" s="308"/>
      <c r="D70" s="113">
        <v>5.7468457468457466</v>
      </c>
      <c r="E70" s="115">
        <v>2824</v>
      </c>
      <c r="F70" s="114">
        <v>2849</v>
      </c>
      <c r="G70" s="114">
        <v>2834</v>
      </c>
      <c r="H70" s="114">
        <v>2788</v>
      </c>
      <c r="I70" s="140">
        <v>2780</v>
      </c>
      <c r="J70" s="115">
        <v>44</v>
      </c>
      <c r="K70" s="116">
        <v>1.5827338129496402</v>
      </c>
    </row>
    <row r="71" spans="1:11" ht="14.1" customHeight="1" x14ac:dyDescent="0.2">
      <c r="A71" s="306"/>
      <c r="B71" s="307" t="s">
        <v>307</v>
      </c>
      <c r="C71" s="308"/>
      <c r="D71" s="113">
        <v>2.9141229141229141</v>
      </c>
      <c r="E71" s="115">
        <v>1432</v>
      </c>
      <c r="F71" s="114">
        <v>1444</v>
      </c>
      <c r="G71" s="114">
        <v>1437</v>
      </c>
      <c r="H71" s="114">
        <v>1396</v>
      </c>
      <c r="I71" s="140">
        <v>1389</v>
      </c>
      <c r="J71" s="115">
        <v>43</v>
      </c>
      <c r="K71" s="116">
        <v>3.0957523398128148</v>
      </c>
    </row>
    <row r="72" spans="1:11" ht="14.1" customHeight="1" x14ac:dyDescent="0.2">
      <c r="A72" s="306">
        <v>84</v>
      </c>
      <c r="B72" s="307" t="s">
        <v>308</v>
      </c>
      <c r="C72" s="308"/>
      <c r="D72" s="113">
        <v>0.92592592592592593</v>
      </c>
      <c r="E72" s="115">
        <v>455</v>
      </c>
      <c r="F72" s="114">
        <v>465</v>
      </c>
      <c r="G72" s="114">
        <v>469</v>
      </c>
      <c r="H72" s="114">
        <v>471</v>
      </c>
      <c r="I72" s="140">
        <v>461</v>
      </c>
      <c r="J72" s="115">
        <v>-6</v>
      </c>
      <c r="K72" s="116">
        <v>-1.3015184381778742</v>
      </c>
    </row>
    <row r="73" spans="1:11" ht="14.1" customHeight="1" x14ac:dyDescent="0.2">
      <c r="A73" s="306" t="s">
        <v>309</v>
      </c>
      <c r="B73" s="307" t="s">
        <v>310</v>
      </c>
      <c r="C73" s="308"/>
      <c r="D73" s="113">
        <v>0.38665038665038665</v>
      </c>
      <c r="E73" s="115">
        <v>190</v>
      </c>
      <c r="F73" s="114">
        <v>196</v>
      </c>
      <c r="G73" s="114">
        <v>196</v>
      </c>
      <c r="H73" s="114">
        <v>198</v>
      </c>
      <c r="I73" s="140">
        <v>190</v>
      </c>
      <c r="J73" s="115">
        <v>0</v>
      </c>
      <c r="K73" s="116">
        <v>0</v>
      </c>
    </row>
    <row r="74" spans="1:11" ht="14.1" customHeight="1" x14ac:dyDescent="0.2">
      <c r="A74" s="306" t="s">
        <v>311</v>
      </c>
      <c r="B74" s="307" t="s">
        <v>312</v>
      </c>
      <c r="C74" s="308"/>
      <c r="D74" s="113">
        <v>0.16687016687016687</v>
      </c>
      <c r="E74" s="115">
        <v>82</v>
      </c>
      <c r="F74" s="114">
        <v>82</v>
      </c>
      <c r="G74" s="114">
        <v>84</v>
      </c>
      <c r="H74" s="114">
        <v>86</v>
      </c>
      <c r="I74" s="140">
        <v>87</v>
      </c>
      <c r="J74" s="115">
        <v>-5</v>
      </c>
      <c r="K74" s="116">
        <v>-5.7471264367816088</v>
      </c>
    </row>
    <row r="75" spans="1:11" ht="14.1" customHeight="1" x14ac:dyDescent="0.2">
      <c r="A75" s="306" t="s">
        <v>313</v>
      </c>
      <c r="B75" s="307" t="s">
        <v>314</v>
      </c>
      <c r="C75" s="308"/>
      <c r="D75" s="113">
        <v>5.2910052910052907E-2</v>
      </c>
      <c r="E75" s="115">
        <v>26</v>
      </c>
      <c r="F75" s="114">
        <v>27</v>
      </c>
      <c r="G75" s="114">
        <v>26</v>
      </c>
      <c r="H75" s="114">
        <v>25</v>
      </c>
      <c r="I75" s="140">
        <v>25</v>
      </c>
      <c r="J75" s="115">
        <v>1</v>
      </c>
      <c r="K75" s="116">
        <v>4</v>
      </c>
    </row>
    <row r="76" spans="1:11" ht="14.1" customHeight="1" x14ac:dyDescent="0.2">
      <c r="A76" s="306">
        <v>91</v>
      </c>
      <c r="B76" s="307" t="s">
        <v>315</v>
      </c>
      <c r="C76" s="308"/>
      <c r="D76" s="113">
        <v>0.47212047212047215</v>
      </c>
      <c r="E76" s="115">
        <v>232</v>
      </c>
      <c r="F76" s="114">
        <v>226</v>
      </c>
      <c r="G76" s="114">
        <v>220</v>
      </c>
      <c r="H76" s="114">
        <v>215</v>
      </c>
      <c r="I76" s="140">
        <v>214</v>
      </c>
      <c r="J76" s="115">
        <v>18</v>
      </c>
      <c r="K76" s="116">
        <v>8.4112149532710276</v>
      </c>
    </row>
    <row r="77" spans="1:11" ht="14.1" customHeight="1" x14ac:dyDescent="0.2">
      <c r="A77" s="306">
        <v>92</v>
      </c>
      <c r="B77" s="307" t="s">
        <v>316</v>
      </c>
      <c r="C77" s="308"/>
      <c r="D77" s="113">
        <v>0.92592592592592593</v>
      </c>
      <c r="E77" s="115">
        <v>455</v>
      </c>
      <c r="F77" s="114">
        <v>447</v>
      </c>
      <c r="G77" s="114">
        <v>422</v>
      </c>
      <c r="H77" s="114">
        <v>437</v>
      </c>
      <c r="I77" s="140">
        <v>443</v>
      </c>
      <c r="J77" s="115">
        <v>12</v>
      </c>
      <c r="K77" s="116">
        <v>2.7088036117381491</v>
      </c>
    </row>
    <row r="78" spans="1:11" ht="14.1" customHeight="1" x14ac:dyDescent="0.2">
      <c r="A78" s="306">
        <v>93</v>
      </c>
      <c r="B78" s="307" t="s">
        <v>317</v>
      </c>
      <c r="C78" s="308"/>
      <c r="D78" s="113">
        <v>0.24623524623524623</v>
      </c>
      <c r="E78" s="115">
        <v>121</v>
      </c>
      <c r="F78" s="114">
        <v>122</v>
      </c>
      <c r="G78" s="114">
        <v>123</v>
      </c>
      <c r="H78" s="114">
        <v>120</v>
      </c>
      <c r="I78" s="140">
        <v>114</v>
      </c>
      <c r="J78" s="115">
        <v>7</v>
      </c>
      <c r="K78" s="116">
        <v>6.1403508771929829</v>
      </c>
    </row>
    <row r="79" spans="1:11" ht="14.1" customHeight="1" x14ac:dyDescent="0.2">
      <c r="A79" s="306">
        <v>94</v>
      </c>
      <c r="B79" s="307" t="s">
        <v>318</v>
      </c>
      <c r="C79" s="308"/>
      <c r="D79" s="113">
        <v>4.6805046805046803E-2</v>
      </c>
      <c r="E79" s="115">
        <v>23</v>
      </c>
      <c r="F79" s="114" t="s">
        <v>513</v>
      </c>
      <c r="G79" s="114" t="s">
        <v>513</v>
      </c>
      <c r="H79" s="114">
        <v>17</v>
      </c>
      <c r="I79" s="140">
        <v>18</v>
      </c>
      <c r="J79" s="115">
        <v>5</v>
      </c>
      <c r="K79" s="116">
        <v>27.777777777777779</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224</v>
      </c>
      <c r="C81" s="312"/>
      <c r="D81" s="125">
        <v>0.4293854293854294</v>
      </c>
      <c r="E81" s="143">
        <v>211</v>
      </c>
      <c r="F81" s="144">
        <v>214</v>
      </c>
      <c r="G81" s="144">
        <v>216</v>
      </c>
      <c r="H81" s="144">
        <v>205</v>
      </c>
      <c r="I81" s="145">
        <v>208</v>
      </c>
      <c r="J81" s="143">
        <v>3</v>
      </c>
      <c r="K81" s="146">
        <v>1.4423076923076923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11818</v>
      </c>
      <c r="E12" s="114">
        <v>12153</v>
      </c>
      <c r="F12" s="114">
        <v>12241</v>
      </c>
      <c r="G12" s="114">
        <v>12334</v>
      </c>
      <c r="H12" s="140">
        <v>12279</v>
      </c>
      <c r="I12" s="115">
        <v>-461</v>
      </c>
      <c r="J12" s="116">
        <v>-3.7543773922957895</v>
      </c>
      <c r="K12"/>
      <c r="L12"/>
      <c r="M12"/>
      <c r="N12"/>
      <c r="O12"/>
      <c r="P12"/>
    </row>
    <row r="13" spans="1:16" s="110" customFormat="1" ht="14.45" customHeight="1" x14ac:dyDescent="0.2">
      <c r="A13" s="120" t="s">
        <v>105</v>
      </c>
      <c r="B13" s="119" t="s">
        <v>106</v>
      </c>
      <c r="C13" s="113">
        <v>40.345236080555082</v>
      </c>
      <c r="D13" s="115">
        <v>4768</v>
      </c>
      <c r="E13" s="114">
        <v>4880</v>
      </c>
      <c r="F13" s="114">
        <v>4852</v>
      </c>
      <c r="G13" s="114">
        <v>4864</v>
      </c>
      <c r="H13" s="140">
        <v>4773</v>
      </c>
      <c r="I13" s="115">
        <v>-5</v>
      </c>
      <c r="J13" s="116">
        <v>-0.10475591870940708</v>
      </c>
      <c r="K13"/>
      <c r="L13"/>
      <c r="M13"/>
      <c r="N13"/>
      <c r="O13"/>
      <c r="P13"/>
    </row>
    <row r="14" spans="1:16" s="110" customFormat="1" ht="14.45" customHeight="1" x14ac:dyDescent="0.2">
      <c r="A14" s="120"/>
      <c r="B14" s="119" t="s">
        <v>107</v>
      </c>
      <c r="C14" s="113">
        <v>59.654763919444918</v>
      </c>
      <c r="D14" s="115">
        <v>7050</v>
      </c>
      <c r="E14" s="114">
        <v>7273</v>
      </c>
      <c r="F14" s="114">
        <v>7389</v>
      </c>
      <c r="G14" s="114">
        <v>7470</v>
      </c>
      <c r="H14" s="140">
        <v>7506</v>
      </c>
      <c r="I14" s="115">
        <v>-456</v>
      </c>
      <c r="J14" s="116">
        <v>-6.0751398880895282</v>
      </c>
      <c r="K14"/>
      <c r="L14"/>
      <c r="M14"/>
      <c r="N14"/>
      <c r="O14"/>
      <c r="P14"/>
    </row>
    <row r="15" spans="1:16" s="110" customFormat="1" ht="14.45" customHeight="1" x14ac:dyDescent="0.2">
      <c r="A15" s="118" t="s">
        <v>105</v>
      </c>
      <c r="B15" s="121" t="s">
        <v>108</v>
      </c>
      <c r="C15" s="113">
        <v>18.421052631578949</v>
      </c>
      <c r="D15" s="115">
        <v>2177</v>
      </c>
      <c r="E15" s="114">
        <v>2200</v>
      </c>
      <c r="F15" s="114">
        <v>2173</v>
      </c>
      <c r="G15" s="114">
        <v>2267</v>
      </c>
      <c r="H15" s="140">
        <v>2132</v>
      </c>
      <c r="I15" s="115">
        <v>45</v>
      </c>
      <c r="J15" s="116">
        <v>2.1106941838649154</v>
      </c>
      <c r="K15"/>
      <c r="L15"/>
      <c r="M15"/>
      <c r="N15"/>
      <c r="O15"/>
      <c r="P15"/>
    </row>
    <row r="16" spans="1:16" s="110" customFormat="1" ht="14.45" customHeight="1" x14ac:dyDescent="0.2">
      <c r="A16" s="118"/>
      <c r="B16" s="121" t="s">
        <v>109</v>
      </c>
      <c r="C16" s="113">
        <v>45.862244034523606</v>
      </c>
      <c r="D16" s="115">
        <v>5420</v>
      </c>
      <c r="E16" s="114">
        <v>5689</v>
      </c>
      <c r="F16" s="114">
        <v>5760</v>
      </c>
      <c r="G16" s="114">
        <v>5770</v>
      </c>
      <c r="H16" s="140">
        <v>5867</v>
      </c>
      <c r="I16" s="115">
        <v>-447</v>
      </c>
      <c r="J16" s="116">
        <v>-7.6188852906084881</v>
      </c>
      <c r="K16"/>
      <c r="L16"/>
      <c r="M16"/>
      <c r="N16"/>
      <c r="O16"/>
      <c r="P16"/>
    </row>
    <row r="17" spans="1:16" s="110" customFormat="1" ht="14.45" customHeight="1" x14ac:dyDescent="0.2">
      <c r="A17" s="118"/>
      <c r="B17" s="121" t="s">
        <v>110</v>
      </c>
      <c r="C17" s="113">
        <v>18.717211034015907</v>
      </c>
      <c r="D17" s="115">
        <v>2212</v>
      </c>
      <c r="E17" s="114">
        <v>2215</v>
      </c>
      <c r="F17" s="114">
        <v>2255</v>
      </c>
      <c r="G17" s="114">
        <v>2246</v>
      </c>
      <c r="H17" s="140">
        <v>2253</v>
      </c>
      <c r="I17" s="115">
        <v>-41</v>
      </c>
      <c r="J17" s="116">
        <v>-1.8197958277851753</v>
      </c>
      <c r="K17"/>
      <c r="L17"/>
      <c r="M17"/>
      <c r="N17"/>
      <c r="O17"/>
      <c r="P17"/>
    </row>
    <row r="18" spans="1:16" s="110" customFormat="1" ht="14.45" customHeight="1" x14ac:dyDescent="0.2">
      <c r="A18" s="120"/>
      <c r="B18" s="121" t="s">
        <v>111</v>
      </c>
      <c r="C18" s="113">
        <v>16.999492299881538</v>
      </c>
      <c r="D18" s="115">
        <v>2009</v>
      </c>
      <c r="E18" s="114">
        <v>2049</v>
      </c>
      <c r="F18" s="114">
        <v>2053</v>
      </c>
      <c r="G18" s="114">
        <v>2051</v>
      </c>
      <c r="H18" s="140">
        <v>2027</v>
      </c>
      <c r="I18" s="115">
        <v>-18</v>
      </c>
      <c r="J18" s="116">
        <v>-0.88801184015786883</v>
      </c>
      <c r="K18"/>
      <c r="L18"/>
      <c r="M18"/>
      <c r="N18"/>
      <c r="O18"/>
      <c r="P18"/>
    </row>
    <row r="19" spans="1:16" s="110" customFormat="1" ht="14.45" customHeight="1" x14ac:dyDescent="0.2">
      <c r="A19" s="120"/>
      <c r="B19" s="121" t="s">
        <v>112</v>
      </c>
      <c r="C19" s="113">
        <v>1.4130986630563547</v>
      </c>
      <c r="D19" s="115">
        <v>167</v>
      </c>
      <c r="E19" s="114">
        <v>177</v>
      </c>
      <c r="F19" s="114">
        <v>184</v>
      </c>
      <c r="G19" s="114">
        <v>174</v>
      </c>
      <c r="H19" s="140">
        <v>183</v>
      </c>
      <c r="I19" s="115">
        <v>-16</v>
      </c>
      <c r="J19" s="116">
        <v>-8.7431693989071047</v>
      </c>
      <c r="K19"/>
      <c r="L19"/>
      <c r="M19"/>
      <c r="N19"/>
      <c r="O19"/>
      <c r="P19"/>
    </row>
    <row r="20" spans="1:16" s="110" customFormat="1" ht="14.45" customHeight="1" x14ac:dyDescent="0.2">
      <c r="A20" s="120" t="s">
        <v>113</v>
      </c>
      <c r="B20" s="119" t="s">
        <v>116</v>
      </c>
      <c r="C20" s="113">
        <v>91.402944660687083</v>
      </c>
      <c r="D20" s="115">
        <v>10802</v>
      </c>
      <c r="E20" s="114">
        <v>11111</v>
      </c>
      <c r="F20" s="114">
        <v>11213</v>
      </c>
      <c r="G20" s="114">
        <v>11312</v>
      </c>
      <c r="H20" s="140">
        <v>11297</v>
      </c>
      <c r="I20" s="115">
        <v>-495</v>
      </c>
      <c r="J20" s="116">
        <v>-4.3816942551119764</v>
      </c>
      <c r="K20"/>
      <c r="L20"/>
      <c r="M20"/>
      <c r="N20"/>
      <c r="O20"/>
      <c r="P20"/>
    </row>
    <row r="21" spans="1:16" s="110" customFormat="1" ht="14.45" customHeight="1" x14ac:dyDescent="0.2">
      <c r="A21" s="123"/>
      <c r="B21" s="124" t="s">
        <v>117</v>
      </c>
      <c r="C21" s="125">
        <v>8.436283635132849</v>
      </c>
      <c r="D21" s="143">
        <v>997</v>
      </c>
      <c r="E21" s="144">
        <v>1017</v>
      </c>
      <c r="F21" s="144">
        <v>1003</v>
      </c>
      <c r="G21" s="144">
        <v>1005</v>
      </c>
      <c r="H21" s="145">
        <v>965</v>
      </c>
      <c r="I21" s="143">
        <v>32</v>
      </c>
      <c r="J21" s="146">
        <v>3.3160621761658029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13100</v>
      </c>
      <c r="E56" s="114">
        <v>13441</v>
      </c>
      <c r="F56" s="114">
        <v>13477</v>
      </c>
      <c r="G56" s="114">
        <v>13583</v>
      </c>
      <c r="H56" s="140">
        <v>13355</v>
      </c>
      <c r="I56" s="115">
        <v>-255</v>
      </c>
      <c r="J56" s="116">
        <v>-1.9093972295020591</v>
      </c>
      <c r="K56"/>
      <c r="L56"/>
      <c r="M56"/>
      <c r="N56"/>
      <c r="O56"/>
      <c r="P56"/>
    </row>
    <row r="57" spans="1:16" s="110" customFormat="1" ht="14.45" customHeight="1" x14ac:dyDescent="0.2">
      <c r="A57" s="120" t="s">
        <v>105</v>
      </c>
      <c r="B57" s="119" t="s">
        <v>106</v>
      </c>
      <c r="C57" s="113">
        <v>40.87022900763359</v>
      </c>
      <c r="D57" s="115">
        <v>5354</v>
      </c>
      <c r="E57" s="114">
        <v>5475</v>
      </c>
      <c r="F57" s="114">
        <v>5483</v>
      </c>
      <c r="G57" s="114">
        <v>5537</v>
      </c>
      <c r="H57" s="140">
        <v>5350</v>
      </c>
      <c r="I57" s="115">
        <v>4</v>
      </c>
      <c r="J57" s="116">
        <v>7.476635514018691E-2</v>
      </c>
    </row>
    <row r="58" spans="1:16" s="110" customFormat="1" ht="14.45" customHeight="1" x14ac:dyDescent="0.2">
      <c r="A58" s="120"/>
      <c r="B58" s="119" t="s">
        <v>107</v>
      </c>
      <c r="C58" s="113">
        <v>59.12977099236641</v>
      </c>
      <c r="D58" s="115">
        <v>7746</v>
      </c>
      <c r="E58" s="114">
        <v>7966</v>
      </c>
      <c r="F58" s="114">
        <v>7994</v>
      </c>
      <c r="G58" s="114">
        <v>8046</v>
      </c>
      <c r="H58" s="140">
        <v>8005</v>
      </c>
      <c r="I58" s="115">
        <v>-259</v>
      </c>
      <c r="J58" s="116">
        <v>-3.235477826358526</v>
      </c>
    </row>
    <row r="59" spans="1:16" s="110" customFormat="1" ht="14.45" customHeight="1" x14ac:dyDescent="0.2">
      <c r="A59" s="118" t="s">
        <v>105</v>
      </c>
      <c r="B59" s="121" t="s">
        <v>108</v>
      </c>
      <c r="C59" s="113">
        <v>18.534351145038169</v>
      </c>
      <c r="D59" s="115">
        <v>2428</v>
      </c>
      <c r="E59" s="114">
        <v>2474</v>
      </c>
      <c r="F59" s="114">
        <v>2461</v>
      </c>
      <c r="G59" s="114">
        <v>2548</v>
      </c>
      <c r="H59" s="140">
        <v>2365</v>
      </c>
      <c r="I59" s="115">
        <v>63</v>
      </c>
      <c r="J59" s="116">
        <v>2.6638477801268499</v>
      </c>
    </row>
    <row r="60" spans="1:16" s="110" customFormat="1" ht="14.45" customHeight="1" x14ac:dyDescent="0.2">
      <c r="A60" s="118"/>
      <c r="B60" s="121" t="s">
        <v>109</v>
      </c>
      <c r="C60" s="113">
        <v>45.908396946564885</v>
      </c>
      <c r="D60" s="115">
        <v>6014</v>
      </c>
      <c r="E60" s="114">
        <v>6277</v>
      </c>
      <c r="F60" s="114">
        <v>6324</v>
      </c>
      <c r="G60" s="114">
        <v>6331</v>
      </c>
      <c r="H60" s="140">
        <v>6345</v>
      </c>
      <c r="I60" s="115">
        <v>-331</v>
      </c>
      <c r="J60" s="116">
        <v>-5.2167060677698975</v>
      </c>
    </row>
    <row r="61" spans="1:16" s="110" customFormat="1" ht="14.45" customHeight="1" x14ac:dyDescent="0.2">
      <c r="A61" s="118"/>
      <c r="B61" s="121" t="s">
        <v>110</v>
      </c>
      <c r="C61" s="113">
        <v>18.671755725190838</v>
      </c>
      <c r="D61" s="115">
        <v>2446</v>
      </c>
      <c r="E61" s="114">
        <v>2441</v>
      </c>
      <c r="F61" s="114">
        <v>2460</v>
      </c>
      <c r="G61" s="114">
        <v>2464</v>
      </c>
      <c r="H61" s="140">
        <v>2448</v>
      </c>
      <c r="I61" s="115">
        <v>-2</v>
      </c>
      <c r="J61" s="116">
        <v>-8.1699346405228759E-2</v>
      </c>
    </row>
    <row r="62" spans="1:16" s="110" customFormat="1" ht="14.45" customHeight="1" x14ac:dyDescent="0.2">
      <c r="A62" s="120"/>
      <c r="B62" s="121" t="s">
        <v>111</v>
      </c>
      <c r="C62" s="113">
        <v>16.885496183206108</v>
      </c>
      <c r="D62" s="115">
        <v>2212</v>
      </c>
      <c r="E62" s="114">
        <v>2249</v>
      </c>
      <c r="F62" s="114">
        <v>2232</v>
      </c>
      <c r="G62" s="114">
        <v>2240</v>
      </c>
      <c r="H62" s="140">
        <v>2197</v>
      </c>
      <c r="I62" s="115">
        <v>15</v>
      </c>
      <c r="J62" s="116">
        <v>0.6827492034592626</v>
      </c>
    </row>
    <row r="63" spans="1:16" s="110" customFormat="1" ht="14.45" customHeight="1" x14ac:dyDescent="0.2">
      <c r="A63" s="120"/>
      <c r="B63" s="121" t="s">
        <v>112</v>
      </c>
      <c r="C63" s="113">
        <v>1.4198473282442747</v>
      </c>
      <c r="D63" s="115">
        <v>186</v>
      </c>
      <c r="E63" s="114">
        <v>191</v>
      </c>
      <c r="F63" s="114">
        <v>185</v>
      </c>
      <c r="G63" s="114">
        <v>179</v>
      </c>
      <c r="H63" s="140">
        <v>198</v>
      </c>
      <c r="I63" s="115">
        <v>-12</v>
      </c>
      <c r="J63" s="116">
        <v>-6.0606060606060606</v>
      </c>
    </row>
    <row r="64" spans="1:16" s="110" customFormat="1" ht="14.45" customHeight="1" x14ac:dyDescent="0.2">
      <c r="A64" s="120" t="s">
        <v>113</v>
      </c>
      <c r="B64" s="119" t="s">
        <v>116</v>
      </c>
      <c r="C64" s="113">
        <v>92.885496183206101</v>
      </c>
      <c r="D64" s="115">
        <v>12168</v>
      </c>
      <c r="E64" s="114">
        <v>12480</v>
      </c>
      <c r="F64" s="114">
        <v>12518</v>
      </c>
      <c r="G64" s="114">
        <v>12632</v>
      </c>
      <c r="H64" s="140">
        <v>12465</v>
      </c>
      <c r="I64" s="115">
        <v>-297</v>
      </c>
      <c r="J64" s="116">
        <v>-2.3826714801444044</v>
      </c>
    </row>
    <row r="65" spans="1:10" s="110" customFormat="1" ht="14.45" customHeight="1" x14ac:dyDescent="0.2">
      <c r="A65" s="123"/>
      <c r="B65" s="124" t="s">
        <v>117</v>
      </c>
      <c r="C65" s="125">
        <v>6.9694656488549622</v>
      </c>
      <c r="D65" s="143">
        <v>913</v>
      </c>
      <c r="E65" s="144">
        <v>936</v>
      </c>
      <c r="F65" s="144">
        <v>935</v>
      </c>
      <c r="G65" s="144">
        <v>933</v>
      </c>
      <c r="H65" s="145">
        <v>871</v>
      </c>
      <c r="I65" s="143">
        <v>42</v>
      </c>
      <c r="J65" s="146">
        <v>4.8220436280137768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11818</v>
      </c>
      <c r="G11" s="114">
        <v>12153</v>
      </c>
      <c r="H11" s="114">
        <v>12241</v>
      </c>
      <c r="I11" s="114">
        <v>12334</v>
      </c>
      <c r="J11" s="140">
        <v>12279</v>
      </c>
      <c r="K11" s="114">
        <v>-461</v>
      </c>
      <c r="L11" s="116">
        <v>-3.7543773922957895</v>
      </c>
    </row>
    <row r="12" spans="1:17" s="110" customFormat="1" ht="24" customHeight="1" x14ac:dyDescent="0.2">
      <c r="A12" s="604" t="s">
        <v>185</v>
      </c>
      <c r="B12" s="605"/>
      <c r="C12" s="605"/>
      <c r="D12" s="606"/>
      <c r="E12" s="113">
        <v>40.345236080555082</v>
      </c>
      <c r="F12" s="115">
        <v>4768</v>
      </c>
      <c r="G12" s="114">
        <v>4880</v>
      </c>
      <c r="H12" s="114">
        <v>4852</v>
      </c>
      <c r="I12" s="114">
        <v>4864</v>
      </c>
      <c r="J12" s="140">
        <v>4773</v>
      </c>
      <c r="K12" s="114">
        <v>-5</v>
      </c>
      <c r="L12" s="116">
        <v>-0.10475591870940708</v>
      </c>
    </row>
    <row r="13" spans="1:17" s="110" customFormat="1" ht="15" customHeight="1" x14ac:dyDescent="0.2">
      <c r="A13" s="120"/>
      <c r="B13" s="612" t="s">
        <v>107</v>
      </c>
      <c r="C13" s="612"/>
      <c r="E13" s="113">
        <v>59.654763919444918</v>
      </c>
      <c r="F13" s="115">
        <v>7050</v>
      </c>
      <c r="G13" s="114">
        <v>7273</v>
      </c>
      <c r="H13" s="114">
        <v>7389</v>
      </c>
      <c r="I13" s="114">
        <v>7470</v>
      </c>
      <c r="J13" s="140">
        <v>7506</v>
      </c>
      <c r="K13" s="114">
        <v>-456</v>
      </c>
      <c r="L13" s="116">
        <v>-6.0751398880895282</v>
      </c>
    </row>
    <row r="14" spans="1:17" s="110" customFormat="1" ht="22.5" customHeight="1" x14ac:dyDescent="0.2">
      <c r="A14" s="604" t="s">
        <v>186</v>
      </c>
      <c r="B14" s="605"/>
      <c r="C14" s="605"/>
      <c r="D14" s="606"/>
      <c r="E14" s="113">
        <v>18.421052631578949</v>
      </c>
      <c r="F14" s="115">
        <v>2177</v>
      </c>
      <c r="G14" s="114">
        <v>2200</v>
      </c>
      <c r="H14" s="114">
        <v>2173</v>
      </c>
      <c r="I14" s="114">
        <v>2267</v>
      </c>
      <c r="J14" s="140">
        <v>2132</v>
      </c>
      <c r="K14" s="114">
        <v>45</v>
      </c>
      <c r="L14" s="116">
        <v>2.1106941838649154</v>
      </c>
    </row>
    <row r="15" spans="1:17" s="110" customFormat="1" ht="15" customHeight="1" x14ac:dyDescent="0.2">
      <c r="A15" s="120"/>
      <c r="B15" s="119"/>
      <c r="C15" s="258" t="s">
        <v>106</v>
      </c>
      <c r="E15" s="113">
        <v>49.977032613688564</v>
      </c>
      <c r="F15" s="115">
        <v>1088</v>
      </c>
      <c r="G15" s="114">
        <v>1082</v>
      </c>
      <c r="H15" s="114">
        <v>1054</v>
      </c>
      <c r="I15" s="114">
        <v>1090</v>
      </c>
      <c r="J15" s="140">
        <v>1000</v>
      </c>
      <c r="K15" s="114">
        <v>88</v>
      </c>
      <c r="L15" s="116">
        <v>8.8000000000000007</v>
      </c>
    </row>
    <row r="16" spans="1:17" s="110" customFormat="1" ht="15" customHeight="1" x14ac:dyDescent="0.2">
      <c r="A16" s="120"/>
      <c r="B16" s="119"/>
      <c r="C16" s="258" t="s">
        <v>107</v>
      </c>
      <c r="E16" s="113">
        <v>50.022967386311436</v>
      </c>
      <c r="F16" s="115">
        <v>1089</v>
      </c>
      <c r="G16" s="114">
        <v>1118</v>
      </c>
      <c r="H16" s="114">
        <v>1119</v>
      </c>
      <c r="I16" s="114">
        <v>1177</v>
      </c>
      <c r="J16" s="140">
        <v>1132</v>
      </c>
      <c r="K16" s="114">
        <v>-43</v>
      </c>
      <c r="L16" s="116">
        <v>-3.7985865724381624</v>
      </c>
    </row>
    <row r="17" spans="1:12" s="110" customFormat="1" ht="15" customHeight="1" x14ac:dyDescent="0.2">
      <c r="A17" s="120"/>
      <c r="B17" s="121" t="s">
        <v>109</v>
      </c>
      <c r="C17" s="258"/>
      <c r="E17" s="113">
        <v>45.862244034523606</v>
      </c>
      <c r="F17" s="115">
        <v>5420</v>
      </c>
      <c r="G17" s="114">
        <v>5689</v>
      </c>
      <c r="H17" s="114">
        <v>5760</v>
      </c>
      <c r="I17" s="114">
        <v>5770</v>
      </c>
      <c r="J17" s="140">
        <v>5867</v>
      </c>
      <c r="K17" s="114">
        <v>-447</v>
      </c>
      <c r="L17" s="116">
        <v>-7.6188852906084881</v>
      </c>
    </row>
    <row r="18" spans="1:12" s="110" customFormat="1" ht="15" customHeight="1" x14ac:dyDescent="0.2">
      <c r="A18" s="120"/>
      <c r="B18" s="119"/>
      <c r="C18" s="258" t="s">
        <v>106</v>
      </c>
      <c r="E18" s="113">
        <v>33.800738007380076</v>
      </c>
      <c r="F18" s="115">
        <v>1832</v>
      </c>
      <c r="G18" s="114">
        <v>1936</v>
      </c>
      <c r="H18" s="114">
        <v>1915</v>
      </c>
      <c r="I18" s="114">
        <v>1906</v>
      </c>
      <c r="J18" s="140">
        <v>1920</v>
      </c>
      <c r="K18" s="114">
        <v>-88</v>
      </c>
      <c r="L18" s="116">
        <v>-4.583333333333333</v>
      </c>
    </row>
    <row r="19" spans="1:12" s="110" customFormat="1" ht="15" customHeight="1" x14ac:dyDescent="0.2">
      <c r="A19" s="120"/>
      <c r="B19" s="119"/>
      <c r="C19" s="258" t="s">
        <v>107</v>
      </c>
      <c r="E19" s="113">
        <v>66.199261992619924</v>
      </c>
      <c r="F19" s="115">
        <v>3588</v>
      </c>
      <c r="G19" s="114">
        <v>3753</v>
      </c>
      <c r="H19" s="114">
        <v>3845</v>
      </c>
      <c r="I19" s="114">
        <v>3864</v>
      </c>
      <c r="J19" s="140">
        <v>3947</v>
      </c>
      <c r="K19" s="114">
        <v>-359</v>
      </c>
      <c r="L19" s="116">
        <v>-9.0955155814542685</v>
      </c>
    </row>
    <row r="20" spans="1:12" s="110" customFormat="1" ht="15" customHeight="1" x14ac:dyDescent="0.2">
      <c r="A20" s="120"/>
      <c r="B20" s="121" t="s">
        <v>110</v>
      </c>
      <c r="C20" s="258"/>
      <c r="E20" s="113">
        <v>18.717211034015907</v>
      </c>
      <c r="F20" s="115">
        <v>2212</v>
      </c>
      <c r="G20" s="114">
        <v>2215</v>
      </c>
      <c r="H20" s="114">
        <v>2255</v>
      </c>
      <c r="I20" s="114">
        <v>2246</v>
      </c>
      <c r="J20" s="140">
        <v>2253</v>
      </c>
      <c r="K20" s="114">
        <v>-41</v>
      </c>
      <c r="L20" s="116">
        <v>-1.8197958277851753</v>
      </c>
    </row>
    <row r="21" spans="1:12" s="110" customFormat="1" ht="15" customHeight="1" x14ac:dyDescent="0.2">
      <c r="A21" s="120"/>
      <c r="B21" s="119"/>
      <c r="C21" s="258" t="s">
        <v>106</v>
      </c>
      <c r="E21" s="113">
        <v>33.001808318264011</v>
      </c>
      <c r="F21" s="115">
        <v>730</v>
      </c>
      <c r="G21" s="114">
        <v>720</v>
      </c>
      <c r="H21" s="114">
        <v>743</v>
      </c>
      <c r="I21" s="114">
        <v>732</v>
      </c>
      <c r="J21" s="140">
        <v>733</v>
      </c>
      <c r="K21" s="114">
        <v>-3</v>
      </c>
      <c r="L21" s="116">
        <v>-0.40927694406548432</v>
      </c>
    </row>
    <row r="22" spans="1:12" s="110" customFormat="1" ht="15" customHeight="1" x14ac:dyDescent="0.2">
      <c r="A22" s="120"/>
      <c r="B22" s="119"/>
      <c r="C22" s="258" t="s">
        <v>107</v>
      </c>
      <c r="E22" s="113">
        <v>66.998191681735989</v>
      </c>
      <c r="F22" s="115">
        <v>1482</v>
      </c>
      <c r="G22" s="114">
        <v>1495</v>
      </c>
      <c r="H22" s="114">
        <v>1512</v>
      </c>
      <c r="I22" s="114">
        <v>1514</v>
      </c>
      <c r="J22" s="140">
        <v>1520</v>
      </c>
      <c r="K22" s="114">
        <v>-38</v>
      </c>
      <c r="L22" s="116">
        <v>-2.5</v>
      </c>
    </row>
    <row r="23" spans="1:12" s="110" customFormat="1" ht="15" customHeight="1" x14ac:dyDescent="0.2">
      <c r="A23" s="120"/>
      <c r="B23" s="121" t="s">
        <v>111</v>
      </c>
      <c r="C23" s="258"/>
      <c r="E23" s="113">
        <v>16.999492299881538</v>
      </c>
      <c r="F23" s="115">
        <v>2009</v>
      </c>
      <c r="G23" s="114">
        <v>2049</v>
      </c>
      <c r="H23" s="114">
        <v>2053</v>
      </c>
      <c r="I23" s="114">
        <v>2051</v>
      </c>
      <c r="J23" s="140">
        <v>2027</v>
      </c>
      <c r="K23" s="114">
        <v>-18</v>
      </c>
      <c r="L23" s="116">
        <v>-0.88801184015786883</v>
      </c>
    </row>
    <row r="24" spans="1:12" s="110" customFormat="1" ht="15" customHeight="1" x14ac:dyDescent="0.2">
      <c r="A24" s="120"/>
      <c r="B24" s="119"/>
      <c r="C24" s="258" t="s">
        <v>106</v>
      </c>
      <c r="E24" s="113">
        <v>55.649576903932306</v>
      </c>
      <c r="F24" s="115">
        <v>1118</v>
      </c>
      <c r="G24" s="114">
        <v>1142</v>
      </c>
      <c r="H24" s="114">
        <v>1140</v>
      </c>
      <c r="I24" s="114">
        <v>1136</v>
      </c>
      <c r="J24" s="140">
        <v>1120</v>
      </c>
      <c r="K24" s="114">
        <v>-2</v>
      </c>
      <c r="L24" s="116">
        <v>-0.17857142857142858</v>
      </c>
    </row>
    <row r="25" spans="1:12" s="110" customFormat="1" ht="15" customHeight="1" x14ac:dyDescent="0.2">
      <c r="A25" s="120"/>
      <c r="B25" s="119"/>
      <c r="C25" s="258" t="s">
        <v>107</v>
      </c>
      <c r="E25" s="113">
        <v>44.350423096067694</v>
      </c>
      <c r="F25" s="115">
        <v>891</v>
      </c>
      <c r="G25" s="114">
        <v>907</v>
      </c>
      <c r="H25" s="114">
        <v>913</v>
      </c>
      <c r="I25" s="114">
        <v>915</v>
      </c>
      <c r="J25" s="140">
        <v>907</v>
      </c>
      <c r="K25" s="114">
        <v>-16</v>
      </c>
      <c r="L25" s="116">
        <v>-1.7640573318632855</v>
      </c>
    </row>
    <row r="26" spans="1:12" s="110" customFormat="1" ht="15" customHeight="1" x14ac:dyDescent="0.2">
      <c r="A26" s="120"/>
      <c r="C26" s="121" t="s">
        <v>187</v>
      </c>
      <c r="D26" s="110" t="s">
        <v>188</v>
      </c>
      <c r="E26" s="113">
        <v>1.4130986630563547</v>
      </c>
      <c r="F26" s="115">
        <v>167</v>
      </c>
      <c r="G26" s="114">
        <v>177</v>
      </c>
      <c r="H26" s="114">
        <v>184</v>
      </c>
      <c r="I26" s="114">
        <v>174</v>
      </c>
      <c r="J26" s="140">
        <v>183</v>
      </c>
      <c r="K26" s="114">
        <v>-16</v>
      </c>
      <c r="L26" s="116">
        <v>-8.7431693989071047</v>
      </c>
    </row>
    <row r="27" spans="1:12" s="110" customFormat="1" ht="15" customHeight="1" x14ac:dyDescent="0.2">
      <c r="A27" s="120"/>
      <c r="B27" s="119"/>
      <c r="D27" s="259" t="s">
        <v>106</v>
      </c>
      <c r="E27" s="113">
        <v>46.107784431137723</v>
      </c>
      <c r="F27" s="115">
        <v>77</v>
      </c>
      <c r="G27" s="114">
        <v>91</v>
      </c>
      <c r="H27" s="114">
        <v>92</v>
      </c>
      <c r="I27" s="114">
        <v>90</v>
      </c>
      <c r="J27" s="140">
        <v>94</v>
      </c>
      <c r="K27" s="114">
        <v>-17</v>
      </c>
      <c r="L27" s="116">
        <v>-18.085106382978722</v>
      </c>
    </row>
    <row r="28" spans="1:12" s="110" customFormat="1" ht="15" customHeight="1" x14ac:dyDescent="0.2">
      <c r="A28" s="120"/>
      <c r="B28" s="119"/>
      <c r="D28" s="259" t="s">
        <v>107</v>
      </c>
      <c r="E28" s="113">
        <v>53.892215568862277</v>
      </c>
      <c r="F28" s="115">
        <v>90</v>
      </c>
      <c r="G28" s="114">
        <v>86</v>
      </c>
      <c r="H28" s="114">
        <v>92</v>
      </c>
      <c r="I28" s="114">
        <v>84</v>
      </c>
      <c r="J28" s="140">
        <v>89</v>
      </c>
      <c r="K28" s="114">
        <v>1</v>
      </c>
      <c r="L28" s="116">
        <v>1.1235955056179776</v>
      </c>
    </row>
    <row r="29" spans="1:12" s="110" customFormat="1" ht="24" customHeight="1" x14ac:dyDescent="0.2">
      <c r="A29" s="604" t="s">
        <v>189</v>
      </c>
      <c r="B29" s="605"/>
      <c r="C29" s="605"/>
      <c r="D29" s="606"/>
      <c r="E29" s="113">
        <v>91.402944660687083</v>
      </c>
      <c r="F29" s="115">
        <v>10802</v>
      </c>
      <c r="G29" s="114">
        <v>11111</v>
      </c>
      <c r="H29" s="114">
        <v>11213</v>
      </c>
      <c r="I29" s="114">
        <v>11312</v>
      </c>
      <c r="J29" s="140">
        <v>11297</v>
      </c>
      <c r="K29" s="114">
        <v>-495</v>
      </c>
      <c r="L29" s="116">
        <v>-4.3816942551119764</v>
      </c>
    </row>
    <row r="30" spans="1:12" s="110" customFormat="1" ht="15" customHeight="1" x14ac:dyDescent="0.2">
      <c r="A30" s="120"/>
      <c r="B30" s="119"/>
      <c r="C30" s="258" t="s">
        <v>106</v>
      </c>
      <c r="E30" s="113">
        <v>40.001851508979819</v>
      </c>
      <c r="F30" s="115">
        <v>4321</v>
      </c>
      <c r="G30" s="114">
        <v>4426</v>
      </c>
      <c r="H30" s="114">
        <v>4412</v>
      </c>
      <c r="I30" s="114">
        <v>4419</v>
      </c>
      <c r="J30" s="140">
        <v>4348</v>
      </c>
      <c r="K30" s="114">
        <v>-27</v>
      </c>
      <c r="L30" s="116">
        <v>-0.6209751609935602</v>
      </c>
    </row>
    <row r="31" spans="1:12" s="110" customFormat="1" ht="15" customHeight="1" x14ac:dyDescent="0.2">
      <c r="A31" s="120"/>
      <c r="B31" s="119"/>
      <c r="C31" s="258" t="s">
        <v>107</v>
      </c>
      <c r="E31" s="113">
        <v>59.998148491020181</v>
      </c>
      <c r="F31" s="115">
        <v>6481</v>
      </c>
      <c r="G31" s="114">
        <v>6685</v>
      </c>
      <c r="H31" s="114">
        <v>6801</v>
      </c>
      <c r="I31" s="114">
        <v>6893</v>
      </c>
      <c r="J31" s="140">
        <v>6949</v>
      </c>
      <c r="K31" s="114">
        <v>-468</v>
      </c>
      <c r="L31" s="116">
        <v>-6.7347819830191398</v>
      </c>
    </row>
    <row r="32" spans="1:12" s="110" customFormat="1" ht="15" customHeight="1" x14ac:dyDescent="0.2">
      <c r="A32" s="120"/>
      <c r="B32" s="119" t="s">
        <v>117</v>
      </c>
      <c r="C32" s="258"/>
      <c r="E32" s="113">
        <v>8.436283635132849</v>
      </c>
      <c r="F32" s="114">
        <v>997</v>
      </c>
      <c r="G32" s="114">
        <v>1017</v>
      </c>
      <c r="H32" s="114">
        <v>1003</v>
      </c>
      <c r="I32" s="114">
        <v>1005</v>
      </c>
      <c r="J32" s="140">
        <v>965</v>
      </c>
      <c r="K32" s="114">
        <v>32</v>
      </c>
      <c r="L32" s="116">
        <v>3.3160621761658029</v>
      </c>
    </row>
    <row r="33" spans="1:12" s="110" customFormat="1" ht="15" customHeight="1" x14ac:dyDescent="0.2">
      <c r="A33" s="120"/>
      <c r="B33" s="119"/>
      <c r="C33" s="258" t="s">
        <v>106</v>
      </c>
      <c r="E33" s="113">
        <v>44.232698094282846</v>
      </c>
      <c r="F33" s="114">
        <v>441</v>
      </c>
      <c r="G33" s="114">
        <v>444</v>
      </c>
      <c r="H33" s="114">
        <v>428</v>
      </c>
      <c r="I33" s="114">
        <v>438</v>
      </c>
      <c r="J33" s="140">
        <v>418</v>
      </c>
      <c r="K33" s="114">
        <v>23</v>
      </c>
      <c r="L33" s="116">
        <v>5.5023923444976077</v>
      </c>
    </row>
    <row r="34" spans="1:12" s="110" customFormat="1" ht="15" customHeight="1" x14ac:dyDescent="0.2">
      <c r="A34" s="120"/>
      <c r="B34" s="119"/>
      <c r="C34" s="258" t="s">
        <v>107</v>
      </c>
      <c r="E34" s="113">
        <v>55.767301905717154</v>
      </c>
      <c r="F34" s="114">
        <v>556</v>
      </c>
      <c r="G34" s="114">
        <v>573</v>
      </c>
      <c r="H34" s="114">
        <v>575</v>
      </c>
      <c r="I34" s="114">
        <v>567</v>
      </c>
      <c r="J34" s="140">
        <v>547</v>
      </c>
      <c r="K34" s="114">
        <v>9</v>
      </c>
      <c r="L34" s="116">
        <v>1.6453382084095065</v>
      </c>
    </row>
    <row r="35" spans="1:12" s="110" customFormat="1" ht="24" customHeight="1" x14ac:dyDescent="0.2">
      <c r="A35" s="604" t="s">
        <v>192</v>
      </c>
      <c r="B35" s="605"/>
      <c r="C35" s="605"/>
      <c r="D35" s="606"/>
      <c r="E35" s="113">
        <v>20.206464714841768</v>
      </c>
      <c r="F35" s="114">
        <v>2388</v>
      </c>
      <c r="G35" s="114">
        <v>2419</v>
      </c>
      <c r="H35" s="114">
        <v>2401</v>
      </c>
      <c r="I35" s="114">
        <v>2518</v>
      </c>
      <c r="J35" s="114">
        <v>2383</v>
      </c>
      <c r="K35" s="318">
        <v>5</v>
      </c>
      <c r="L35" s="319">
        <v>0.209819555182543</v>
      </c>
    </row>
    <row r="36" spans="1:12" s="110" customFormat="1" ht="15" customHeight="1" x14ac:dyDescent="0.2">
      <c r="A36" s="120"/>
      <c r="B36" s="119"/>
      <c r="C36" s="258" t="s">
        <v>106</v>
      </c>
      <c r="E36" s="113">
        <v>43.802345058626464</v>
      </c>
      <c r="F36" s="114">
        <v>1046</v>
      </c>
      <c r="G36" s="114">
        <v>1052</v>
      </c>
      <c r="H36" s="114">
        <v>1022</v>
      </c>
      <c r="I36" s="114">
        <v>1087</v>
      </c>
      <c r="J36" s="114">
        <v>996</v>
      </c>
      <c r="K36" s="318">
        <v>50</v>
      </c>
      <c r="L36" s="116">
        <v>5.0200803212851408</v>
      </c>
    </row>
    <row r="37" spans="1:12" s="110" customFormat="1" ht="15" customHeight="1" x14ac:dyDescent="0.2">
      <c r="A37" s="120"/>
      <c r="B37" s="119"/>
      <c r="C37" s="258" t="s">
        <v>107</v>
      </c>
      <c r="E37" s="113">
        <v>56.197654941373536</v>
      </c>
      <c r="F37" s="114">
        <v>1342</v>
      </c>
      <c r="G37" s="114">
        <v>1367</v>
      </c>
      <c r="H37" s="114">
        <v>1379</v>
      </c>
      <c r="I37" s="114">
        <v>1431</v>
      </c>
      <c r="J37" s="140">
        <v>1387</v>
      </c>
      <c r="K37" s="114">
        <v>-45</v>
      </c>
      <c r="L37" s="116">
        <v>-3.2444124008651767</v>
      </c>
    </row>
    <row r="38" spans="1:12" s="110" customFormat="1" ht="15" customHeight="1" x14ac:dyDescent="0.2">
      <c r="A38" s="120"/>
      <c r="B38" s="119" t="s">
        <v>328</v>
      </c>
      <c r="C38" s="258"/>
      <c r="E38" s="113">
        <v>54.679302758503979</v>
      </c>
      <c r="F38" s="114">
        <v>6462</v>
      </c>
      <c r="G38" s="114">
        <v>6592</v>
      </c>
      <c r="H38" s="114">
        <v>6652</v>
      </c>
      <c r="I38" s="114">
        <v>6641</v>
      </c>
      <c r="J38" s="140">
        <v>6707</v>
      </c>
      <c r="K38" s="114">
        <v>-245</v>
      </c>
      <c r="L38" s="116">
        <v>-3.652899955270613</v>
      </c>
    </row>
    <row r="39" spans="1:12" s="110" customFormat="1" ht="15" customHeight="1" x14ac:dyDescent="0.2">
      <c r="A39" s="120"/>
      <c r="B39" s="119"/>
      <c r="C39" s="258" t="s">
        <v>106</v>
      </c>
      <c r="E39" s="113">
        <v>40.389972144846794</v>
      </c>
      <c r="F39" s="115">
        <v>2610</v>
      </c>
      <c r="G39" s="114">
        <v>2661</v>
      </c>
      <c r="H39" s="114">
        <v>2635</v>
      </c>
      <c r="I39" s="114">
        <v>2618</v>
      </c>
      <c r="J39" s="140">
        <v>2644</v>
      </c>
      <c r="K39" s="114">
        <v>-34</v>
      </c>
      <c r="L39" s="116">
        <v>-1.285930408472012</v>
      </c>
    </row>
    <row r="40" spans="1:12" s="110" customFormat="1" ht="15" customHeight="1" x14ac:dyDescent="0.2">
      <c r="A40" s="120"/>
      <c r="B40" s="119"/>
      <c r="C40" s="258" t="s">
        <v>107</v>
      </c>
      <c r="E40" s="113">
        <v>59.610027855153206</v>
      </c>
      <c r="F40" s="115">
        <v>3852</v>
      </c>
      <c r="G40" s="114">
        <v>3931</v>
      </c>
      <c r="H40" s="114">
        <v>4017</v>
      </c>
      <c r="I40" s="114">
        <v>4023</v>
      </c>
      <c r="J40" s="140">
        <v>4063</v>
      </c>
      <c r="K40" s="114">
        <v>-211</v>
      </c>
      <c r="L40" s="116">
        <v>-5.1932069899089344</v>
      </c>
    </row>
    <row r="41" spans="1:12" s="110" customFormat="1" ht="15" customHeight="1" x14ac:dyDescent="0.2">
      <c r="A41" s="120"/>
      <c r="B41" s="320" t="s">
        <v>516</v>
      </c>
      <c r="C41" s="258"/>
      <c r="E41" s="113">
        <v>6.3970214926383484</v>
      </c>
      <c r="F41" s="115">
        <v>756</v>
      </c>
      <c r="G41" s="114">
        <v>786</v>
      </c>
      <c r="H41" s="114">
        <v>769</v>
      </c>
      <c r="I41" s="114">
        <v>738</v>
      </c>
      <c r="J41" s="140">
        <v>722</v>
      </c>
      <c r="K41" s="114">
        <v>34</v>
      </c>
      <c r="L41" s="116">
        <v>4.7091412742382275</v>
      </c>
    </row>
    <row r="42" spans="1:12" s="110" customFormat="1" ht="15" customHeight="1" x14ac:dyDescent="0.2">
      <c r="A42" s="120"/>
      <c r="B42" s="119"/>
      <c r="C42" s="268" t="s">
        <v>106</v>
      </c>
      <c r="D42" s="182"/>
      <c r="E42" s="113">
        <v>37.037037037037038</v>
      </c>
      <c r="F42" s="115">
        <v>280</v>
      </c>
      <c r="G42" s="114">
        <v>288</v>
      </c>
      <c r="H42" s="114">
        <v>286</v>
      </c>
      <c r="I42" s="114">
        <v>272</v>
      </c>
      <c r="J42" s="140">
        <v>258</v>
      </c>
      <c r="K42" s="114">
        <v>22</v>
      </c>
      <c r="L42" s="116">
        <v>8.5271317829457356</v>
      </c>
    </row>
    <row r="43" spans="1:12" s="110" customFormat="1" ht="15" customHeight="1" x14ac:dyDescent="0.2">
      <c r="A43" s="120"/>
      <c r="B43" s="119"/>
      <c r="C43" s="268" t="s">
        <v>107</v>
      </c>
      <c r="D43" s="182"/>
      <c r="E43" s="113">
        <v>62.962962962962962</v>
      </c>
      <c r="F43" s="115">
        <v>476</v>
      </c>
      <c r="G43" s="114">
        <v>498</v>
      </c>
      <c r="H43" s="114">
        <v>483</v>
      </c>
      <c r="I43" s="114">
        <v>466</v>
      </c>
      <c r="J43" s="140">
        <v>464</v>
      </c>
      <c r="K43" s="114">
        <v>12</v>
      </c>
      <c r="L43" s="116">
        <v>2.5862068965517242</v>
      </c>
    </row>
    <row r="44" spans="1:12" s="110" customFormat="1" ht="15" customHeight="1" x14ac:dyDescent="0.2">
      <c r="A44" s="120"/>
      <c r="B44" s="119" t="s">
        <v>205</v>
      </c>
      <c r="C44" s="268"/>
      <c r="D44" s="182"/>
      <c r="E44" s="113">
        <v>18.717211034015907</v>
      </c>
      <c r="F44" s="115">
        <v>2212</v>
      </c>
      <c r="G44" s="114">
        <v>2356</v>
      </c>
      <c r="H44" s="114">
        <v>2419</v>
      </c>
      <c r="I44" s="114">
        <v>2437</v>
      </c>
      <c r="J44" s="140">
        <v>2467</v>
      </c>
      <c r="K44" s="114">
        <v>-255</v>
      </c>
      <c r="L44" s="116">
        <v>-10.336441021483584</v>
      </c>
    </row>
    <row r="45" spans="1:12" s="110" customFormat="1" ht="15" customHeight="1" x14ac:dyDescent="0.2">
      <c r="A45" s="120"/>
      <c r="B45" s="119"/>
      <c r="C45" s="268" t="s">
        <v>106</v>
      </c>
      <c r="D45" s="182"/>
      <c r="E45" s="113">
        <v>37.613019891500905</v>
      </c>
      <c r="F45" s="115">
        <v>832</v>
      </c>
      <c r="G45" s="114">
        <v>879</v>
      </c>
      <c r="H45" s="114">
        <v>909</v>
      </c>
      <c r="I45" s="114">
        <v>887</v>
      </c>
      <c r="J45" s="140">
        <v>875</v>
      </c>
      <c r="K45" s="114">
        <v>-43</v>
      </c>
      <c r="L45" s="116">
        <v>-4.9142857142857146</v>
      </c>
    </row>
    <row r="46" spans="1:12" s="110" customFormat="1" ht="15" customHeight="1" x14ac:dyDescent="0.2">
      <c r="A46" s="123"/>
      <c r="B46" s="124"/>
      <c r="C46" s="260" t="s">
        <v>107</v>
      </c>
      <c r="D46" s="261"/>
      <c r="E46" s="125">
        <v>62.386980108499095</v>
      </c>
      <c r="F46" s="143">
        <v>1380</v>
      </c>
      <c r="G46" s="144">
        <v>1477</v>
      </c>
      <c r="H46" s="144">
        <v>1510</v>
      </c>
      <c r="I46" s="144">
        <v>1550</v>
      </c>
      <c r="J46" s="145">
        <v>1592</v>
      </c>
      <c r="K46" s="144">
        <v>-212</v>
      </c>
      <c r="L46" s="146">
        <v>-13.316582914572864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11818</v>
      </c>
      <c r="E11" s="114">
        <v>12153</v>
      </c>
      <c r="F11" s="114">
        <v>12241</v>
      </c>
      <c r="G11" s="114">
        <v>12334</v>
      </c>
      <c r="H11" s="140">
        <v>12279</v>
      </c>
      <c r="I11" s="115">
        <v>-461</v>
      </c>
      <c r="J11" s="116">
        <v>-3.7543773922957895</v>
      </c>
    </row>
    <row r="12" spans="1:15" s="110" customFormat="1" ht="24.95" customHeight="1" x14ac:dyDescent="0.2">
      <c r="A12" s="193" t="s">
        <v>132</v>
      </c>
      <c r="B12" s="194" t="s">
        <v>133</v>
      </c>
      <c r="C12" s="113">
        <v>3.5115924860382468</v>
      </c>
      <c r="D12" s="115">
        <v>415</v>
      </c>
      <c r="E12" s="114">
        <v>434</v>
      </c>
      <c r="F12" s="114">
        <v>439</v>
      </c>
      <c r="G12" s="114">
        <v>425</v>
      </c>
      <c r="H12" s="140">
        <v>408</v>
      </c>
      <c r="I12" s="115">
        <v>7</v>
      </c>
      <c r="J12" s="116">
        <v>1.7156862745098038</v>
      </c>
    </row>
    <row r="13" spans="1:15" s="110" customFormat="1" ht="24.95" customHeight="1" x14ac:dyDescent="0.2">
      <c r="A13" s="193" t="s">
        <v>134</v>
      </c>
      <c r="B13" s="199" t="s">
        <v>214</v>
      </c>
      <c r="C13" s="113">
        <v>0.44000676933491284</v>
      </c>
      <c r="D13" s="115">
        <v>52</v>
      </c>
      <c r="E13" s="114">
        <v>61</v>
      </c>
      <c r="F13" s="114">
        <v>63</v>
      </c>
      <c r="G13" s="114">
        <v>59</v>
      </c>
      <c r="H13" s="140">
        <v>59</v>
      </c>
      <c r="I13" s="115">
        <v>-7</v>
      </c>
      <c r="J13" s="116">
        <v>-11.864406779661017</v>
      </c>
    </row>
    <row r="14" spans="1:15" s="287" customFormat="1" ht="24.95" customHeight="1" x14ac:dyDescent="0.2">
      <c r="A14" s="193" t="s">
        <v>215</v>
      </c>
      <c r="B14" s="199" t="s">
        <v>137</v>
      </c>
      <c r="C14" s="113">
        <v>6.4985615163310202</v>
      </c>
      <c r="D14" s="115">
        <v>768</v>
      </c>
      <c r="E14" s="114">
        <v>791</v>
      </c>
      <c r="F14" s="114">
        <v>819</v>
      </c>
      <c r="G14" s="114">
        <v>844</v>
      </c>
      <c r="H14" s="140">
        <v>939</v>
      </c>
      <c r="I14" s="115">
        <v>-171</v>
      </c>
      <c r="J14" s="116">
        <v>-18.210862619808307</v>
      </c>
      <c r="K14" s="110"/>
      <c r="L14" s="110"/>
      <c r="M14" s="110"/>
      <c r="N14" s="110"/>
      <c r="O14" s="110"/>
    </row>
    <row r="15" spans="1:15" s="110" customFormat="1" ht="24.95" customHeight="1" x14ac:dyDescent="0.2">
      <c r="A15" s="193" t="s">
        <v>216</v>
      </c>
      <c r="B15" s="199" t="s">
        <v>217</v>
      </c>
      <c r="C15" s="113">
        <v>2.1915721780335082</v>
      </c>
      <c r="D15" s="115">
        <v>259</v>
      </c>
      <c r="E15" s="114">
        <v>271</v>
      </c>
      <c r="F15" s="114">
        <v>308</v>
      </c>
      <c r="G15" s="114">
        <v>328</v>
      </c>
      <c r="H15" s="140">
        <v>409</v>
      </c>
      <c r="I15" s="115">
        <v>-150</v>
      </c>
      <c r="J15" s="116">
        <v>-36.674816625916868</v>
      </c>
    </row>
    <row r="16" spans="1:15" s="287" customFormat="1" ht="24.95" customHeight="1" x14ac:dyDescent="0.2">
      <c r="A16" s="193" t="s">
        <v>218</v>
      </c>
      <c r="B16" s="199" t="s">
        <v>141</v>
      </c>
      <c r="C16" s="113">
        <v>3.6723641902183108</v>
      </c>
      <c r="D16" s="115">
        <v>434</v>
      </c>
      <c r="E16" s="114">
        <v>434</v>
      </c>
      <c r="F16" s="114">
        <v>430</v>
      </c>
      <c r="G16" s="114">
        <v>432</v>
      </c>
      <c r="H16" s="140">
        <v>437</v>
      </c>
      <c r="I16" s="115">
        <v>-3</v>
      </c>
      <c r="J16" s="116">
        <v>-0.68649885583524028</v>
      </c>
      <c r="K16" s="110"/>
      <c r="L16" s="110"/>
      <c r="M16" s="110"/>
      <c r="N16" s="110"/>
      <c r="O16" s="110"/>
    </row>
    <row r="17" spans="1:15" s="110" customFormat="1" ht="24.95" customHeight="1" x14ac:dyDescent="0.2">
      <c r="A17" s="193" t="s">
        <v>142</v>
      </c>
      <c r="B17" s="199" t="s">
        <v>220</v>
      </c>
      <c r="C17" s="113">
        <v>0.63462514807920123</v>
      </c>
      <c r="D17" s="115">
        <v>75</v>
      </c>
      <c r="E17" s="114">
        <v>86</v>
      </c>
      <c r="F17" s="114">
        <v>81</v>
      </c>
      <c r="G17" s="114">
        <v>84</v>
      </c>
      <c r="H17" s="140">
        <v>93</v>
      </c>
      <c r="I17" s="115">
        <v>-18</v>
      </c>
      <c r="J17" s="116">
        <v>-19.35483870967742</v>
      </c>
    </row>
    <row r="18" spans="1:15" s="287" customFormat="1" ht="24.95" customHeight="1" x14ac:dyDescent="0.2">
      <c r="A18" s="201" t="s">
        <v>144</v>
      </c>
      <c r="B18" s="202" t="s">
        <v>145</v>
      </c>
      <c r="C18" s="113">
        <v>3.9092909121678794</v>
      </c>
      <c r="D18" s="115">
        <v>462</v>
      </c>
      <c r="E18" s="114">
        <v>487</v>
      </c>
      <c r="F18" s="114">
        <v>487</v>
      </c>
      <c r="G18" s="114">
        <v>485</v>
      </c>
      <c r="H18" s="140">
        <v>484</v>
      </c>
      <c r="I18" s="115">
        <v>-22</v>
      </c>
      <c r="J18" s="116">
        <v>-4.5454545454545459</v>
      </c>
      <c r="K18" s="110"/>
      <c r="L18" s="110"/>
      <c r="M18" s="110"/>
      <c r="N18" s="110"/>
      <c r="O18" s="110"/>
    </row>
    <row r="19" spans="1:15" s="110" customFormat="1" ht="24.95" customHeight="1" x14ac:dyDescent="0.2">
      <c r="A19" s="193" t="s">
        <v>146</v>
      </c>
      <c r="B19" s="199" t="s">
        <v>147</v>
      </c>
      <c r="C19" s="113">
        <v>20.138771365713318</v>
      </c>
      <c r="D19" s="115">
        <v>2380</v>
      </c>
      <c r="E19" s="114">
        <v>2398</v>
      </c>
      <c r="F19" s="114">
        <v>2356</v>
      </c>
      <c r="G19" s="114">
        <v>2356</v>
      </c>
      <c r="H19" s="140">
        <v>2367</v>
      </c>
      <c r="I19" s="115">
        <v>13</v>
      </c>
      <c r="J19" s="116">
        <v>0.54921841994085341</v>
      </c>
    </row>
    <row r="20" spans="1:15" s="287" customFormat="1" ht="24.95" customHeight="1" x14ac:dyDescent="0.2">
      <c r="A20" s="193" t="s">
        <v>148</v>
      </c>
      <c r="B20" s="199" t="s">
        <v>149</v>
      </c>
      <c r="C20" s="113">
        <v>6.3124048062277884</v>
      </c>
      <c r="D20" s="115">
        <v>746</v>
      </c>
      <c r="E20" s="114">
        <v>745</v>
      </c>
      <c r="F20" s="114">
        <v>771</v>
      </c>
      <c r="G20" s="114">
        <v>820</v>
      </c>
      <c r="H20" s="140">
        <v>846</v>
      </c>
      <c r="I20" s="115">
        <v>-100</v>
      </c>
      <c r="J20" s="116">
        <v>-11.82033096926714</v>
      </c>
      <c r="K20" s="110"/>
      <c r="L20" s="110"/>
      <c r="M20" s="110"/>
      <c r="N20" s="110"/>
      <c r="O20" s="110"/>
    </row>
    <row r="21" spans="1:15" s="110" customFormat="1" ht="24.95" customHeight="1" x14ac:dyDescent="0.2">
      <c r="A21" s="201" t="s">
        <v>150</v>
      </c>
      <c r="B21" s="202" t="s">
        <v>151</v>
      </c>
      <c r="C21" s="113">
        <v>14.080216618717211</v>
      </c>
      <c r="D21" s="115">
        <v>1664</v>
      </c>
      <c r="E21" s="114">
        <v>1804</v>
      </c>
      <c r="F21" s="114">
        <v>1867</v>
      </c>
      <c r="G21" s="114">
        <v>1878</v>
      </c>
      <c r="H21" s="140">
        <v>1773</v>
      </c>
      <c r="I21" s="115">
        <v>-109</v>
      </c>
      <c r="J21" s="116">
        <v>-6.1477721376198531</v>
      </c>
    </row>
    <row r="22" spans="1:15" s="110" customFormat="1" ht="24.95" customHeight="1" x14ac:dyDescent="0.2">
      <c r="A22" s="201" t="s">
        <v>152</v>
      </c>
      <c r="B22" s="199" t="s">
        <v>153</v>
      </c>
      <c r="C22" s="113">
        <v>1.2015569470299543</v>
      </c>
      <c r="D22" s="115">
        <v>142</v>
      </c>
      <c r="E22" s="114">
        <v>149</v>
      </c>
      <c r="F22" s="114">
        <v>137</v>
      </c>
      <c r="G22" s="114">
        <v>141</v>
      </c>
      <c r="H22" s="140">
        <v>144</v>
      </c>
      <c r="I22" s="115">
        <v>-2</v>
      </c>
      <c r="J22" s="116">
        <v>-1.3888888888888888</v>
      </c>
    </row>
    <row r="23" spans="1:15" s="110" customFormat="1" ht="24.95" customHeight="1" x14ac:dyDescent="0.2">
      <c r="A23" s="193" t="s">
        <v>154</v>
      </c>
      <c r="B23" s="199" t="s">
        <v>155</v>
      </c>
      <c r="C23" s="113">
        <v>1.0915552546962262</v>
      </c>
      <c r="D23" s="115">
        <v>129</v>
      </c>
      <c r="E23" s="114">
        <v>137</v>
      </c>
      <c r="F23" s="114">
        <v>136</v>
      </c>
      <c r="G23" s="114">
        <v>139</v>
      </c>
      <c r="H23" s="140">
        <v>141</v>
      </c>
      <c r="I23" s="115">
        <v>-12</v>
      </c>
      <c r="J23" s="116">
        <v>-8.5106382978723403</v>
      </c>
    </row>
    <row r="24" spans="1:15" s="110" customFormat="1" ht="24.95" customHeight="1" x14ac:dyDescent="0.2">
      <c r="A24" s="193" t="s">
        <v>156</v>
      </c>
      <c r="B24" s="199" t="s">
        <v>221</v>
      </c>
      <c r="C24" s="113">
        <v>7.1331866644102213</v>
      </c>
      <c r="D24" s="115">
        <v>843</v>
      </c>
      <c r="E24" s="114">
        <v>865</v>
      </c>
      <c r="F24" s="114">
        <v>861</v>
      </c>
      <c r="G24" s="114">
        <v>856</v>
      </c>
      <c r="H24" s="140">
        <v>841</v>
      </c>
      <c r="I24" s="115">
        <v>2</v>
      </c>
      <c r="J24" s="116">
        <v>0.23781212841854935</v>
      </c>
    </row>
    <row r="25" spans="1:15" s="110" customFormat="1" ht="24.95" customHeight="1" x14ac:dyDescent="0.2">
      <c r="A25" s="193" t="s">
        <v>222</v>
      </c>
      <c r="B25" s="204" t="s">
        <v>159</v>
      </c>
      <c r="C25" s="113">
        <v>8.9439837535962088</v>
      </c>
      <c r="D25" s="115">
        <v>1057</v>
      </c>
      <c r="E25" s="114">
        <v>1078</v>
      </c>
      <c r="F25" s="114">
        <v>1094</v>
      </c>
      <c r="G25" s="114">
        <v>1073</v>
      </c>
      <c r="H25" s="140">
        <v>1072</v>
      </c>
      <c r="I25" s="115">
        <v>-15</v>
      </c>
      <c r="J25" s="116">
        <v>-1.3992537313432836</v>
      </c>
    </row>
    <row r="26" spans="1:15" s="110" customFormat="1" ht="24.95" customHeight="1" x14ac:dyDescent="0.2">
      <c r="A26" s="201">
        <v>782.78300000000002</v>
      </c>
      <c r="B26" s="203" t="s">
        <v>160</v>
      </c>
      <c r="C26" s="113">
        <v>1.0915552546962262</v>
      </c>
      <c r="D26" s="115">
        <v>129</v>
      </c>
      <c r="E26" s="114">
        <v>104</v>
      </c>
      <c r="F26" s="114">
        <v>101</v>
      </c>
      <c r="G26" s="114">
        <v>102</v>
      </c>
      <c r="H26" s="140">
        <v>104</v>
      </c>
      <c r="I26" s="115">
        <v>25</v>
      </c>
      <c r="J26" s="116">
        <v>24.03846153846154</v>
      </c>
    </row>
    <row r="27" spans="1:15" s="110" customFormat="1" ht="24.95" customHeight="1" x14ac:dyDescent="0.2">
      <c r="A27" s="193" t="s">
        <v>161</v>
      </c>
      <c r="B27" s="199" t="s">
        <v>162</v>
      </c>
      <c r="C27" s="113">
        <v>1.2523269588762904</v>
      </c>
      <c r="D27" s="115">
        <v>148</v>
      </c>
      <c r="E27" s="114">
        <v>161</v>
      </c>
      <c r="F27" s="114">
        <v>161</v>
      </c>
      <c r="G27" s="114">
        <v>161</v>
      </c>
      <c r="H27" s="140">
        <v>150</v>
      </c>
      <c r="I27" s="115">
        <v>-2</v>
      </c>
      <c r="J27" s="116">
        <v>-1.3333333333333333</v>
      </c>
    </row>
    <row r="28" spans="1:15" s="110" customFormat="1" ht="24.95" customHeight="1" x14ac:dyDescent="0.2">
      <c r="A28" s="193" t="s">
        <v>163</v>
      </c>
      <c r="B28" s="199" t="s">
        <v>164</v>
      </c>
      <c r="C28" s="113">
        <v>2.4538839059062445</v>
      </c>
      <c r="D28" s="115">
        <v>290</v>
      </c>
      <c r="E28" s="114">
        <v>275</v>
      </c>
      <c r="F28" s="114">
        <v>270</v>
      </c>
      <c r="G28" s="114">
        <v>279</v>
      </c>
      <c r="H28" s="140">
        <v>285</v>
      </c>
      <c r="I28" s="115">
        <v>5</v>
      </c>
      <c r="J28" s="116">
        <v>1.7543859649122806</v>
      </c>
    </row>
    <row r="29" spans="1:15" s="110" customFormat="1" ht="24.95" customHeight="1" x14ac:dyDescent="0.2">
      <c r="A29" s="193">
        <v>86</v>
      </c>
      <c r="B29" s="199" t="s">
        <v>165</v>
      </c>
      <c r="C29" s="113">
        <v>4.907767811812489</v>
      </c>
      <c r="D29" s="115">
        <v>580</v>
      </c>
      <c r="E29" s="114">
        <v>575</v>
      </c>
      <c r="F29" s="114">
        <v>590</v>
      </c>
      <c r="G29" s="114">
        <v>590</v>
      </c>
      <c r="H29" s="140">
        <v>588</v>
      </c>
      <c r="I29" s="115">
        <v>-8</v>
      </c>
      <c r="J29" s="116">
        <v>-1.3605442176870748</v>
      </c>
    </row>
    <row r="30" spans="1:15" s="110" customFormat="1" ht="24.95" customHeight="1" x14ac:dyDescent="0.2">
      <c r="A30" s="193">
        <v>87.88</v>
      </c>
      <c r="B30" s="204" t="s">
        <v>166</v>
      </c>
      <c r="C30" s="113">
        <v>5.1870028769673375</v>
      </c>
      <c r="D30" s="115">
        <v>613</v>
      </c>
      <c r="E30" s="114">
        <v>640</v>
      </c>
      <c r="F30" s="114">
        <v>633</v>
      </c>
      <c r="G30" s="114">
        <v>636</v>
      </c>
      <c r="H30" s="140">
        <v>648</v>
      </c>
      <c r="I30" s="115">
        <v>-35</v>
      </c>
      <c r="J30" s="116">
        <v>-5.4012345679012341</v>
      </c>
    </row>
    <row r="31" spans="1:15" s="110" customFormat="1" ht="24.95" customHeight="1" x14ac:dyDescent="0.2">
      <c r="A31" s="193" t="s">
        <v>167</v>
      </c>
      <c r="B31" s="199" t="s">
        <v>168</v>
      </c>
      <c r="C31" s="113">
        <v>11.820951091555255</v>
      </c>
      <c r="D31" s="115">
        <v>1397</v>
      </c>
      <c r="E31" s="114">
        <v>1446</v>
      </c>
      <c r="F31" s="114">
        <v>1453</v>
      </c>
      <c r="G31" s="114">
        <v>1487</v>
      </c>
      <c r="H31" s="140">
        <v>1427</v>
      </c>
      <c r="I31" s="115">
        <v>-30</v>
      </c>
      <c r="J31" s="116">
        <v>-2.102312543798178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3.5115924860382468</v>
      </c>
      <c r="D34" s="115">
        <v>415</v>
      </c>
      <c r="E34" s="114">
        <v>434</v>
      </c>
      <c r="F34" s="114">
        <v>439</v>
      </c>
      <c r="G34" s="114">
        <v>425</v>
      </c>
      <c r="H34" s="140">
        <v>408</v>
      </c>
      <c r="I34" s="115">
        <v>7</v>
      </c>
      <c r="J34" s="116">
        <v>1.7156862745098038</v>
      </c>
    </row>
    <row r="35" spans="1:10" s="110" customFormat="1" ht="24.95" customHeight="1" x14ac:dyDescent="0.2">
      <c r="A35" s="292" t="s">
        <v>171</v>
      </c>
      <c r="B35" s="293" t="s">
        <v>172</v>
      </c>
      <c r="C35" s="113">
        <v>10.847859197833813</v>
      </c>
      <c r="D35" s="115">
        <v>1282</v>
      </c>
      <c r="E35" s="114">
        <v>1339</v>
      </c>
      <c r="F35" s="114">
        <v>1369</v>
      </c>
      <c r="G35" s="114">
        <v>1388</v>
      </c>
      <c r="H35" s="140">
        <v>1482</v>
      </c>
      <c r="I35" s="115">
        <v>-200</v>
      </c>
      <c r="J35" s="116">
        <v>-13.495276653171389</v>
      </c>
    </row>
    <row r="36" spans="1:10" s="110" customFormat="1" ht="24.95" customHeight="1" x14ac:dyDescent="0.2">
      <c r="A36" s="294" t="s">
        <v>173</v>
      </c>
      <c r="B36" s="295" t="s">
        <v>174</v>
      </c>
      <c r="C36" s="125">
        <v>85.615163310204778</v>
      </c>
      <c r="D36" s="143">
        <v>10118</v>
      </c>
      <c r="E36" s="144">
        <v>10377</v>
      </c>
      <c r="F36" s="144">
        <v>10430</v>
      </c>
      <c r="G36" s="144">
        <v>10518</v>
      </c>
      <c r="H36" s="145">
        <v>10386</v>
      </c>
      <c r="I36" s="143">
        <v>-268</v>
      </c>
      <c r="J36" s="146">
        <v>-2.5803966878490274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11818</v>
      </c>
      <c r="F11" s="264">
        <v>12153</v>
      </c>
      <c r="G11" s="264">
        <v>12241</v>
      </c>
      <c r="H11" s="264">
        <v>12334</v>
      </c>
      <c r="I11" s="265">
        <v>12279</v>
      </c>
      <c r="J11" s="263">
        <v>-461</v>
      </c>
      <c r="K11" s="266">
        <v>-3.7543773922957895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44.880690472161113</v>
      </c>
      <c r="E13" s="115">
        <v>5304</v>
      </c>
      <c r="F13" s="114">
        <v>5397</v>
      </c>
      <c r="G13" s="114">
        <v>5450</v>
      </c>
      <c r="H13" s="114">
        <v>5462</v>
      </c>
      <c r="I13" s="140">
        <v>5509</v>
      </c>
      <c r="J13" s="115">
        <v>-205</v>
      </c>
      <c r="K13" s="116">
        <v>-3.7211835178798331</v>
      </c>
    </row>
    <row r="14" spans="1:15" ht="15.95" customHeight="1" x14ac:dyDescent="0.2">
      <c r="A14" s="306" t="s">
        <v>230</v>
      </c>
      <c r="B14" s="307"/>
      <c r="C14" s="308"/>
      <c r="D14" s="113">
        <v>43.129125063462517</v>
      </c>
      <c r="E14" s="115">
        <v>5097</v>
      </c>
      <c r="F14" s="114">
        <v>5281</v>
      </c>
      <c r="G14" s="114">
        <v>5342</v>
      </c>
      <c r="H14" s="114">
        <v>5406</v>
      </c>
      <c r="I14" s="140">
        <v>5339</v>
      </c>
      <c r="J14" s="115">
        <v>-242</v>
      </c>
      <c r="K14" s="116">
        <v>-4.5326840232253227</v>
      </c>
    </row>
    <row r="15" spans="1:15" ht="15.95" customHeight="1" x14ac:dyDescent="0.2">
      <c r="A15" s="306" t="s">
        <v>231</v>
      </c>
      <c r="B15" s="307"/>
      <c r="C15" s="308"/>
      <c r="D15" s="113">
        <v>4.8485361313250976</v>
      </c>
      <c r="E15" s="115">
        <v>573</v>
      </c>
      <c r="F15" s="114">
        <v>599</v>
      </c>
      <c r="G15" s="114">
        <v>585</v>
      </c>
      <c r="H15" s="114">
        <v>573</v>
      </c>
      <c r="I15" s="140">
        <v>558</v>
      </c>
      <c r="J15" s="115">
        <v>15</v>
      </c>
      <c r="K15" s="116">
        <v>2.6881720430107525</v>
      </c>
    </row>
    <row r="16" spans="1:15" ht="15.95" customHeight="1" x14ac:dyDescent="0.2">
      <c r="A16" s="306" t="s">
        <v>232</v>
      </c>
      <c r="B16" s="307"/>
      <c r="C16" s="308"/>
      <c r="D16" s="113">
        <v>3.0800473853443897</v>
      </c>
      <c r="E16" s="115">
        <v>364</v>
      </c>
      <c r="F16" s="114">
        <v>372</v>
      </c>
      <c r="G16" s="114">
        <v>362</v>
      </c>
      <c r="H16" s="114">
        <v>359</v>
      </c>
      <c r="I16" s="140">
        <v>367</v>
      </c>
      <c r="J16" s="115">
        <v>-3</v>
      </c>
      <c r="K16" s="116">
        <v>-0.81743869209809261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3.1223557285496701</v>
      </c>
      <c r="E18" s="115">
        <v>369</v>
      </c>
      <c r="F18" s="114">
        <v>386</v>
      </c>
      <c r="G18" s="114">
        <v>389</v>
      </c>
      <c r="H18" s="114">
        <v>371</v>
      </c>
      <c r="I18" s="140">
        <v>368</v>
      </c>
      <c r="J18" s="115">
        <v>1</v>
      </c>
      <c r="K18" s="116">
        <v>0.27173913043478259</v>
      </c>
    </row>
    <row r="19" spans="1:11" ht="14.1" customHeight="1" x14ac:dyDescent="0.2">
      <c r="A19" s="306" t="s">
        <v>235</v>
      </c>
      <c r="B19" s="307" t="s">
        <v>236</v>
      </c>
      <c r="C19" s="308"/>
      <c r="D19" s="113">
        <v>2.3946522254188527</v>
      </c>
      <c r="E19" s="115">
        <v>283</v>
      </c>
      <c r="F19" s="114">
        <v>297</v>
      </c>
      <c r="G19" s="114">
        <v>300</v>
      </c>
      <c r="H19" s="114">
        <v>276</v>
      </c>
      <c r="I19" s="140">
        <v>272</v>
      </c>
      <c r="J19" s="115">
        <v>11</v>
      </c>
      <c r="K19" s="116">
        <v>4.0441176470588234</v>
      </c>
    </row>
    <row r="20" spans="1:11" ht="14.1" customHeight="1" x14ac:dyDescent="0.2">
      <c r="A20" s="306">
        <v>12</v>
      </c>
      <c r="B20" s="307" t="s">
        <v>237</v>
      </c>
      <c r="C20" s="308"/>
      <c r="D20" s="113">
        <v>1.9461837874428838</v>
      </c>
      <c r="E20" s="115">
        <v>230</v>
      </c>
      <c r="F20" s="114">
        <v>236</v>
      </c>
      <c r="G20" s="114">
        <v>244</v>
      </c>
      <c r="H20" s="114">
        <v>240</v>
      </c>
      <c r="I20" s="140">
        <v>232</v>
      </c>
      <c r="J20" s="115">
        <v>-2</v>
      </c>
      <c r="K20" s="116">
        <v>-0.86206896551724133</v>
      </c>
    </row>
    <row r="21" spans="1:11" ht="14.1" customHeight="1" x14ac:dyDescent="0.2">
      <c r="A21" s="306">
        <v>21</v>
      </c>
      <c r="B21" s="307" t="s">
        <v>238</v>
      </c>
      <c r="C21" s="308"/>
      <c r="D21" s="113">
        <v>5.9231680487392115E-2</v>
      </c>
      <c r="E21" s="115">
        <v>7</v>
      </c>
      <c r="F21" s="114">
        <v>7</v>
      </c>
      <c r="G21" s="114">
        <v>7</v>
      </c>
      <c r="H21" s="114">
        <v>5</v>
      </c>
      <c r="I21" s="140">
        <v>6</v>
      </c>
      <c r="J21" s="115">
        <v>1</v>
      </c>
      <c r="K21" s="116">
        <v>16.666666666666668</v>
      </c>
    </row>
    <row r="22" spans="1:11" ht="14.1" customHeight="1" x14ac:dyDescent="0.2">
      <c r="A22" s="306">
        <v>22</v>
      </c>
      <c r="B22" s="307" t="s">
        <v>239</v>
      </c>
      <c r="C22" s="308"/>
      <c r="D22" s="113">
        <v>0.67693349128448133</v>
      </c>
      <c r="E22" s="115">
        <v>80</v>
      </c>
      <c r="F22" s="114">
        <v>90</v>
      </c>
      <c r="G22" s="114">
        <v>84</v>
      </c>
      <c r="H22" s="114">
        <v>88</v>
      </c>
      <c r="I22" s="140">
        <v>98</v>
      </c>
      <c r="J22" s="115">
        <v>-18</v>
      </c>
      <c r="K22" s="116">
        <v>-18.367346938775512</v>
      </c>
    </row>
    <row r="23" spans="1:11" ht="14.1" customHeight="1" x14ac:dyDescent="0.2">
      <c r="A23" s="306">
        <v>23</v>
      </c>
      <c r="B23" s="307" t="s">
        <v>240</v>
      </c>
      <c r="C23" s="308"/>
      <c r="D23" s="113">
        <v>0.2115417160264004</v>
      </c>
      <c r="E23" s="115">
        <v>25</v>
      </c>
      <c r="F23" s="114">
        <v>26</v>
      </c>
      <c r="G23" s="114">
        <v>27</v>
      </c>
      <c r="H23" s="114">
        <v>31</v>
      </c>
      <c r="I23" s="140">
        <v>32</v>
      </c>
      <c r="J23" s="115">
        <v>-7</v>
      </c>
      <c r="K23" s="116">
        <v>-21.875</v>
      </c>
    </row>
    <row r="24" spans="1:11" ht="14.1" customHeight="1" x14ac:dyDescent="0.2">
      <c r="A24" s="306">
        <v>24</v>
      </c>
      <c r="B24" s="307" t="s">
        <v>241</v>
      </c>
      <c r="C24" s="308"/>
      <c r="D24" s="113">
        <v>0.98155356236249791</v>
      </c>
      <c r="E24" s="115">
        <v>116</v>
      </c>
      <c r="F24" s="114">
        <v>117</v>
      </c>
      <c r="G24" s="114">
        <v>120</v>
      </c>
      <c r="H24" s="114">
        <v>116</v>
      </c>
      <c r="I24" s="140">
        <v>119</v>
      </c>
      <c r="J24" s="115">
        <v>-3</v>
      </c>
      <c r="K24" s="116">
        <v>-2.5210084033613445</v>
      </c>
    </row>
    <row r="25" spans="1:11" ht="14.1" customHeight="1" x14ac:dyDescent="0.2">
      <c r="A25" s="306">
        <v>25</v>
      </c>
      <c r="B25" s="307" t="s">
        <v>242</v>
      </c>
      <c r="C25" s="308"/>
      <c r="D25" s="113">
        <v>1.7515654086985954</v>
      </c>
      <c r="E25" s="115">
        <v>207</v>
      </c>
      <c r="F25" s="114">
        <v>216</v>
      </c>
      <c r="G25" s="114">
        <v>216</v>
      </c>
      <c r="H25" s="114">
        <v>216</v>
      </c>
      <c r="I25" s="140">
        <v>219</v>
      </c>
      <c r="J25" s="115">
        <v>-12</v>
      </c>
      <c r="K25" s="116">
        <v>-5.4794520547945202</v>
      </c>
    </row>
    <row r="26" spans="1:11" ht="14.1" customHeight="1" x14ac:dyDescent="0.2">
      <c r="A26" s="306">
        <v>26</v>
      </c>
      <c r="B26" s="307" t="s">
        <v>243</v>
      </c>
      <c r="C26" s="308"/>
      <c r="D26" s="113">
        <v>0.82924352682348956</v>
      </c>
      <c r="E26" s="115">
        <v>98</v>
      </c>
      <c r="F26" s="114">
        <v>105</v>
      </c>
      <c r="G26" s="114">
        <v>104</v>
      </c>
      <c r="H26" s="114">
        <v>112</v>
      </c>
      <c r="I26" s="140">
        <v>115</v>
      </c>
      <c r="J26" s="115">
        <v>-17</v>
      </c>
      <c r="K26" s="116">
        <v>-14.782608695652174</v>
      </c>
    </row>
    <row r="27" spans="1:11" ht="14.1" customHeight="1" x14ac:dyDescent="0.2">
      <c r="A27" s="306">
        <v>27</v>
      </c>
      <c r="B27" s="307" t="s">
        <v>244</v>
      </c>
      <c r="C27" s="308"/>
      <c r="D27" s="113">
        <v>0.32154340836012862</v>
      </c>
      <c r="E27" s="115">
        <v>38</v>
      </c>
      <c r="F27" s="114">
        <v>40</v>
      </c>
      <c r="G27" s="114">
        <v>42</v>
      </c>
      <c r="H27" s="114">
        <v>40</v>
      </c>
      <c r="I27" s="140">
        <v>38</v>
      </c>
      <c r="J27" s="115">
        <v>0</v>
      </c>
      <c r="K27" s="116">
        <v>0</v>
      </c>
    </row>
    <row r="28" spans="1:11" ht="14.1" customHeight="1" x14ac:dyDescent="0.2">
      <c r="A28" s="306">
        <v>28</v>
      </c>
      <c r="B28" s="307" t="s">
        <v>245</v>
      </c>
      <c r="C28" s="308"/>
      <c r="D28" s="113">
        <v>0.16923337282112033</v>
      </c>
      <c r="E28" s="115">
        <v>20</v>
      </c>
      <c r="F28" s="114">
        <v>19</v>
      </c>
      <c r="G28" s="114">
        <v>21</v>
      </c>
      <c r="H28" s="114">
        <v>19</v>
      </c>
      <c r="I28" s="140">
        <v>19</v>
      </c>
      <c r="J28" s="115">
        <v>1</v>
      </c>
      <c r="K28" s="116">
        <v>5.2631578947368425</v>
      </c>
    </row>
    <row r="29" spans="1:11" ht="14.1" customHeight="1" x14ac:dyDescent="0.2">
      <c r="A29" s="306">
        <v>29</v>
      </c>
      <c r="B29" s="307" t="s">
        <v>246</v>
      </c>
      <c r="C29" s="308"/>
      <c r="D29" s="113">
        <v>4.4169910306312401</v>
      </c>
      <c r="E29" s="115">
        <v>522</v>
      </c>
      <c r="F29" s="114">
        <v>559</v>
      </c>
      <c r="G29" s="114">
        <v>540</v>
      </c>
      <c r="H29" s="114">
        <v>533</v>
      </c>
      <c r="I29" s="140">
        <v>523</v>
      </c>
      <c r="J29" s="115">
        <v>-1</v>
      </c>
      <c r="K29" s="116">
        <v>-0.19120458891013384</v>
      </c>
    </row>
    <row r="30" spans="1:11" ht="14.1" customHeight="1" x14ac:dyDescent="0.2">
      <c r="A30" s="306" t="s">
        <v>247</v>
      </c>
      <c r="B30" s="307" t="s">
        <v>248</v>
      </c>
      <c r="C30" s="308"/>
      <c r="D30" s="113">
        <v>0.33000507700118464</v>
      </c>
      <c r="E30" s="115">
        <v>39</v>
      </c>
      <c r="F30" s="114">
        <v>39</v>
      </c>
      <c r="G30" s="114" t="s">
        <v>513</v>
      </c>
      <c r="H30" s="114">
        <v>37</v>
      </c>
      <c r="I30" s="140">
        <v>37</v>
      </c>
      <c r="J30" s="115">
        <v>2</v>
      </c>
      <c r="K30" s="116">
        <v>5.4054054054054053</v>
      </c>
    </row>
    <row r="31" spans="1:11" ht="14.1" customHeight="1" x14ac:dyDescent="0.2">
      <c r="A31" s="306" t="s">
        <v>249</v>
      </c>
      <c r="B31" s="307" t="s">
        <v>250</v>
      </c>
      <c r="C31" s="308"/>
      <c r="D31" s="113">
        <v>4.0869859536300561</v>
      </c>
      <c r="E31" s="115">
        <v>483</v>
      </c>
      <c r="F31" s="114">
        <v>520</v>
      </c>
      <c r="G31" s="114">
        <v>499</v>
      </c>
      <c r="H31" s="114">
        <v>496</v>
      </c>
      <c r="I31" s="140">
        <v>486</v>
      </c>
      <c r="J31" s="115">
        <v>-3</v>
      </c>
      <c r="K31" s="116">
        <v>-0.61728395061728392</v>
      </c>
    </row>
    <row r="32" spans="1:11" ht="14.1" customHeight="1" x14ac:dyDescent="0.2">
      <c r="A32" s="306">
        <v>31</v>
      </c>
      <c r="B32" s="307" t="s">
        <v>251</v>
      </c>
      <c r="C32" s="308"/>
      <c r="D32" s="113">
        <v>0.15231003553900829</v>
      </c>
      <c r="E32" s="115">
        <v>18</v>
      </c>
      <c r="F32" s="114">
        <v>20</v>
      </c>
      <c r="G32" s="114">
        <v>17</v>
      </c>
      <c r="H32" s="114">
        <v>18</v>
      </c>
      <c r="I32" s="140">
        <v>17</v>
      </c>
      <c r="J32" s="115">
        <v>1</v>
      </c>
      <c r="K32" s="116">
        <v>5.882352941176471</v>
      </c>
    </row>
    <row r="33" spans="1:11" ht="14.1" customHeight="1" x14ac:dyDescent="0.2">
      <c r="A33" s="306">
        <v>32</v>
      </c>
      <c r="B33" s="307" t="s">
        <v>252</v>
      </c>
      <c r="C33" s="308"/>
      <c r="D33" s="113">
        <v>0.66847182264342531</v>
      </c>
      <c r="E33" s="115">
        <v>79</v>
      </c>
      <c r="F33" s="114">
        <v>96</v>
      </c>
      <c r="G33" s="114">
        <v>99</v>
      </c>
      <c r="H33" s="114">
        <v>94</v>
      </c>
      <c r="I33" s="140">
        <v>99</v>
      </c>
      <c r="J33" s="115">
        <v>-20</v>
      </c>
      <c r="K33" s="116">
        <v>-20.202020202020201</v>
      </c>
    </row>
    <row r="34" spans="1:11" ht="14.1" customHeight="1" x14ac:dyDescent="0.2">
      <c r="A34" s="306">
        <v>33</v>
      </c>
      <c r="B34" s="307" t="s">
        <v>253</v>
      </c>
      <c r="C34" s="308"/>
      <c r="D34" s="113">
        <v>0.37231342020646474</v>
      </c>
      <c r="E34" s="115">
        <v>44</v>
      </c>
      <c r="F34" s="114">
        <v>49</v>
      </c>
      <c r="G34" s="114">
        <v>49</v>
      </c>
      <c r="H34" s="114">
        <v>50</v>
      </c>
      <c r="I34" s="140">
        <v>52</v>
      </c>
      <c r="J34" s="115">
        <v>-8</v>
      </c>
      <c r="K34" s="116">
        <v>-15.384615384615385</v>
      </c>
    </row>
    <row r="35" spans="1:11" ht="14.1" customHeight="1" x14ac:dyDescent="0.2">
      <c r="A35" s="306">
        <v>34</v>
      </c>
      <c r="B35" s="307" t="s">
        <v>254</v>
      </c>
      <c r="C35" s="308"/>
      <c r="D35" s="113">
        <v>3.3254357759350146</v>
      </c>
      <c r="E35" s="115">
        <v>393</v>
      </c>
      <c r="F35" s="114">
        <v>391</v>
      </c>
      <c r="G35" s="114">
        <v>383</v>
      </c>
      <c r="H35" s="114">
        <v>380</v>
      </c>
      <c r="I35" s="140">
        <v>369</v>
      </c>
      <c r="J35" s="115">
        <v>24</v>
      </c>
      <c r="K35" s="116">
        <v>6.5040650406504064</v>
      </c>
    </row>
    <row r="36" spans="1:11" ht="14.1" customHeight="1" x14ac:dyDescent="0.2">
      <c r="A36" s="306">
        <v>41</v>
      </c>
      <c r="B36" s="307" t="s">
        <v>255</v>
      </c>
      <c r="C36" s="308"/>
      <c r="D36" s="113">
        <v>0.43154510069385682</v>
      </c>
      <c r="E36" s="115">
        <v>51</v>
      </c>
      <c r="F36" s="114">
        <v>54</v>
      </c>
      <c r="G36" s="114">
        <v>57</v>
      </c>
      <c r="H36" s="114">
        <v>51</v>
      </c>
      <c r="I36" s="140">
        <v>53</v>
      </c>
      <c r="J36" s="115">
        <v>-2</v>
      </c>
      <c r="K36" s="116">
        <v>-3.7735849056603774</v>
      </c>
    </row>
    <row r="37" spans="1:11" ht="14.1" customHeight="1" x14ac:dyDescent="0.2">
      <c r="A37" s="306">
        <v>42</v>
      </c>
      <c r="B37" s="307" t="s">
        <v>256</v>
      </c>
      <c r="C37" s="308"/>
      <c r="D37" s="113" t="s">
        <v>513</v>
      </c>
      <c r="E37" s="115" t="s">
        <v>513</v>
      </c>
      <c r="F37" s="114" t="s">
        <v>513</v>
      </c>
      <c r="G37" s="114">
        <v>4</v>
      </c>
      <c r="H37" s="114">
        <v>3</v>
      </c>
      <c r="I37" s="140" t="s">
        <v>513</v>
      </c>
      <c r="J37" s="115" t="s">
        <v>513</v>
      </c>
      <c r="K37" s="116" t="s">
        <v>513</v>
      </c>
    </row>
    <row r="38" spans="1:11" ht="14.1" customHeight="1" x14ac:dyDescent="0.2">
      <c r="A38" s="306">
        <v>43</v>
      </c>
      <c r="B38" s="307" t="s">
        <v>257</v>
      </c>
      <c r="C38" s="308"/>
      <c r="D38" s="113">
        <v>0.37231342020646474</v>
      </c>
      <c r="E38" s="115">
        <v>44</v>
      </c>
      <c r="F38" s="114">
        <v>44</v>
      </c>
      <c r="G38" s="114">
        <v>43</v>
      </c>
      <c r="H38" s="114">
        <v>44</v>
      </c>
      <c r="I38" s="140">
        <v>42</v>
      </c>
      <c r="J38" s="115">
        <v>2</v>
      </c>
      <c r="K38" s="116">
        <v>4.7619047619047619</v>
      </c>
    </row>
    <row r="39" spans="1:11" ht="14.1" customHeight="1" x14ac:dyDescent="0.2">
      <c r="A39" s="306">
        <v>51</v>
      </c>
      <c r="B39" s="307" t="s">
        <v>258</v>
      </c>
      <c r="C39" s="308"/>
      <c r="D39" s="113">
        <v>7.7255034692841429</v>
      </c>
      <c r="E39" s="115">
        <v>913</v>
      </c>
      <c r="F39" s="114">
        <v>843</v>
      </c>
      <c r="G39" s="114">
        <v>833</v>
      </c>
      <c r="H39" s="114">
        <v>900</v>
      </c>
      <c r="I39" s="140">
        <v>922</v>
      </c>
      <c r="J39" s="115">
        <v>-9</v>
      </c>
      <c r="K39" s="116">
        <v>-0.97613882863340562</v>
      </c>
    </row>
    <row r="40" spans="1:11" ht="14.1" customHeight="1" x14ac:dyDescent="0.2">
      <c r="A40" s="306" t="s">
        <v>259</v>
      </c>
      <c r="B40" s="307" t="s">
        <v>260</v>
      </c>
      <c r="C40" s="308"/>
      <c r="D40" s="113">
        <v>7.5139617532577425</v>
      </c>
      <c r="E40" s="115">
        <v>888</v>
      </c>
      <c r="F40" s="114">
        <v>817</v>
      </c>
      <c r="G40" s="114">
        <v>805</v>
      </c>
      <c r="H40" s="114">
        <v>870</v>
      </c>
      <c r="I40" s="140">
        <v>890</v>
      </c>
      <c r="J40" s="115">
        <v>-2</v>
      </c>
      <c r="K40" s="116">
        <v>-0.2247191011235955</v>
      </c>
    </row>
    <row r="41" spans="1:11" ht="14.1" customHeight="1" x14ac:dyDescent="0.2">
      <c r="A41" s="306"/>
      <c r="B41" s="307" t="s">
        <v>261</v>
      </c>
      <c r="C41" s="308"/>
      <c r="D41" s="113">
        <v>5.1362328651210021</v>
      </c>
      <c r="E41" s="115">
        <v>607</v>
      </c>
      <c r="F41" s="114">
        <v>549</v>
      </c>
      <c r="G41" s="114">
        <v>532</v>
      </c>
      <c r="H41" s="114">
        <v>559</v>
      </c>
      <c r="I41" s="140">
        <v>563</v>
      </c>
      <c r="J41" s="115">
        <v>44</v>
      </c>
      <c r="K41" s="116">
        <v>7.8152753108348136</v>
      </c>
    </row>
    <row r="42" spans="1:11" ht="14.1" customHeight="1" x14ac:dyDescent="0.2">
      <c r="A42" s="306">
        <v>52</v>
      </c>
      <c r="B42" s="307" t="s">
        <v>262</v>
      </c>
      <c r="C42" s="308"/>
      <c r="D42" s="113">
        <v>7.480115078693518</v>
      </c>
      <c r="E42" s="115">
        <v>884</v>
      </c>
      <c r="F42" s="114">
        <v>913</v>
      </c>
      <c r="G42" s="114">
        <v>930</v>
      </c>
      <c r="H42" s="114">
        <v>929</v>
      </c>
      <c r="I42" s="140">
        <v>927</v>
      </c>
      <c r="J42" s="115">
        <v>-43</v>
      </c>
      <c r="K42" s="116">
        <v>-4.638619201725998</v>
      </c>
    </row>
    <row r="43" spans="1:11" ht="14.1" customHeight="1" x14ac:dyDescent="0.2">
      <c r="A43" s="306" t="s">
        <v>263</v>
      </c>
      <c r="B43" s="307" t="s">
        <v>264</v>
      </c>
      <c r="C43" s="308"/>
      <c r="D43" s="113">
        <v>7.3362667117955658</v>
      </c>
      <c r="E43" s="115">
        <v>867</v>
      </c>
      <c r="F43" s="114">
        <v>897</v>
      </c>
      <c r="G43" s="114">
        <v>912</v>
      </c>
      <c r="H43" s="114">
        <v>912</v>
      </c>
      <c r="I43" s="140">
        <v>910</v>
      </c>
      <c r="J43" s="115">
        <v>-43</v>
      </c>
      <c r="K43" s="116">
        <v>-4.7252747252747254</v>
      </c>
    </row>
    <row r="44" spans="1:11" ht="14.1" customHeight="1" x14ac:dyDescent="0.2">
      <c r="A44" s="306">
        <v>53</v>
      </c>
      <c r="B44" s="307" t="s">
        <v>265</v>
      </c>
      <c r="C44" s="308"/>
      <c r="D44" s="113">
        <v>1.6923337282112032</v>
      </c>
      <c r="E44" s="115">
        <v>200</v>
      </c>
      <c r="F44" s="114">
        <v>220</v>
      </c>
      <c r="G44" s="114">
        <v>198</v>
      </c>
      <c r="H44" s="114">
        <v>206</v>
      </c>
      <c r="I44" s="140">
        <v>217</v>
      </c>
      <c r="J44" s="115">
        <v>-17</v>
      </c>
      <c r="K44" s="116">
        <v>-7.8341013824884795</v>
      </c>
    </row>
    <row r="45" spans="1:11" ht="14.1" customHeight="1" x14ac:dyDescent="0.2">
      <c r="A45" s="306" t="s">
        <v>266</v>
      </c>
      <c r="B45" s="307" t="s">
        <v>267</v>
      </c>
      <c r="C45" s="308"/>
      <c r="D45" s="113">
        <v>1.6331020477238112</v>
      </c>
      <c r="E45" s="115">
        <v>193</v>
      </c>
      <c r="F45" s="114">
        <v>213</v>
      </c>
      <c r="G45" s="114">
        <v>192</v>
      </c>
      <c r="H45" s="114">
        <v>200</v>
      </c>
      <c r="I45" s="140">
        <v>210</v>
      </c>
      <c r="J45" s="115">
        <v>-17</v>
      </c>
      <c r="K45" s="116">
        <v>-8.0952380952380949</v>
      </c>
    </row>
    <row r="46" spans="1:11" ht="14.1" customHeight="1" x14ac:dyDescent="0.2">
      <c r="A46" s="306">
        <v>54</v>
      </c>
      <c r="B46" s="307" t="s">
        <v>268</v>
      </c>
      <c r="C46" s="308"/>
      <c r="D46" s="113">
        <v>14.95176848874598</v>
      </c>
      <c r="E46" s="115">
        <v>1767</v>
      </c>
      <c r="F46" s="114">
        <v>1789</v>
      </c>
      <c r="G46" s="114">
        <v>1850</v>
      </c>
      <c r="H46" s="114">
        <v>1805</v>
      </c>
      <c r="I46" s="140">
        <v>1810</v>
      </c>
      <c r="J46" s="115">
        <v>-43</v>
      </c>
      <c r="K46" s="116">
        <v>-2.3756906077348066</v>
      </c>
    </row>
    <row r="47" spans="1:11" ht="14.1" customHeight="1" x14ac:dyDescent="0.2">
      <c r="A47" s="306">
        <v>61</v>
      </c>
      <c r="B47" s="307" t="s">
        <v>269</v>
      </c>
      <c r="C47" s="308"/>
      <c r="D47" s="113">
        <v>0.68539515992553735</v>
      </c>
      <c r="E47" s="115">
        <v>81</v>
      </c>
      <c r="F47" s="114">
        <v>86</v>
      </c>
      <c r="G47" s="114">
        <v>79</v>
      </c>
      <c r="H47" s="114">
        <v>75</v>
      </c>
      <c r="I47" s="140">
        <v>70</v>
      </c>
      <c r="J47" s="115">
        <v>11</v>
      </c>
      <c r="K47" s="116">
        <v>15.714285714285714</v>
      </c>
    </row>
    <row r="48" spans="1:11" ht="14.1" customHeight="1" x14ac:dyDescent="0.2">
      <c r="A48" s="306">
        <v>62</v>
      </c>
      <c r="B48" s="307" t="s">
        <v>270</v>
      </c>
      <c r="C48" s="308"/>
      <c r="D48" s="113">
        <v>10.983245896090709</v>
      </c>
      <c r="E48" s="115">
        <v>1298</v>
      </c>
      <c r="F48" s="114">
        <v>1328</v>
      </c>
      <c r="G48" s="114">
        <v>1356</v>
      </c>
      <c r="H48" s="114">
        <v>1376</v>
      </c>
      <c r="I48" s="140">
        <v>1402</v>
      </c>
      <c r="J48" s="115">
        <v>-104</v>
      </c>
      <c r="K48" s="116">
        <v>-7.4179743223965762</v>
      </c>
    </row>
    <row r="49" spans="1:11" ht="14.1" customHeight="1" x14ac:dyDescent="0.2">
      <c r="A49" s="306">
        <v>63</v>
      </c>
      <c r="B49" s="307" t="s">
        <v>271</v>
      </c>
      <c r="C49" s="308"/>
      <c r="D49" s="113">
        <v>8.4024369605686235</v>
      </c>
      <c r="E49" s="115">
        <v>993</v>
      </c>
      <c r="F49" s="114">
        <v>1108</v>
      </c>
      <c r="G49" s="114">
        <v>1130</v>
      </c>
      <c r="H49" s="114">
        <v>1158</v>
      </c>
      <c r="I49" s="140">
        <v>1126</v>
      </c>
      <c r="J49" s="115">
        <v>-133</v>
      </c>
      <c r="K49" s="116">
        <v>-11.811722912966252</v>
      </c>
    </row>
    <row r="50" spans="1:11" ht="14.1" customHeight="1" x14ac:dyDescent="0.2">
      <c r="A50" s="306" t="s">
        <v>272</v>
      </c>
      <c r="B50" s="307" t="s">
        <v>273</v>
      </c>
      <c r="C50" s="308"/>
      <c r="D50" s="113">
        <v>0.34692841428329668</v>
      </c>
      <c r="E50" s="115">
        <v>41</v>
      </c>
      <c r="F50" s="114">
        <v>42</v>
      </c>
      <c r="G50" s="114">
        <v>41</v>
      </c>
      <c r="H50" s="114">
        <v>39</v>
      </c>
      <c r="I50" s="140">
        <v>40</v>
      </c>
      <c r="J50" s="115">
        <v>1</v>
      </c>
      <c r="K50" s="116">
        <v>2.5</v>
      </c>
    </row>
    <row r="51" spans="1:11" ht="14.1" customHeight="1" x14ac:dyDescent="0.2">
      <c r="A51" s="306" t="s">
        <v>274</v>
      </c>
      <c r="B51" s="307" t="s">
        <v>275</v>
      </c>
      <c r="C51" s="308"/>
      <c r="D51" s="113">
        <v>7.7762734811304792</v>
      </c>
      <c r="E51" s="115">
        <v>919</v>
      </c>
      <c r="F51" s="114">
        <v>1031</v>
      </c>
      <c r="G51" s="114">
        <v>1055</v>
      </c>
      <c r="H51" s="114">
        <v>1083</v>
      </c>
      <c r="I51" s="140">
        <v>1044</v>
      </c>
      <c r="J51" s="115">
        <v>-125</v>
      </c>
      <c r="K51" s="116">
        <v>-11.973180076628353</v>
      </c>
    </row>
    <row r="52" spans="1:11" ht="14.1" customHeight="1" x14ac:dyDescent="0.2">
      <c r="A52" s="306">
        <v>71</v>
      </c>
      <c r="B52" s="307" t="s">
        <v>276</v>
      </c>
      <c r="C52" s="308"/>
      <c r="D52" s="113">
        <v>10.847859197833813</v>
      </c>
      <c r="E52" s="115">
        <v>1282</v>
      </c>
      <c r="F52" s="114">
        <v>1282</v>
      </c>
      <c r="G52" s="114">
        <v>1299</v>
      </c>
      <c r="H52" s="114">
        <v>1307</v>
      </c>
      <c r="I52" s="140">
        <v>1281</v>
      </c>
      <c r="J52" s="115">
        <v>1</v>
      </c>
      <c r="K52" s="116">
        <v>7.8064012490242002E-2</v>
      </c>
    </row>
    <row r="53" spans="1:11" ht="14.1" customHeight="1" x14ac:dyDescent="0.2">
      <c r="A53" s="306" t="s">
        <v>277</v>
      </c>
      <c r="B53" s="307" t="s">
        <v>278</v>
      </c>
      <c r="C53" s="308"/>
      <c r="D53" s="113">
        <v>0.77847351497715345</v>
      </c>
      <c r="E53" s="115">
        <v>92</v>
      </c>
      <c r="F53" s="114">
        <v>87</v>
      </c>
      <c r="G53" s="114">
        <v>86</v>
      </c>
      <c r="H53" s="114">
        <v>80</v>
      </c>
      <c r="I53" s="140">
        <v>80</v>
      </c>
      <c r="J53" s="115">
        <v>12</v>
      </c>
      <c r="K53" s="116">
        <v>15</v>
      </c>
    </row>
    <row r="54" spans="1:11" ht="14.1" customHeight="1" x14ac:dyDescent="0.2">
      <c r="A54" s="306" t="s">
        <v>279</v>
      </c>
      <c r="B54" s="307" t="s">
        <v>280</v>
      </c>
      <c r="C54" s="308"/>
      <c r="D54" s="113">
        <v>9.6886105940091394</v>
      </c>
      <c r="E54" s="115">
        <v>1145</v>
      </c>
      <c r="F54" s="114">
        <v>1151</v>
      </c>
      <c r="G54" s="114">
        <v>1169</v>
      </c>
      <c r="H54" s="114">
        <v>1183</v>
      </c>
      <c r="I54" s="140">
        <v>1156</v>
      </c>
      <c r="J54" s="115">
        <v>-11</v>
      </c>
      <c r="K54" s="116">
        <v>-0.95155709342560557</v>
      </c>
    </row>
    <row r="55" spans="1:11" ht="14.1" customHeight="1" x14ac:dyDescent="0.2">
      <c r="A55" s="306">
        <v>72</v>
      </c>
      <c r="B55" s="307" t="s">
        <v>281</v>
      </c>
      <c r="C55" s="308"/>
      <c r="D55" s="113">
        <v>1.590793704518531</v>
      </c>
      <c r="E55" s="115">
        <v>188</v>
      </c>
      <c r="F55" s="114">
        <v>197</v>
      </c>
      <c r="G55" s="114">
        <v>197</v>
      </c>
      <c r="H55" s="114">
        <v>192</v>
      </c>
      <c r="I55" s="140">
        <v>188</v>
      </c>
      <c r="J55" s="115">
        <v>0</v>
      </c>
      <c r="K55" s="116">
        <v>0</v>
      </c>
    </row>
    <row r="56" spans="1:11" ht="14.1" customHeight="1" x14ac:dyDescent="0.2">
      <c r="A56" s="306" t="s">
        <v>282</v>
      </c>
      <c r="B56" s="307" t="s">
        <v>283</v>
      </c>
      <c r="C56" s="308"/>
      <c r="D56" s="113">
        <v>0.22000338466745642</v>
      </c>
      <c r="E56" s="115">
        <v>26</v>
      </c>
      <c r="F56" s="114">
        <v>31</v>
      </c>
      <c r="G56" s="114">
        <v>30</v>
      </c>
      <c r="H56" s="114">
        <v>32</v>
      </c>
      <c r="I56" s="140">
        <v>28</v>
      </c>
      <c r="J56" s="115">
        <v>-2</v>
      </c>
      <c r="K56" s="116">
        <v>-7.1428571428571432</v>
      </c>
    </row>
    <row r="57" spans="1:11" ht="14.1" customHeight="1" x14ac:dyDescent="0.2">
      <c r="A57" s="306" t="s">
        <v>284</v>
      </c>
      <c r="B57" s="307" t="s">
        <v>285</v>
      </c>
      <c r="C57" s="308"/>
      <c r="D57" s="113">
        <v>1.04078524284989</v>
      </c>
      <c r="E57" s="115">
        <v>123</v>
      </c>
      <c r="F57" s="114">
        <v>127</v>
      </c>
      <c r="G57" s="114">
        <v>127</v>
      </c>
      <c r="H57" s="114">
        <v>122</v>
      </c>
      <c r="I57" s="140">
        <v>123</v>
      </c>
      <c r="J57" s="115">
        <v>0</v>
      </c>
      <c r="K57" s="116">
        <v>0</v>
      </c>
    </row>
    <row r="58" spans="1:11" ht="14.1" customHeight="1" x14ac:dyDescent="0.2">
      <c r="A58" s="306">
        <v>73</v>
      </c>
      <c r="B58" s="307" t="s">
        <v>286</v>
      </c>
      <c r="C58" s="308"/>
      <c r="D58" s="113">
        <v>0.81232018954137752</v>
      </c>
      <c r="E58" s="115">
        <v>96</v>
      </c>
      <c r="F58" s="114">
        <v>92</v>
      </c>
      <c r="G58" s="114">
        <v>96</v>
      </c>
      <c r="H58" s="114">
        <v>100</v>
      </c>
      <c r="I58" s="140">
        <v>105</v>
      </c>
      <c r="J58" s="115">
        <v>-9</v>
      </c>
      <c r="K58" s="116">
        <v>-8.5714285714285712</v>
      </c>
    </row>
    <row r="59" spans="1:11" ht="14.1" customHeight="1" x14ac:dyDescent="0.2">
      <c r="A59" s="306" t="s">
        <v>287</v>
      </c>
      <c r="B59" s="307" t="s">
        <v>288</v>
      </c>
      <c r="C59" s="308"/>
      <c r="D59" s="113">
        <v>0.55847013030969705</v>
      </c>
      <c r="E59" s="115">
        <v>66</v>
      </c>
      <c r="F59" s="114">
        <v>63</v>
      </c>
      <c r="G59" s="114">
        <v>61</v>
      </c>
      <c r="H59" s="114">
        <v>60</v>
      </c>
      <c r="I59" s="140">
        <v>65</v>
      </c>
      <c r="J59" s="115">
        <v>1</v>
      </c>
      <c r="K59" s="116">
        <v>1.5384615384615385</v>
      </c>
    </row>
    <row r="60" spans="1:11" ht="14.1" customHeight="1" x14ac:dyDescent="0.2">
      <c r="A60" s="306">
        <v>81</v>
      </c>
      <c r="B60" s="307" t="s">
        <v>289</v>
      </c>
      <c r="C60" s="308"/>
      <c r="D60" s="113">
        <v>3.2577424268065664</v>
      </c>
      <c r="E60" s="115">
        <v>385</v>
      </c>
      <c r="F60" s="114">
        <v>386</v>
      </c>
      <c r="G60" s="114">
        <v>379</v>
      </c>
      <c r="H60" s="114">
        <v>381</v>
      </c>
      <c r="I60" s="140">
        <v>382</v>
      </c>
      <c r="J60" s="115">
        <v>3</v>
      </c>
      <c r="K60" s="116">
        <v>0.78534031413612571</v>
      </c>
    </row>
    <row r="61" spans="1:11" ht="14.1" customHeight="1" x14ac:dyDescent="0.2">
      <c r="A61" s="306" t="s">
        <v>290</v>
      </c>
      <c r="B61" s="307" t="s">
        <v>291</v>
      </c>
      <c r="C61" s="308"/>
      <c r="D61" s="113">
        <v>1.1930952783888984</v>
      </c>
      <c r="E61" s="115">
        <v>141</v>
      </c>
      <c r="F61" s="114">
        <v>138</v>
      </c>
      <c r="G61" s="114">
        <v>137</v>
      </c>
      <c r="H61" s="114">
        <v>143</v>
      </c>
      <c r="I61" s="140">
        <v>142</v>
      </c>
      <c r="J61" s="115">
        <v>-1</v>
      </c>
      <c r="K61" s="116">
        <v>-0.70422535211267601</v>
      </c>
    </row>
    <row r="62" spans="1:11" ht="14.1" customHeight="1" x14ac:dyDescent="0.2">
      <c r="A62" s="306" t="s">
        <v>292</v>
      </c>
      <c r="B62" s="307" t="s">
        <v>293</v>
      </c>
      <c r="C62" s="308"/>
      <c r="D62" s="113">
        <v>1.0154002369267219</v>
      </c>
      <c r="E62" s="115">
        <v>120</v>
      </c>
      <c r="F62" s="114">
        <v>128</v>
      </c>
      <c r="G62" s="114">
        <v>119</v>
      </c>
      <c r="H62" s="114">
        <v>115</v>
      </c>
      <c r="I62" s="140">
        <v>119</v>
      </c>
      <c r="J62" s="115">
        <v>1</v>
      </c>
      <c r="K62" s="116">
        <v>0.84033613445378152</v>
      </c>
    </row>
    <row r="63" spans="1:11" ht="14.1" customHeight="1" x14ac:dyDescent="0.2">
      <c r="A63" s="306"/>
      <c r="B63" s="307" t="s">
        <v>294</v>
      </c>
      <c r="C63" s="308"/>
      <c r="D63" s="113">
        <v>0.94770688779827383</v>
      </c>
      <c r="E63" s="115">
        <v>112</v>
      </c>
      <c r="F63" s="114">
        <v>116</v>
      </c>
      <c r="G63" s="114">
        <v>113</v>
      </c>
      <c r="H63" s="114">
        <v>108</v>
      </c>
      <c r="I63" s="140">
        <v>111</v>
      </c>
      <c r="J63" s="115">
        <v>1</v>
      </c>
      <c r="K63" s="116">
        <v>0.90090090090090091</v>
      </c>
    </row>
    <row r="64" spans="1:11" ht="14.1" customHeight="1" x14ac:dyDescent="0.2">
      <c r="A64" s="306" t="s">
        <v>295</v>
      </c>
      <c r="B64" s="307" t="s">
        <v>296</v>
      </c>
      <c r="C64" s="308"/>
      <c r="D64" s="113">
        <v>3.3846674564224064E-2</v>
      </c>
      <c r="E64" s="115">
        <v>4</v>
      </c>
      <c r="F64" s="114">
        <v>3</v>
      </c>
      <c r="G64" s="114">
        <v>4</v>
      </c>
      <c r="H64" s="114">
        <v>5</v>
      </c>
      <c r="I64" s="140">
        <v>5</v>
      </c>
      <c r="J64" s="115">
        <v>-1</v>
      </c>
      <c r="K64" s="116">
        <v>-20</v>
      </c>
    </row>
    <row r="65" spans="1:11" ht="14.1" customHeight="1" x14ac:dyDescent="0.2">
      <c r="A65" s="306" t="s">
        <v>297</v>
      </c>
      <c r="B65" s="307" t="s">
        <v>298</v>
      </c>
      <c r="C65" s="308"/>
      <c r="D65" s="113">
        <v>0.61770181079708919</v>
      </c>
      <c r="E65" s="115">
        <v>73</v>
      </c>
      <c r="F65" s="114">
        <v>74</v>
      </c>
      <c r="G65" s="114">
        <v>73</v>
      </c>
      <c r="H65" s="114">
        <v>74</v>
      </c>
      <c r="I65" s="140">
        <v>70</v>
      </c>
      <c r="J65" s="115">
        <v>3</v>
      </c>
      <c r="K65" s="116">
        <v>4.2857142857142856</v>
      </c>
    </row>
    <row r="66" spans="1:11" ht="14.1" customHeight="1" x14ac:dyDescent="0.2">
      <c r="A66" s="306">
        <v>82</v>
      </c>
      <c r="B66" s="307" t="s">
        <v>299</v>
      </c>
      <c r="C66" s="308"/>
      <c r="D66" s="113">
        <v>1.8277204264680995</v>
      </c>
      <c r="E66" s="115">
        <v>216</v>
      </c>
      <c r="F66" s="114">
        <v>226</v>
      </c>
      <c r="G66" s="114">
        <v>233</v>
      </c>
      <c r="H66" s="114">
        <v>233</v>
      </c>
      <c r="I66" s="140">
        <v>234</v>
      </c>
      <c r="J66" s="115">
        <v>-18</v>
      </c>
      <c r="K66" s="116">
        <v>-7.6923076923076925</v>
      </c>
    </row>
    <row r="67" spans="1:11" ht="14.1" customHeight="1" x14ac:dyDescent="0.2">
      <c r="A67" s="306" t="s">
        <v>300</v>
      </c>
      <c r="B67" s="307" t="s">
        <v>301</v>
      </c>
      <c r="C67" s="308"/>
      <c r="D67" s="113">
        <v>0.90539854459299374</v>
      </c>
      <c r="E67" s="115">
        <v>107</v>
      </c>
      <c r="F67" s="114">
        <v>107</v>
      </c>
      <c r="G67" s="114">
        <v>114</v>
      </c>
      <c r="H67" s="114">
        <v>109</v>
      </c>
      <c r="I67" s="140">
        <v>114</v>
      </c>
      <c r="J67" s="115">
        <v>-7</v>
      </c>
      <c r="K67" s="116">
        <v>-6.1403508771929829</v>
      </c>
    </row>
    <row r="68" spans="1:11" ht="14.1" customHeight="1" x14ac:dyDescent="0.2">
      <c r="A68" s="306" t="s">
        <v>302</v>
      </c>
      <c r="B68" s="307" t="s">
        <v>303</v>
      </c>
      <c r="C68" s="308"/>
      <c r="D68" s="113">
        <v>0.55000846166864104</v>
      </c>
      <c r="E68" s="115">
        <v>65</v>
      </c>
      <c r="F68" s="114">
        <v>75</v>
      </c>
      <c r="G68" s="114">
        <v>73</v>
      </c>
      <c r="H68" s="114">
        <v>76</v>
      </c>
      <c r="I68" s="140">
        <v>79</v>
      </c>
      <c r="J68" s="115">
        <v>-14</v>
      </c>
      <c r="K68" s="116">
        <v>-17.721518987341771</v>
      </c>
    </row>
    <row r="69" spans="1:11" ht="14.1" customHeight="1" x14ac:dyDescent="0.2">
      <c r="A69" s="306">
        <v>83</v>
      </c>
      <c r="B69" s="307" t="s">
        <v>304</v>
      </c>
      <c r="C69" s="308"/>
      <c r="D69" s="113">
        <v>3.0208157048569979</v>
      </c>
      <c r="E69" s="115">
        <v>357</v>
      </c>
      <c r="F69" s="114">
        <v>383</v>
      </c>
      <c r="G69" s="114">
        <v>379</v>
      </c>
      <c r="H69" s="114">
        <v>394</v>
      </c>
      <c r="I69" s="140">
        <v>387</v>
      </c>
      <c r="J69" s="115">
        <v>-30</v>
      </c>
      <c r="K69" s="116">
        <v>-7.7519379844961236</v>
      </c>
    </row>
    <row r="70" spans="1:11" ht="14.1" customHeight="1" x14ac:dyDescent="0.2">
      <c r="A70" s="306" t="s">
        <v>305</v>
      </c>
      <c r="B70" s="307" t="s">
        <v>306</v>
      </c>
      <c r="C70" s="308"/>
      <c r="D70" s="113">
        <v>2.2677271958030123</v>
      </c>
      <c r="E70" s="115">
        <v>268</v>
      </c>
      <c r="F70" s="114">
        <v>279</v>
      </c>
      <c r="G70" s="114">
        <v>272</v>
      </c>
      <c r="H70" s="114">
        <v>285</v>
      </c>
      <c r="I70" s="140">
        <v>289</v>
      </c>
      <c r="J70" s="115">
        <v>-21</v>
      </c>
      <c r="K70" s="116">
        <v>-7.2664359861591699</v>
      </c>
    </row>
    <row r="71" spans="1:11" ht="14.1" customHeight="1" x14ac:dyDescent="0.2">
      <c r="A71" s="306"/>
      <c r="B71" s="307" t="s">
        <v>307</v>
      </c>
      <c r="C71" s="308"/>
      <c r="D71" s="113">
        <v>1.0323235742088339</v>
      </c>
      <c r="E71" s="115">
        <v>122</v>
      </c>
      <c r="F71" s="114">
        <v>122</v>
      </c>
      <c r="G71" s="114">
        <v>118</v>
      </c>
      <c r="H71" s="114">
        <v>126</v>
      </c>
      <c r="I71" s="140">
        <v>131</v>
      </c>
      <c r="J71" s="115">
        <v>-9</v>
      </c>
      <c r="K71" s="116">
        <v>-6.8702290076335881</v>
      </c>
    </row>
    <row r="72" spans="1:11" ht="14.1" customHeight="1" x14ac:dyDescent="0.2">
      <c r="A72" s="306">
        <v>84</v>
      </c>
      <c r="B72" s="307" t="s">
        <v>308</v>
      </c>
      <c r="C72" s="308"/>
      <c r="D72" s="113">
        <v>1.1846336097478423</v>
      </c>
      <c r="E72" s="115">
        <v>140</v>
      </c>
      <c r="F72" s="114">
        <v>146</v>
      </c>
      <c r="G72" s="114">
        <v>146</v>
      </c>
      <c r="H72" s="114">
        <v>154</v>
      </c>
      <c r="I72" s="140">
        <v>147</v>
      </c>
      <c r="J72" s="115">
        <v>-7</v>
      </c>
      <c r="K72" s="116">
        <v>-4.7619047619047619</v>
      </c>
    </row>
    <row r="73" spans="1:11" ht="14.1" customHeight="1" x14ac:dyDescent="0.2">
      <c r="A73" s="306" t="s">
        <v>309</v>
      </c>
      <c r="B73" s="307" t="s">
        <v>310</v>
      </c>
      <c r="C73" s="308"/>
      <c r="D73" s="113">
        <v>0.14384836689795227</v>
      </c>
      <c r="E73" s="115">
        <v>17</v>
      </c>
      <c r="F73" s="114">
        <v>16</v>
      </c>
      <c r="G73" s="114">
        <v>16</v>
      </c>
      <c r="H73" s="114">
        <v>20</v>
      </c>
      <c r="I73" s="140">
        <v>18</v>
      </c>
      <c r="J73" s="115">
        <v>-1</v>
      </c>
      <c r="K73" s="116">
        <v>-5.5555555555555554</v>
      </c>
    </row>
    <row r="74" spans="1:11" ht="14.1" customHeight="1" x14ac:dyDescent="0.2">
      <c r="A74" s="306" t="s">
        <v>311</v>
      </c>
      <c r="B74" s="307" t="s">
        <v>312</v>
      </c>
      <c r="C74" s="308"/>
      <c r="D74" s="113">
        <v>0.10154002369267219</v>
      </c>
      <c r="E74" s="115">
        <v>12</v>
      </c>
      <c r="F74" s="114">
        <v>13</v>
      </c>
      <c r="G74" s="114">
        <v>12</v>
      </c>
      <c r="H74" s="114">
        <v>14</v>
      </c>
      <c r="I74" s="140">
        <v>15</v>
      </c>
      <c r="J74" s="115">
        <v>-3</v>
      </c>
      <c r="K74" s="116">
        <v>-20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0.68539515992553735</v>
      </c>
      <c r="E76" s="115">
        <v>81</v>
      </c>
      <c r="F76" s="114">
        <v>74</v>
      </c>
      <c r="G76" s="114">
        <v>74</v>
      </c>
      <c r="H76" s="114">
        <v>73</v>
      </c>
      <c r="I76" s="140">
        <v>72</v>
      </c>
      <c r="J76" s="115">
        <v>9</v>
      </c>
      <c r="K76" s="116">
        <v>12.5</v>
      </c>
    </row>
    <row r="77" spans="1:11" ht="14.1" customHeight="1" x14ac:dyDescent="0.2">
      <c r="A77" s="306">
        <v>92</v>
      </c>
      <c r="B77" s="307" t="s">
        <v>316</v>
      </c>
      <c r="C77" s="308"/>
      <c r="D77" s="113">
        <v>0.33846674564224066</v>
      </c>
      <c r="E77" s="115">
        <v>40</v>
      </c>
      <c r="F77" s="114">
        <v>39</v>
      </c>
      <c r="G77" s="114">
        <v>37</v>
      </c>
      <c r="H77" s="114">
        <v>36</v>
      </c>
      <c r="I77" s="140">
        <v>35</v>
      </c>
      <c r="J77" s="115">
        <v>5</v>
      </c>
      <c r="K77" s="116">
        <v>14.285714285714286</v>
      </c>
    </row>
    <row r="78" spans="1:11" ht="14.1" customHeight="1" x14ac:dyDescent="0.2">
      <c r="A78" s="306">
        <v>93</v>
      </c>
      <c r="B78" s="307" t="s">
        <v>317</v>
      </c>
      <c r="C78" s="308"/>
      <c r="D78" s="113">
        <v>9.3078355051616185E-2</v>
      </c>
      <c r="E78" s="115">
        <v>11</v>
      </c>
      <c r="F78" s="114">
        <v>11</v>
      </c>
      <c r="G78" s="114">
        <v>11</v>
      </c>
      <c r="H78" s="114">
        <v>10</v>
      </c>
      <c r="I78" s="140">
        <v>10</v>
      </c>
      <c r="J78" s="115">
        <v>1</v>
      </c>
      <c r="K78" s="116">
        <v>10</v>
      </c>
    </row>
    <row r="79" spans="1:11" ht="14.1" customHeight="1" x14ac:dyDescent="0.2">
      <c r="A79" s="306">
        <v>94</v>
      </c>
      <c r="B79" s="307" t="s">
        <v>318</v>
      </c>
      <c r="C79" s="308"/>
      <c r="D79" s="113">
        <v>0.49077678118124896</v>
      </c>
      <c r="E79" s="115">
        <v>58</v>
      </c>
      <c r="F79" s="114">
        <v>65</v>
      </c>
      <c r="G79" s="114">
        <v>63</v>
      </c>
      <c r="H79" s="114">
        <v>57</v>
      </c>
      <c r="I79" s="140">
        <v>53</v>
      </c>
      <c r="J79" s="115">
        <v>5</v>
      </c>
      <c r="K79" s="116">
        <v>9.433962264150944</v>
      </c>
    </row>
    <row r="80" spans="1:11" ht="14.1" customHeight="1" x14ac:dyDescent="0.2">
      <c r="A80" s="306" t="s">
        <v>319</v>
      </c>
      <c r="B80" s="307" t="s">
        <v>320</v>
      </c>
      <c r="C80" s="308"/>
      <c r="D80" s="113" t="s">
        <v>513</v>
      </c>
      <c r="E80" s="115" t="s">
        <v>513</v>
      </c>
      <c r="F80" s="114" t="s">
        <v>513</v>
      </c>
      <c r="G80" s="114">
        <v>3</v>
      </c>
      <c r="H80" s="114">
        <v>3</v>
      </c>
      <c r="I80" s="140" t="s">
        <v>513</v>
      </c>
      <c r="J80" s="115" t="s">
        <v>513</v>
      </c>
      <c r="K80" s="116" t="s">
        <v>513</v>
      </c>
    </row>
    <row r="81" spans="1:11" ht="14.1" customHeight="1" x14ac:dyDescent="0.2">
      <c r="A81" s="310" t="s">
        <v>321</v>
      </c>
      <c r="B81" s="311" t="s">
        <v>333</v>
      </c>
      <c r="C81" s="312"/>
      <c r="D81" s="125">
        <v>4.0616009477068875</v>
      </c>
      <c r="E81" s="143">
        <v>480</v>
      </c>
      <c r="F81" s="144">
        <v>504</v>
      </c>
      <c r="G81" s="144">
        <v>502</v>
      </c>
      <c r="H81" s="144">
        <v>534</v>
      </c>
      <c r="I81" s="145">
        <v>506</v>
      </c>
      <c r="J81" s="143">
        <v>-26</v>
      </c>
      <c r="K81" s="146">
        <v>-5.1383399209486162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3875</v>
      </c>
      <c r="G12" s="536">
        <v>2988</v>
      </c>
      <c r="H12" s="536">
        <v>4937</v>
      </c>
      <c r="I12" s="536">
        <v>3584</v>
      </c>
      <c r="J12" s="537">
        <v>4615</v>
      </c>
      <c r="K12" s="538">
        <v>-740</v>
      </c>
      <c r="L12" s="349">
        <v>-16.034669555796317</v>
      </c>
    </row>
    <row r="13" spans="1:17" s="110" customFormat="1" ht="15" customHeight="1" x14ac:dyDescent="0.2">
      <c r="A13" s="350" t="s">
        <v>344</v>
      </c>
      <c r="B13" s="351" t="s">
        <v>345</v>
      </c>
      <c r="C13" s="347"/>
      <c r="D13" s="347"/>
      <c r="E13" s="348"/>
      <c r="F13" s="536">
        <v>2338</v>
      </c>
      <c r="G13" s="536">
        <v>1583</v>
      </c>
      <c r="H13" s="536">
        <v>2796</v>
      </c>
      <c r="I13" s="536">
        <v>1941</v>
      </c>
      <c r="J13" s="537">
        <v>2743</v>
      </c>
      <c r="K13" s="538">
        <v>-405</v>
      </c>
      <c r="L13" s="349">
        <v>-14.764855997083485</v>
      </c>
    </row>
    <row r="14" spans="1:17" s="110" customFormat="1" ht="22.5" customHeight="1" x14ac:dyDescent="0.2">
      <c r="A14" s="350"/>
      <c r="B14" s="351" t="s">
        <v>346</v>
      </c>
      <c r="C14" s="347"/>
      <c r="D14" s="347"/>
      <c r="E14" s="348"/>
      <c r="F14" s="536">
        <v>1537</v>
      </c>
      <c r="G14" s="536">
        <v>1405</v>
      </c>
      <c r="H14" s="536">
        <v>2141</v>
      </c>
      <c r="I14" s="536">
        <v>1643</v>
      </c>
      <c r="J14" s="537">
        <v>1872</v>
      </c>
      <c r="K14" s="538">
        <v>-335</v>
      </c>
      <c r="L14" s="349">
        <v>-17.895299145299145</v>
      </c>
    </row>
    <row r="15" spans="1:17" s="110" customFormat="1" ht="15" customHeight="1" x14ac:dyDescent="0.2">
      <c r="A15" s="350" t="s">
        <v>347</v>
      </c>
      <c r="B15" s="351" t="s">
        <v>108</v>
      </c>
      <c r="C15" s="347"/>
      <c r="D15" s="347"/>
      <c r="E15" s="348"/>
      <c r="F15" s="536">
        <v>929</v>
      </c>
      <c r="G15" s="536">
        <v>696</v>
      </c>
      <c r="H15" s="536">
        <v>2129</v>
      </c>
      <c r="I15" s="536">
        <v>802</v>
      </c>
      <c r="J15" s="537">
        <v>951</v>
      </c>
      <c r="K15" s="538">
        <v>-22</v>
      </c>
      <c r="L15" s="349">
        <v>-2.3133543638275498</v>
      </c>
    </row>
    <row r="16" spans="1:17" s="110" customFormat="1" ht="15" customHeight="1" x14ac:dyDescent="0.2">
      <c r="A16" s="350"/>
      <c r="B16" s="351" t="s">
        <v>109</v>
      </c>
      <c r="C16" s="347"/>
      <c r="D16" s="347"/>
      <c r="E16" s="348"/>
      <c r="F16" s="536">
        <v>2571</v>
      </c>
      <c r="G16" s="536">
        <v>2005</v>
      </c>
      <c r="H16" s="536">
        <v>2455</v>
      </c>
      <c r="I16" s="536">
        <v>2389</v>
      </c>
      <c r="J16" s="537">
        <v>3131</v>
      </c>
      <c r="K16" s="538">
        <v>-560</v>
      </c>
      <c r="L16" s="349">
        <v>-17.885659533695303</v>
      </c>
    </row>
    <row r="17" spans="1:12" s="110" customFormat="1" ht="15" customHeight="1" x14ac:dyDescent="0.2">
      <c r="A17" s="350"/>
      <c r="B17" s="351" t="s">
        <v>110</v>
      </c>
      <c r="C17" s="347"/>
      <c r="D17" s="347"/>
      <c r="E17" s="348"/>
      <c r="F17" s="536">
        <v>329</v>
      </c>
      <c r="G17" s="536">
        <v>252</v>
      </c>
      <c r="H17" s="536">
        <v>314</v>
      </c>
      <c r="I17" s="536">
        <v>352</v>
      </c>
      <c r="J17" s="537">
        <v>498</v>
      </c>
      <c r="K17" s="538">
        <v>-169</v>
      </c>
      <c r="L17" s="349">
        <v>-33.935742971887549</v>
      </c>
    </row>
    <row r="18" spans="1:12" s="110" customFormat="1" ht="15" customHeight="1" x14ac:dyDescent="0.2">
      <c r="A18" s="350"/>
      <c r="B18" s="351" t="s">
        <v>111</v>
      </c>
      <c r="C18" s="347"/>
      <c r="D18" s="347"/>
      <c r="E18" s="348"/>
      <c r="F18" s="536">
        <v>46</v>
      </c>
      <c r="G18" s="536">
        <v>35</v>
      </c>
      <c r="H18" s="536">
        <v>39</v>
      </c>
      <c r="I18" s="536">
        <v>41</v>
      </c>
      <c r="J18" s="537">
        <v>35</v>
      </c>
      <c r="K18" s="538">
        <v>11</v>
      </c>
      <c r="L18" s="349">
        <v>31.428571428571427</v>
      </c>
    </row>
    <row r="19" spans="1:12" s="110" customFormat="1" ht="15" customHeight="1" x14ac:dyDescent="0.2">
      <c r="A19" s="118" t="s">
        <v>113</v>
      </c>
      <c r="B19" s="119" t="s">
        <v>181</v>
      </c>
      <c r="C19" s="347"/>
      <c r="D19" s="347"/>
      <c r="E19" s="348"/>
      <c r="F19" s="536">
        <v>2463</v>
      </c>
      <c r="G19" s="536">
        <v>1791</v>
      </c>
      <c r="H19" s="536">
        <v>3459</v>
      </c>
      <c r="I19" s="536">
        <v>2247</v>
      </c>
      <c r="J19" s="537">
        <v>3130</v>
      </c>
      <c r="K19" s="538">
        <v>-667</v>
      </c>
      <c r="L19" s="349">
        <v>-21.309904153354633</v>
      </c>
    </row>
    <row r="20" spans="1:12" s="110" customFormat="1" ht="15" customHeight="1" x14ac:dyDescent="0.2">
      <c r="A20" s="118"/>
      <c r="B20" s="119" t="s">
        <v>182</v>
      </c>
      <c r="C20" s="347"/>
      <c r="D20" s="347"/>
      <c r="E20" s="348"/>
      <c r="F20" s="536">
        <v>1412</v>
      </c>
      <c r="G20" s="536">
        <v>1197</v>
      </c>
      <c r="H20" s="536">
        <v>1478</v>
      </c>
      <c r="I20" s="536">
        <v>1337</v>
      </c>
      <c r="J20" s="537">
        <v>1485</v>
      </c>
      <c r="K20" s="538">
        <v>-73</v>
      </c>
      <c r="L20" s="349">
        <v>-4.9158249158249161</v>
      </c>
    </row>
    <row r="21" spans="1:12" s="110" customFormat="1" ht="15" customHeight="1" x14ac:dyDescent="0.2">
      <c r="A21" s="118" t="s">
        <v>113</v>
      </c>
      <c r="B21" s="119" t="s">
        <v>116</v>
      </c>
      <c r="C21" s="347"/>
      <c r="D21" s="347"/>
      <c r="E21" s="348"/>
      <c r="F21" s="536">
        <v>2585</v>
      </c>
      <c r="G21" s="536">
        <v>1952</v>
      </c>
      <c r="H21" s="536">
        <v>3787</v>
      </c>
      <c r="I21" s="536">
        <v>2606</v>
      </c>
      <c r="J21" s="537">
        <v>3575</v>
      </c>
      <c r="K21" s="538">
        <v>-990</v>
      </c>
      <c r="L21" s="349">
        <v>-27.692307692307693</v>
      </c>
    </row>
    <row r="22" spans="1:12" s="110" customFormat="1" ht="15" customHeight="1" x14ac:dyDescent="0.2">
      <c r="A22" s="118"/>
      <c r="B22" s="119" t="s">
        <v>117</v>
      </c>
      <c r="C22" s="347"/>
      <c r="D22" s="347"/>
      <c r="E22" s="348"/>
      <c r="F22" s="536">
        <v>1288</v>
      </c>
      <c r="G22" s="536">
        <v>1035</v>
      </c>
      <c r="H22" s="536">
        <v>1147</v>
      </c>
      <c r="I22" s="536">
        <v>974</v>
      </c>
      <c r="J22" s="537">
        <v>1037</v>
      </c>
      <c r="K22" s="538">
        <v>251</v>
      </c>
      <c r="L22" s="349">
        <v>24.204435872709741</v>
      </c>
    </row>
    <row r="23" spans="1:12" s="110" customFormat="1" ht="15" customHeight="1" x14ac:dyDescent="0.2">
      <c r="A23" s="352" t="s">
        <v>347</v>
      </c>
      <c r="B23" s="353" t="s">
        <v>193</v>
      </c>
      <c r="C23" s="354"/>
      <c r="D23" s="354"/>
      <c r="E23" s="355"/>
      <c r="F23" s="539">
        <v>59</v>
      </c>
      <c r="G23" s="539">
        <v>91</v>
      </c>
      <c r="H23" s="539">
        <v>1022</v>
      </c>
      <c r="I23" s="539">
        <v>49</v>
      </c>
      <c r="J23" s="540">
        <v>116</v>
      </c>
      <c r="K23" s="541">
        <v>-57</v>
      </c>
      <c r="L23" s="356">
        <v>-49.137931034482762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35.1</v>
      </c>
      <c r="G25" s="542">
        <v>38.200000000000003</v>
      </c>
      <c r="H25" s="542">
        <v>34.9</v>
      </c>
      <c r="I25" s="542">
        <v>33.799999999999997</v>
      </c>
      <c r="J25" s="542">
        <v>30.8</v>
      </c>
      <c r="K25" s="543" t="s">
        <v>349</v>
      </c>
      <c r="L25" s="364">
        <v>4.3000000000000007</v>
      </c>
    </row>
    <row r="26" spans="1:12" s="110" customFormat="1" ht="15" customHeight="1" x14ac:dyDescent="0.2">
      <c r="A26" s="365" t="s">
        <v>105</v>
      </c>
      <c r="B26" s="366" t="s">
        <v>345</v>
      </c>
      <c r="C26" s="362"/>
      <c r="D26" s="362"/>
      <c r="E26" s="363"/>
      <c r="F26" s="542">
        <v>36.1</v>
      </c>
      <c r="G26" s="542">
        <v>37.1</v>
      </c>
      <c r="H26" s="542">
        <v>33.5</v>
      </c>
      <c r="I26" s="542">
        <v>31.9</v>
      </c>
      <c r="J26" s="544">
        <v>30.5</v>
      </c>
      <c r="K26" s="543" t="s">
        <v>349</v>
      </c>
      <c r="L26" s="364">
        <v>5.6000000000000014</v>
      </c>
    </row>
    <row r="27" spans="1:12" s="110" customFormat="1" ht="15" customHeight="1" x14ac:dyDescent="0.2">
      <c r="A27" s="365"/>
      <c r="B27" s="366" t="s">
        <v>346</v>
      </c>
      <c r="C27" s="362"/>
      <c r="D27" s="362"/>
      <c r="E27" s="363"/>
      <c r="F27" s="542">
        <v>33.6</v>
      </c>
      <c r="G27" s="542">
        <v>39.5</v>
      </c>
      <c r="H27" s="542">
        <v>36.700000000000003</v>
      </c>
      <c r="I27" s="542">
        <v>35.9</v>
      </c>
      <c r="J27" s="542">
        <v>31.2</v>
      </c>
      <c r="K27" s="543" t="s">
        <v>349</v>
      </c>
      <c r="L27" s="364">
        <v>2.4000000000000021</v>
      </c>
    </row>
    <row r="28" spans="1:12" s="110" customFormat="1" ht="15" customHeight="1" x14ac:dyDescent="0.2">
      <c r="A28" s="365" t="s">
        <v>113</v>
      </c>
      <c r="B28" s="366" t="s">
        <v>108</v>
      </c>
      <c r="C28" s="362"/>
      <c r="D28" s="362"/>
      <c r="E28" s="363"/>
      <c r="F28" s="542">
        <v>44.1</v>
      </c>
      <c r="G28" s="542">
        <v>46.1</v>
      </c>
      <c r="H28" s="542">
        <v>44.6</v>
      </c>
      <c r="I28" s="542">
        <v>44.4</v>
      </c>
      <c r="J28" s="542">
        <v>42.4</v>
      </c>
      <c r="K28" s="543" t="s">
        <v>349</v>
      </c>
      <c r="L28" s="364">
        <v>1.7000000000000028</v>
      </c>
    </row>
    <row r="29" spans="1:12" s="110" customFormat="1" ht="11.25" x14ac:dyDescent="0.2">
      <c r="A29" s="365"/>
      <c r="B29" s="366" t="s">
        <v>109</v>
      </c>
      <c r="C29" s="362"/>
      <c r="D29" s="362"/>
      <c r="E29" s="363"/>
      <c r="F29" s="542">
        <v>33.200000000000003</v>
      </c>
      <c r="G29" s="542">
        <v>36.1</v>
      </c>
      <c r="H29" s="542">
        <v>32.299999999999997</v>
      </c>
      <c r="I29" s="542">
        <v>31.9</v>
      </c>
      <c r="J29" s="544">
        <v>29.6</v>
      </c>
      <c r="K29" s="543" t="s">
        <v>349</v>
      </c>
      <c r="L29" s="364">
        <v>3.6000000000000014</v>
      </c>
    </row>
    <row r="30" spans="1:12" s="110" customFormat="1" ht="15" customHeight="1" x14ac:dyDescent="0.2">
      <c r="A30" s="365"/>
      <c r="B30" s="366" t="s">
        <v>110</v>
      </c>
      <c r="C30" s="362"/>
      <c r="D30" s="362"/>
      <c r="E30" s="363"/>
      <c r="F30" s="542">
        <v>28.7</v>
      </c>
      <c r="G30" s="542">
        <v>33.9</v>
      </c>
      <c r="H30" s="542">
        <v>23.7</v>
      </c>
      <c r="I30" s="542">
        <v>22.2</v>
      </c>
      <c r="J30" s="542">
        <v>19.3</v>
      </c>
      <c r="K30" s="543" t="s">
        <v>349</v>
      </c>
      <c r="L30" s="364">
        <v>9.3999999999999986</v>
      </c>
    </row>
    <row r="31" spans="1:12" s="110" customFormat="1" ht="15" customHeight="1" x14ac:dyDescent="0.2">
      <c r="A31" s="365"/>
      <c r="B31" s="366" t="s">
        <v>111</v>
      </c>
      <c r="C31" s="362"/>
      <c r="D31" s="362"/>
      <c r="E31" s="363"/>
      <c r="F31" s="542">
        <v>17.399999999999999</v>
      </c>
      <c r="G31" s="542">
        <v>51.4</v>
      </c>
      <c r="H31" s="542">
        <v>30.8</v>
      </c>
      <c r="I31" s="542">
        <v>41.5</v>
      </c>
      <c r="J31" s="542">
        <v>22.9</v>
      </c>
      <c r="K31" s="543" t="s">
        <v>349</v>
      </c>
      <c r="L31" s="364">
        <v>-5.5</v>
      </c>
    </row>
    <row r="32" spans="1:12" s="110" customFormat="1" ht="15" customHeight="1" x14ac:dyDescent="0.2">
      <c r="A32" s="367" t="s">
        <v>113</v>
      </c>
      <c r="B32" s="368" t="s">
        <v>181</v>
      </c>
      <c r="C32" s="362"/>
      <c r="D32" s="362"/>
      <c r="E32" s="363"/>
      <c r="F32" s="542">
        <v>35.1</v>
      </c>
      <c r="G32" s="542">
        <v>36.4</v>
      </c>
      <c r="H32" s="542">
        <v>32.299999999999997</v>
      </c>
      <c r="I32" s="542">
        <v>31.7</v>
      </c>
      <c r="J32" s="544">
        <v>28.9</v>
      </c>
      <c r="K32" s="543" t="s">
        <v>349</v>
      </c>
      <c r="L32" s="364">
        <v>6.2000000000000028</v>
      </c>
    </row>
    <row r="33" spans="1:12" s="110" customFormat="1" ht="15" customHeight="1" x14ac:dyDescent="0.2">
      <c r="A33" s="367"/>
      <c r="B33" s="368" t="s">
        <v>182</v>
      </c>
      <c r="C33" s="362"/>
      <c r="D33" s="362"/>
      <c r="E33" s="363"/>
      <c r="F33" s="542">
        <v>35</v>
      </c>
      <c r="G33" s="542">
        <v>40.799999999999997</v>
      </c>
      <c r="H33" s="542">
        <v>39.200000000000003</v>
      </c>
      <c r="I33" s="542">
        <v>37.1</v>
      </c>
      <c r="J33" s="542">
        <v>34.6</v>
      </c>
      <c r="K33" s="543" t="s">
        <v>349</v>
      </c>
      <c r="L33" s="364">
        <v>0.39999999999999858</v>
      </c>
    </row>
    <row r="34" spans="1:12" s="369" customFormat="1" ht="15" customHeight="1" x14ac:dyDescent="0.2">
      <c r="A34" s="367" t="s">
        <v>113</v>
      </c>
      <c r="B34" s="368" t="s">
        <v>116</v>
      </c>
      <c r="C34" s="362"/>
      <c r="D34" s="362"/>
      <c r="E34" s="363"/>
      <c r="F34" s="542">
        <v>29.9</v>
      </c>
      <c r="G34" s="542">
        <v>30.8</v>
      </c>
      <c r="H34" s="542">
        <v>31.2</v>
      </c>
      <c r="I34" s="542">
        <v>28.2</v>
      </c>
      <c r="J34" s="542">
        <v>24.7</v>
      </c>
      <c r="K34" s="543" t="s">
        <v>349</v>
      </c>
      <c r="L34" s="364">
        <v>5.1999999999999993</v>
      </c>
    </row>
    <row r="35" spans="1:12" s="369" customFormat="1" ht="11.25" x14ac:dyDescent="0.2">
      <c r="A35" s="370"/>
      <c r="B35" s="371" t="s">
        <v>117</v>
      </c>
      <c r="C35" s="372"/>
      <c r="D35" s="372"/>
      <c r="E35" s="373"/>
      <c r="F35" s="545">
        <v>45.4</v>
      </c>
      <c r="G35" s="545">
        <v>51.6</v>
      </c>
      <c r="H35" s="545">
        <v>44.5</v>
      </c>
      <c r="I35" s="545">
        <v>48.5</v>
      </c>
      <c r="J35" s="546">
        <v>51.6</v>
      </c>
      <c r="K35" s="547" t="s">
        <v>349</v>
      </c>
      <c r="L35" s="374">
        <v>-6.2000000000000028</v>
      </c>
    </row>
    <row r="36" spans="1:12" s="369" customFormat="1" ht="15.95" customHeight="1" x14ac:dyDescent="0.2">
      <c r="A36" s="375" t="s">
        <v>350</v>
      </c>
      <c r="B36" s="376"/>
      <c r="C36" s="377"/>
      <c r="D36" s="376"/>
      <c r="E36" s="378"/>
      <c r="F36" s="548">
        <v>3795</v>
      </c>
      <c r="G36" s="548">
        <v>2874</v>
      </c>
      <c r="H36" s="548">
        <v>3734</v>
      </c>
      <c r="I36" s="548">
        <v>3522</v>
      </c>
      <c r="J36" s="548">
        <v>4481</v>
      </c>
      <c r="K36" s="549">
        <v>-686</v>
      </c>
      <c r="L36" s="380">
        <v>-15.309082794019192</v>
      </c>
    </row>
    <row r="37" spans="1:12" s="369" customFormat="1" ht="15.95" customHeight="1" x14ac:dyDescent="0.2">
      <c r="A37" s="381"/>
      <c r="B37" s="382" t="s">
        <v>113</v>
      </c>
      <c r="C37" s="382" t="s">
        <v>351</v>
      </c>
      <c r="D37" s="382"/>
      <c r="E37" s="383"/>
      <c r="F37" s="548">
        <v>1332</v>
      </c>
      <c r="G37" s="548">
        <v>1098</v>
      </c>
      <c r="H37" s="548">
        <v>1304</v>
      </c>
      <c r="I37" s="548">
        <v>1189</v>
      </c>
      <c r="J37" s="548">
        <v>1380</v>
      </c>
      <c r="K37" s="549">
        <v>-48</v>
      </c>
      <c r="L37" s="380">
        <v>-3.4782608695652173</v>
      </c>
    </row>
    <row r="38" spans="1:12" s="369" customFormat="1" ht="15.95" customHeight="1" x14ac:dyDescent="0.2">
      <c r="A38" s="381"/>
      <c r="B38" s="384" t="s">
        <v>105</v>
      </c>
      <c r="C38" s="384" t="s">
        <v>106</v>
      </c>
      <c r="D38" s="385"/>
      <c r="E38" s="383"/>
      <c r="F38" s="548">
        <v>2301</v>
      </c>
      <c r="G38" s="548">
        <v>1530</v>
      </c>
      <c r="H38" s="548">
        <v>2094</v>
      </c>
      <c r="I38" s="548">
        <v>1919</v>
      </c>
      <c r="J38" s="550">
        <v>2666</v>
      </c>
      <c r="K38" s="549">
        <v>-365</v>
      </c>
      <c r="L38" s="380">
        <v>-13.69092273068267</v>
      </c>
    </row>
    <row r="39" spans="1:12" s="369" customFormat="1" ht="15.95" customHeight="1" x14ac:dyDescent="0.2">
      <c r="A39" s="381"/>
      <c r="B39" s="385"/>
      <c r="C39" s="382" t="s">
        <v>352</v>
      </c>
      <c r="D39" s="385"/>
      <c r="E39" s="383"/>
      <c r="F39" s="548">
        <v>830</v>
      </c>
      <c r="G39" s="548">
        <v>567</v>
      </c>
      <c r="H39" s="548">
        <v>702</v>
      </c>
      <c r="I39" s="548">
        <v>613</v>
      </c>
      <c r="J39" s="548">
        <v>813</v>
      </c>
      <c r="K39" s="549">
        <v>17</v>
      </c>
      <c r="L39" s="380">
        <v>2.0910209102091022</v>
      </c>
    </row>
    <row r="40" spans="1:12" s="369" customFormat="1" ht="15.95" customHeight="1" x14ac:dyDescent="0.2">
      <c r="A40" s="381"/>
      <c r="B40" s="384"/>
      <c r="C40" s="384" t="s">
        <v>107</v>
      </c>
      <c r="D40" s="385"/>
      <c r="E40" s="383"/>
      <c r="F40" s="548">
        <v>1494</v>
      </c>
      <c r="G40" s="548">
        <v>1344</v>
      </c>
      <c r="H40" s="548">
        <v>1640</v>
      </c>
      <c r="I40" s="548">
        <v>1603</v>
      </c>
      <c r="J40" s="548">
        <v>1815</v>
      </c>
      <c r="K40" s="549">
        <v>-321</v>
      </c>
      <c r="L40" s="380">
        <v>-17.685950413223139</v>
      </c>
    </row>
    <row r="41" spans="1:12" s="369" customFormat="1" ht="24" customHeight="1" x14ac:dyDescent="0.2">
      <c r="A41" s="381"/>
      <c r="B41" s="385"/>
      <c r="C41" s="382" t="s">
        <v>352</v>
      </c>
      <c r="D41" s="385"/>
      <c r="E41" s="383"/>
      <c r="F41" s="548">
        <v>502</v>
      </c>
      <c r="G41" s="548">
        <v>531</v>
      </c>
      <c r="H41" s="548">
        <v>602</v>
      </c>
      <c r="I41" s="548">
        <v>576</v>
      </c>
      <c r="J41" s="550">
        <v>567</v>
      </c>
      <c r="K41" s="549">
        <v>-65</v>
      </c>
      <c r="L41" s="380">
        <v>-11.46384479717813</v>
      </c>
    </row>
    <row r="42" spans="1:12" s="110" customFormat="1" ht="15" customHeight="1" x14ac:dyDescent="0.2">
      <c r="A42" s="381"/>
      <c r="B42" s="384" t="s">
        <v>113</v>
      </c>
      <c r="C42" s="384" t="s">
        <v>353</v>
      </c>
      <c r="D42" s="385"/>
      <c r="E42" s="383"/>
      <c r="F42" s="548">
        <v>870</v>
      </c>
      <c r="G42" s="548">
        <v>607</v>
      </c>
      <c r="H42" s="548">
        <v>1022</v>
      </c>
      <c r="I42" s="548">
        <v>756</v>
      </c>
      <c r="J42" s="548">
        <v>840</v>
      </c>
      <c r="K42" s="549">
        <v>30</v>
      </c>
      <c r="L42" s="380">
        <v>3.5714285714285716</v>
      </c>
    </row>
    <row r="43" spans="1:12" s="110" customFormat="1" ht="15" customHeight="1" x14ac:dyDescent="0.2">
      <c r="A43" s="381"/>
      <c r="B43" s="385"/>
      <c r="C43" s="382" t="s">
        <v>352</v>
      </c>
      <c r="D43" s="385"/>
      <c r="E43" s="383"/>
      <c r="F43" s="548">
        <v>384</v>
      </c>
      <c r="G43" s="548">
        <v>280</v>
      </c>
      <c r="H43" s="548">
        <v>456</v>
      </c>
      <c r="I43" s="548">
        <v>336</v>
      </c>
      <c r="J43" s="548">
        <v>356</v>
      </c>
      <c r="K43" s="549">
        <v>28</v>
      </c>
      <c r="L43" s="380">
        <v>7.8651685393258424</v>
      </c>
    </row>
    <row r="44" spans="1:12" s="110" customFormat="1" ht="15" customHeight="1" x14ac:dyDescent="0.2">
      <c r="A44" s="381"/>
      <c r="B44" s="384"/>
      <c r="C44" s="366" t="s">
        <v>109</v>
      </c>
      <c r="D44" s="385"/>
      <c r="E44" s="383"/>
      <c r="F44" s="548">
        <v>2551</v>
      </c>
      <c r="G44" s="548">
        <v>1981</v>
      </c>
      <c r="H44" s="548">
        <v>2361</v>
      </c>
      <c r="I44" s="548">
        <v>2373</v>
      </c>
      <c r="J44" s="550">
        <v>3109</v>
      </c>
      <c r="K44" s="549">
        <v>-558</v>
      </c>
      <c r="L44" s="380">
        <v>-17.947893213251849</v>
      </c>
    </row>
    <row r="45" spans="1:12" s="110" customFormat="1" ht="15" customHeight="1" x14ac:dyDescent="0.2">
      <c r="A45" s="381"/>
      <c r="B45" s="385"/>
      <c r="C45" s="382" t="s">
        <v>352</v>
      </c>
      <c r="D45" s="385"/>
      <c r="E45" s="383"/>
      <c r="F45" s="548">
        <v>846</v>
      </c>
      <c r="G45" s="548">
        <v>715</v>
      </c>
      <c r="H45" s="548">
        <v>762</v>
      </c>
      <c r="I45" s="548">
        <v>758</v>
      </c>
      <c r="J45" s="548">
        <v>920</v>
      </c>
      <c r="K45" s="549">
        <v>-74</v>
      </c>
      <c r="L45" s="380">
        <v>-8.0434782608695645</v>
      </c>
    </row>
    <row r="46" spans="1:12" s="110" customFormat="1" ht="15" customHeight="1" x14ac:dyDescent="0.2">
      <c r="A46" s="381"/>
      <c r="B46" s="384"/>
      <c r="C46" s="366" t="s">
        <v>110</v>
      </c>
      <c r="D46" s="385"/>
      <c r="E46" s="383"/>
      <c r="F46" s="548">
        <v>328</v>
      </c>
      <c r="G46" s="548">
        <v>251</v>
      </c>
      <c r="H46" s="548">
        <v>312</v>
      </c>
      <c r="I46" s="548">
        <v>352</v>
      </c>
      <c r="J46" s="548">
        <v>497</v>
      </c>
      <c r="K46" s="549">
        <v>-169</v>
      </c>
      <c r="L46" s="380">
        <v>-34.004024144869213</v>
      </c>
    </row>
    <row r="47" spans="1:12" s="110" customFormat="1" ht="15" customHeight="1" x14ac:dyDescent="0.2">
      <c r="A47" s="381"/>
      <c r="B47" s="385"/>
      <c r="C47" s="382" t="s">
        <v>352</v>
      </c>
      <c r="D47" s="385"/>
      <c r="E47" s="383"/>
      <c r="F47" s="548">
        <v>94</v>
      </c>
      <c r="G47" s="548">
        <v>85</v>
      </c>
      <c r="H47" s="548">
        <v>74</v>
      </c>
      <c r="I47" s="548">
        <v>78</v>
      </c>
      <c r="J47" s="550">
        <v>96</v>
      </c>
      <c r="K47" s="549">
        <v>-2</v>
      </c>
      <c r="L47" s="380">
        <v>-2.0833333333333335</v>
      </c>
    </row>
    <row r="48" spans="1:12" s="110" customFormat="1" ht="15" customHeight="1" x14ac:dyDescent="0.2">
      <c r="A48" s="381"/>
      <c r="B48" s="385"/>
      <c r="C48" s="366" t="s">
        <v>111</v>
      </c>
      <c r="D48" s="386"/>
      <c r="E48" s="387"/>
      <c r="F48" s="548">
        <v>46</v>
      </c>
      <c r="G48" s="548">
        <v>35</v>
      </c>
      <c r="H48" s="548">
        <v>39</v>
      </c>
      <c r="I48" s="548">
        <v>41</v>
      </c>
      <c r="J48" s="548">
        <v>35</v>
      </c>
      <c r="K48" s="549">
        <v>11</v>
      </c>
      <c r="L48" s="380">
        <v>31.428571428571427</v>
      </c>
    </row>
    <row r="49" spans="1:12" s="110" customFormat="1" ht="15" customHeight="1" x14ac:dyDescent="0.2">
      <c r="A49" s="381"/>
      <c r="B49" s="385"/>
      <c r="C49" s="382" t="s">
        <v>352</v>
      </c>
      <c r="D49" s="385"/>
      <c r="E49" s="383"/>
      <c r="F49" s="548">
        <v>8</v>
      </c>
      <c r="G49" s="548">
        <v>18</v>
      </c>
      <c r="H49" s="548">
        <v>12</v>
      </c>
      <c r="I49" s="548">
        <v>17</v>
      </c>
      <c r="J49" s="548">
        <v>8</v>
      </c>
      <c r="K49" s="549">
        <v>0</v>
      </c>
      <c r="L49" s="380">
        <v>0</v>
      </c>
    </row>
    <row r="50" spans="1:12" s="110" customFormat="1" ht="15" customHeight="1" x14ac:dyDescent="0.2">
      <c r="A50" s="381"/>
      <c r="B50" s="384" t="s">
        <v>113</v>
      </c>
      <c r="C50" s="382" t="s">
        <v>181</v>
      </c>
      <c r="D50" s="385"/>
      <c r="E50" s="383"/>
      <c r="F50" s="548">
        <v>2391</v>
      </c>
      <c r="G50" s="548">
        <v>1683</v>
      </c>
      <c r="H50" s="548">
        <v>2308</v>
      </c>
      <c r="I50" s="548">
        <v>2190</v>
      </c>
      <c r="J50" s="550">
        <v>3014</v>
      </c>
      <c r="K50" s="549">
        <v>-623</v>
      </c>
      <c r="L50" s="380">
        <v>-20.670205706702056</v>
      </c>
    </row>
    <row r="51" spans="1:12" s="110" customFormat="1" ht="15" customHeight="1" x14ac:dyDescent="0.2">
      <c r="A51" s="381"/>
      <c r="B51" s="385"/>
      <c r="C51" s="382" t="s">
        <v>352</v>
      </c>
      <c r="D51" s="385"/>
      <c r="E51" s="383"/>
      <c r="F51" s="548">
        <v>840</v>
      </c>
      <c r="G51" s="548">
        <v>612</v>
      </c>
      <c r="H51" s="548">
        <v>745</v>
      </c>
      <c r="I51" s="548">
        <v>695</v>
      </c>
      <c r="J51" s="548">
        <v>872</v>
      </c>
      <c r="K51" s="549">
        <v>-32</v>
      </c>
      <c r="L51" s="380">
        <v>-3.669724770642202</v>
      </c>
    </row>
    <row r="52" spans="1:12" s="110" customFormat="1" ht="15" customHeight="1" x14ac:dyDescent="0.2">
      <c r="A52" s="381"/>
      <c r="B52" s="384"/>
      <c r="C52" s="382" t="s">
        <v>182</v>
      </c>
      <c r="D52" s="385"/>
      <c r="E52" s="383"/>
      <c r="F52" s="548">
        <v>1404</v>
      </c>
      <c r="G52" s="548">
        <v>1191</v>
      </c>
      <c r="H52" s="548">
        <v>1426</v>
      </c>
      <c r="I52" s="548">
        <v>1332</v>
      </c>
      <c r="J52" s="548">
        <v>1467</v>
      </c>
      <c r="K52" s="549">
        <v>-63</v>
      </c>
      <c r="L52" s="380">
        <v>-4.294478527607362</v>
      </c>
    </row>
    <row r="53" spans="1:12" s="269" customFormat="1" ht="11.25" customHeight="1" x14ac:dyDescent="0.2">
      <c r="A53" s="381"/>
      <c r="B53" s="385"/>
      <c r="C53" s="382" t="s">
        <v>352</v>
      </c>
      <c r="D53" s="385"/>
      <c r="E53" s="383"/>
      <c r="F53" s="548">
        <v>492</v>
      </c>
      <c r="G53" s="548">
        <v>486</v>
      </c>
      <c r="H53" s="548">
        <v>559</v>
      </c>
      <c r="I53" s="548">
        <v>494</v>
      </c>
      <c r="J53" s="550">
        <v>508</v>
      </c>
      <c r="K53" s="549">
        <v>-16</v>
      </c>
      <c r="L53" s="380">
        <v>-3.1496062992125986</v>
      </c>
    </row>
    <row r="54" spans="1:12" s="151" customFormat="1" ht="12.75" customHeight="1" x14ac:dyDescent="0.2">
      <c r="A54" s="381"/>
      <c r="B54" s="384" t="s">
        <v>113</v>
      </c>
      <c r="C54" s="384" t="s">
        <v>116</v>
      </c>
      <c r="D54" s="385"/>
      <c r="E54" s="383"/>
      <c r="F54" s="548">
        <v>2524</v>
      </c>
      <c r="G54" s="548">
        <v>1851</v>
      </c>
      <c r="H54" s="548">
        <v>2684</v>
      </c>
      <c r="I54" s="548">
        <v>2553</v>
      </c>
      <c r="J54" s="548">
        <v>3456</v>
      </c>
      <c r="K54" s="549">
        <v>-932</v>
      </c>
      <c r="L54" s="380">
        <v>-26.967592592592592</v>
      </c>
    </row>
    <row r="55" spans="1:12" ht="11.25" x14ac:dyDescent="0.2">
      <c r="A55" s="381"/>
      <c r="B55" s="385"/>
      <c r="C55" s="382" t="s">
        <v>352</v>
      </c>
      <c r="D55" s="385"/>
      <c r="E55" s="383"/>
      <c r="F55" s="548">
        <v>755</v>
      </c>
      <c r="G55" s="548">
        <v>571</v>
      </c>
      <c r="H55" s="548">
        <v>838</v>
      </c>
      <c r="I55" s="548">
        <v>719</v>
      </c>
      <c r="J55" s="548">
        <v>852</v>
      </c>
      <c r="K55" s="549">
        <v>-97</v>
      </c>
      <c r="L55" s="380">
        <v>-11.384976525821596</v>
      </c>
    </row>
    <row r="56" spans="1:12" ht="14.25" customHeight="1" x14ac:dyDescent="0.2">
      <c r="A56" s="381"/>
      <c r="B56" s="385"/>
      <c r="C56" s="384" t="s">
        <v>117</v>
      </c>
      <c r="D56" s="385"/>
      <c r="E56" s="383"/>
      <c r="F56" s="548">
        <v>1270</v>
      </c>
      <c r="G56" s="548">
        <v>1022</v>
      </c>
      <c r="H56" s="548">
        <v>1048</v>
      </c>
      <c r="I56" s="548">
        <v>965</v>
      </c>
      <c r="J56" s="548">
        <v>1022</v>
      </c>
      <c r="K56" s="549">
        <v>248</v>
      </c>
      <c r="L56" s="380">
        <v>24.266144814090019</v>
      </c>
    </row>
    <row r="57" spans="1:12" ht="18.75" customHeight="1" x14ac:dyDescent="0.2">
      <c r="A57" s="388"/>
      <c r="B57" s="389"/>
      <c r="C57" s="390" t="s">
        <v>352</v>
      </c>
      <c r="D57" s="389"/>
      <c r="E57" s="391"/>
      <c r="F57" s="551">
        <v>577</v>
      </c>
      <c r="G57" s="552">
        <v>527</v>
      </c>
      <c r="H57" s="552">
        <v>466</v>
      </c>
      <c r="I57" s="552">
        <v>468</v>
      </c>
      <c r="J57" s="552">
        <v>527</v>
      </c>
      <c r="K57" s="553">
        <f t="shared" ref="K57" si="0">IF(OR(F57=".",J57=".")=TRUE,".",IF(OR(F57="*",J57="*")=TRUE,"*",IF(AND(F57="-",J57="-")=TRUE,"-",IF(AND(ISNUMBER(J57),ISNUMBER(F57))=TRUE,IF(F57-J57=0,0,F57-J57),IF(ISNUMBER(F57)=TRUE,F57,-J57)))))</f>
        <v>50</v>
      </c>
      <c r="L57" s="392">
        <f t="shared" ref="L57" si="1">IF(K57 =".",".",IF(K57 ="*","*",IF(K57="-","-",IF(K57=0,0,IF(OR(J57="-",J57=".",F57="-",F57=".")=TRUE,"X",IF(J57=0,"0,0",IF(ABS(K57*100/J57)&gt;250,".X",(K57*100/J57))))))))</f>
        <v>9.4876660341555983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3875</v>
      </c>
      <c r="E11" s="114">
        <v>2988</v>
      </c>
      <c r="F11" s="114">
        <v>4937</v>
      </c>
      <c r="G11" s="114">
        <v>3584</v>
      </c>
      <c r="H11" s="140">
        <v>4615</v>
      </c>
      <c r="I11" s="115">
        <v>-740</v>
      </c>
      <c r="J11" s="116">
        <v>-16.034669555796317</v>
      </c>
    </row>
    <row r="12" spans="1:15" s="110" customFormat="1" ht="24.95" customHeight="1" x14ac:dyDescent="0.2">
      <c r="A12" s="193" t="s">
        <v>132</v>
      </c>
      <c r="B12" s="194" t="s">
        <v>133</v>
      </c>
      <c r="C12" s="113">
        <v>2.193548387096774</v>
      </c>
      <c r="D12" s="115">
        <v>85</v>
      </c>
      <c r="E12" s="114">
        <v>128</v>
      </c>
      <c r="F12" s="114">
        <v>173</v>
      </c>
      <c r="G12" s="114">
        <v>127</v>
      </c>
      <c r="H12" s="140">
        <v>122</v>
      </c>
      <c r="I12" s="115">
        <v>-37</v>
      </c>
      <c r="J12" s="116">
        <v>-30.327868852459016</v>
      </c>
    </row>
    <row r="13" spans="1:15" s="110" customFormat="1" ht="24.95" customHeight="1" x14ac:dyDescent="0.2">
      <c r="A13" s="193" t="s">
        <v>134</v>
      </c>
      <c r="B13" s="199" t="s">
        <v>214</v>
      </c>
      <c r="C13" s="113">
        <v>0.77419354838709675</v>
      </c>
      <c r="D13" s="115">
        <v>30</v>
      </c>
      <c r="E13" s="114">
        <v>15</v>
      </c>
      <c r="F13" s="114">
        <v>37</v>
      </c>
      <c r="G13" s="114">
        <v>22</v>
      </c>
      <c r="H13" s="140">
        <v>65</v>
      </c>
      <c r="I13" s="115">
        <v>-35</v>
      </c>
      <c r="J13" s="116">
        <v>-53.846153846153847</v>
      </c>
    </row>
    <row r="14" spans="1:15" s="287" customFormat="1" ht="24.95" customHeight="1" x14ac:dyDescent="0.2">
      <c r="A14" s="193" t="s">
        <v>215</v>
      </c>
      <c r="B14" s="199" t="s">
        <v>137</v>
      </c>
      <c r="C14" s="113">
        <v>14.580645161290322</v>
      </c>
      <c r="D14" s="115">
        <v>565</v>
      </c>
      <c r="E14" s="114">
        <v>451</v>
      </c>
      <c r="F14" s="114">
        <v>697</v>
      </c>
      <c r="G14" s="114">
        <v>477</v>
      </c>
      <c r="H14" s="140">
        <v>667</v>
      </c>
      <c r="I14" s="115">
        <v>-102</v>
      </c>
      <c r="J14" s="116">
        <v>-15.292353823088456</v>
      </c>
      <c r="K14" s="110"/>
      <c r="L14" s="110"/>
      <c r="M14" s="110"/>
      <c r="N14" s="110"/>
      <c r="O14" s="110"/>
    </row>
    <row r="15" spans="1:15" s="110" customFormat="1" ht="24.95" customHeight="1" x14ac:dyDescent="0.2">
      <c r="A15" s="193" t="s">
        <v>216</v>
      </c>
      <c r="B15" s="199" t="s">
        <v>217</v>
      </c>
      <c r="C15" s="113">
        <v>8.387096774193548</v>
      </c>
      <c r="D15" s="115">
        <v>325</v>
      </c>
      <c r="E15" s="114">
        <v>309</v>
      </c>
      <c r="F15" s="114">
        <v>316</v>
      </c>
      <c r="G15" s="114">
        <v>258</v>
      </c>
      <c r="H15" s="140">
        <v>320</v>
      </c>
      <c r="I15" s="115">
        <v>5</v>
      </c>
      <c r="J15" s="116">
        <v>1.5625</v>
      </c>
    </row>
    <row r="16" spans="1:15" s="287" customFormat="1" ht="24.95" customHeight="1" x14ac:dyDescent="0.2">
      <c r="A16" s="193" t="s">
        <v>218</v>
      </c>
      <c r="B16" s="199" t="s">
        <v>141</v>
      </c>
      <c r="C16" s="113">
        <v>5.1870967741935488</v>
      </c>
      <c r="D16" s="115">
        <v>201</v>
      </c>
      <c r="E16" s="114">
        <v>118</v>
      </c>
      <c r="F16" s="114">
        <v>326</v>
      </c>
      <c r="G16" s="114">
        <v>184</v>
      </c>
      <c r="H16" s="140">
        <v>319</v>
      </c>
      <c r="I16" s="115">
        <v>-118</v>
      </c>
      <c r="J16" s="116">
        <v>-36.990595611285265</v>
      </c>
      <c r="K16" s="110"/>
      <c r="L16" s="110"/>
      <c r="M16" s="110"/>
      <c r="N16" s="110"/>
      <c r="O16" s="110"/>
    </row>
    <row r="17" spans="1:15" s="110" customFormat="1" ht="24.95" customHeight="1" x14ac:dyDescent="0.2">
      <c r="A17" s="193" t="s">
        <v>142</v>
      </c>
      <c r="B17" s="199" t="s">
        <v>220</v>
      </c>
      <c r="C17" s="113">
        <v>1.0064516129032257</v>
      </c>
      <c r="D17" s="115">
        <v>39</v>
      </c>
      <c r="E17" s="114">
        <v>24</v>
      </c>
      <c r="F17" s="114">
        <v>55</v>
      </c>
      <c r="G17" s="114">
        <v>35</v>
      </c>
      <c r="H17" s="140">
        <v>28</v>
      </c>
      <c r="I17" s="115">
        <v>11</v>
      </c>
      <c r="J17" s="116">
        <v>39.285714285714285</v>
      </c>
    </row>
    <row r="18" spans="1:15" s="287" customFormat="1" ht="24.95" customHeight="1" x14ac:dyDescent="0.2">
      <c r="A18" s="201" t="s">
        <v>144</v>
      </c>
      <c r="B18" s="202" t="s">
        <v>145</v>
      </c>
      <c r="C18" s="113">
        <v>11.509677419354839</v>
      </c>
      <c r="D18" s="115">
        <v>446</v>
      </c>
      <c r="E18" s="114">
        <v>232</v>
      </c>
      <c r="F18" s="114">
        <v>502</v>
      </c>
      <c r="G18" s="114">
        <v>394</v>
      </c>
      <c r="H18" s="140">
        <v>466</v>
      </c>
      <c r="I18" s="115">
        <v>-20</v>
      </c>
      <c r="J18" s="116">
        <v>-4.2918454935622314</v>
      </c>
      <c r="K18" s="110"/>
      <c r="L18" s="110"/>
      <c r="M18" s="110"/>
      <c r="N18" s="110"/>
      <c r="O18" s="110"/>
    </row>
    <row r="19" spans="1:15" s="110" customFormat="1" ht="24.95" customHeight="1" x14ac:dyDescent="0.2">
      <c r="A19" s="193" t="s">
        <v>146</v>
      </c>
      <c r="B19" s="199" t="s">
        <v>147</v>
      </c>
      <c r="C19" s="113">
        <v>16.232258064516127</v>
      </c>
      <c r="D19" s="115">
        <v>629</v>
      </c>
      <c r="E19" s="114">
        <v>460</v>
      </c>
      <c r="F19" s="114">
        <v>939</v>
      </c>
      <c r="G19" s="114">
        <v>697</v>
      </c>
      <c r="H19" s="140">
        <v>1219</v>
      </c>
      <c r="I19" s="115">
        <v>-590</v>
      </c>
      <c r="J19" s="116">
        <v>-48.400328137817887</v>
      </c>
    </row>
    <row r="20" spans="1:15" s="287" customFormat="1" ht="24.95" customHeight="1" x14ac:dyDescent="0.2">
      <c r="A20" s="193" t="s">
        <v>148</v>
      </c>
      <c r="B20" s="199" t="s">
        <v>149</v>
      </c>
      <c r="C20" s="113">
        <v>7.225806451612903</v>
      </c>
      <c r="D20" s="115">
        <v>280</v>
      </c>
      <c r="E20" s="114">
        <v>258</v>
      </c>
      <c r="F20" s="114">
        <v>323</v>
      </c>
      <c r="G20" s="114">
        <v>238</v>
      </c>
      <c r="H20" s="140">
        <v>308</v>
      </c>
      <c r="I20" s="115">
        <v>-28</v>
      </c>
      <c r="J20" s="116">
        <v>-9.0909090909090917</v>
      </c>
      <c r="K20" s="110"/>
      <c r="L20" s="110"/>
      <c r="M20" s="110"/>
      <c r="N20" s="110"/>
      <c r="O20" s="110"/>
    </row>
    <row r="21" spans="1:15" s="110" customFormat="1" ht="24.95" customHeight="1" x14ac:dyDescent="0.2">
      <c r="A21" s="201" t="s">
        <v>150</v>
      </c>
      <c r="B21" s="202" t="s">
        <v>151</v>
      </c>
      <c r="C21" s="113">
        <v>4.0516129032258066</v>
      </c>
      <c r="D21" s="115">
        <v>157</v>
      </c>
      <c r="E21" s="114">
        <v>120</v>
      </c>
      <c r="F21" s="114">
        <v>167</v>
      </c>
      <c r="G21" s="114">
        <v>148</v>
      </c>
      <c r="H21" s="140">
        <v>177</v>
      </c>
      <c r="I21" s="115">
        <v>-20</v>
      </c>
      <c r="J21" s="116">
        <v>-11.299435028248588</v>
      </c>
    </row>
    <row r="22" spans="1:15" s="110" customFormat="1" ht="24.95" customHeight="1" x14ac:dyDescent="0.2">
      <c r="A22" s="201" t="s">
        <v>152</v>
      </c>
      <c r="B22" s="199" t="s">
        <v>153</v>
      </c>
      <c r="C22" s="113">
        <v>0.82580645161290323</v>
      </c>
      <c r="D22" s="115">
        <v>32</v>
      </c>
      <c r="E22" s="114">
        <v>23</v>
      </c>
      <c r="F22" s="114">
        <v>37</v>
      </c>
      <c r="G22" s="114">
        <v>34</v>
      </c>
      <c r="H22" s="140">
        <v>47</v>
      </c>
      <c r="I22" s="115">
        <v>-15</v>
      </c>
      <c r="J22" s="116">
        <v>-31.914893617021278</v>
      </c>
    </row>
    <row r="23" spans="1:15" s="110" customFormat="1" ht="24.95" customHeight="1" x14ac:dyDescent="0.2">
      <c r="A23" s="193" t="s">
        <v>154</v>
      </c>
      <c r="B23" s="199" t="s">
        <v>155</v>
      </c>
      <c r="C23" s="113">
        <v>0.77419354838709675</v>
      </c>
      <c r="D23" s="115">
        <v>30</v>
      </c>
      <c r="E23" s="114">
        <v>17</v>
      </c>
      <c r="F23" s="114">
        <v>30</v>
      </c>
      <c r="G23" s="114">
        <v>18</v>
      </c>
      <c r="H23" s="140">
        <v>37</v>
      </c>
      <c r="I23" s="115">
        <v>-7</v>
      </c>
      <c r="J23" s="116">
        <v>-18.918918918918919</v>
      </c>
    </row>
    <row r="24" spans="1:15" s="110" customFormat="1" ht="24.95" customHeight="1" x14ac:dyDescent="0.2">
      <c r="A24" s="193" t="s">
        <v>156</v>
      </c>
      <c r="B24" s="199" t="s">
        <v>221</v>
      </c>
      <c r="C24" s="113">
        <v>4.7483870967741932</v>
      </c>
      <c r="D24" s="115">
        <v>184</v>
      </c>
      <c r="E24" s="114">
        <v>114</v>
      </c>
      <c r="F24" s="114">
        <v>202</v>
      </c>
      <c r="G24" s="114">
        <v>163</v>
      </c>
      <c r="H24" s="140">
        <v>178</v>
      </c>
      <c r="I24" s="115">
        <v>6</v>
      </c>
      <c r="J24" s="116">
        <v>3.3707865168539324</v>
      </c>
    </row>
    <row r="25" spans="1:15" s="110" customFormat="1" ht="24.95" customHeight="1" x14ac:dyDescent="0.2">
      <c r="A25" s="193" t="s">
        <v>222</v>
      </c>
      <c r="B25" s="204" t="s">
        <v>159</v>
      </c>
      <c r="C25" s="113">
        <v>6.8129032258064512</v>
      </c>
      <c r="D25" s="115">
        <v>264</v>
      </c>
      <c r="E25" s="114">
        <v>189</v>
      </c>
      <c r="F25" s="114">
        <v>253</v>
      </c>
      <c r="G25" s="114">
        <v>218</v>
      </c>
      <c r="H25" s="140">
        <v>216</v>
      </c>
      <c r="I25" s="115">
        <v>48</v>
      </c>
      <c r="J25" s="116">
        <v>22.222222222222221</v>
      </c>
    </row>
    <row r="26" spans="1:15" s="110" customFormat="1" ht="24.95" customHeight="1" x14ac:dyDescent="0.2">
      <c r="A26" s="201">
        <v>782.78300000000002</v>
      </c>
      <c r="B26" s="203" t="s">
        <v>160</v>
      </c>
      <c r="C26" s="113">
        <v>12.980645161290322</v>
      </c>
      <c r="D26" s="115">
        <v>503</v>
      </c>
      <c r="E26" s="114">
        <v>373</v>
      </c>
      <c r="F26" s="114">
        <v>376</v>
      </c>
      <c r="G26" s="114">
        <v>376</v>
      </c>
      <c r="H26" s="140">
        <v>379</v>
      </c>
      <c r="I26" s="115">
        <v>124</v>
      </c>
      <c r="J26" s="116">
        <v>32.717678100263853</v>
      </c>
    </row>
    <row r="27" spans="1:15" s="110" customFormat="1" ht="24.95" customHeight="1" x14ac:dyDescent="0.2">
      <c r="A27" s="193" t="s">
        <v>161</v>
      </c>
      <c r="B27" s="199" t="s">
        <v>162</v>
      </c>
      <c r="C27" s="113">
        <v>2.967741935483871</v>
      </c>
      <c r="D27" s="115">
        <v>115</v>
      </c>
      <c r="E27" s="114">
        <v>96</v>
      </c>
      <c r="F27" s="114">
        <v>244</v>
      </c>
      <c r="G27" s="114">
        <v>104</v>
      </c>
      <c r="H27" s="140">
        <v>93</v>
      </c>
      <c r="I27" s="115">
        <v>22</v>
      </c>
      <c r="J27" s="116">
        <v>23.655913978494624</v>
      </c>
    </row>
    <row r="28" spans="1:15" s="110" customFormat="1" ht="24.95" customHeight="1" x14ac:dyDescent="0.2">
      <c r="A28" s="193" t="s">
        <v>163</v>
      </c>
      <c r="B28" s="199" t="s">
        <v>164</v>
      </c>
      <c r="C28" s="113">
        <v>1.0064516129032257</v>
      </c>
      <c r="D28" s="115">
        <v>39</v>
      </c>
      <c r="E28" s="114">
        <v>31</v>
      </c>
      <c r="F28" s="114">
        <v>90</v>
      </c>
      <c r="G28" s="114">
        <v>26</v>
      </c>
      <c r="H28" s="140">
        <v>44</v>
      </c>
      <c r="I28" s="115">
        <v>-5</v>
      </c>
      <c r="J28" s="116">
        <v>-11.363636363636363</v>
      </c>
    </row>
    <row r="29" spans="1:15" s="110" customFormat="1" ht="24.95" customHeight="1" x14ac:dyDescent="0.2">
      <c r="A29" s="193">
        <v>86</v>
      </c>
      <c r="B29" s="199" t="s">
        <v>165</v>
      </c>
      <c r="C29" s="113">
        <v>2.6064516129032258</v>
      </c>
      <c r="D29" s="115">
        <v>101</v>
      </c>
      <c r="E29" s="114">
        <v>117</v>
      </c>
      <c r="F29" s="114">
        <v>162</v>
      </c>
      <c r="G29" s="114">
        <v>121</v>
      </c>
      <c r="H29" s="140">
        <v>127</v>
      </c>
      <c r="I29" s="115">
        <v>-26</v>
      </c>
      <c r="J29" s="116">
        <v>-20.472440944881889</v>
      </c>
    </row>
    <row r="30" spans="1:15" s="110" customFormat="1" ht="24.95" customHeight="1" x14ac:dyDescent="0.2">
      <c r="A30" s="193">
        <v>87.88</v>
      </c>
      <c r="B30" s="204" t="s">
        <v>166</v>
      </c>
      <c r="C30" s="113">
        <v>7.225806451612903</v>
      </c>
      <c r="D30" s="115">
        <v>280</v>
      </c>
      <c r="E30" s="114">
        <v>256</v>
      </c>
      <c r="F30" s="114">
        <v>494</v>
      </c>
      <c r="G30" s="114">
        <v>318</v>
      </c>
      <c r="H30" s="140">
        <v>325</v>
      </c>
      <c r="I30" s="115">
        <v>-45</v>
      </c>
      <c r="J30" s="116">
        <v>-13.846153846153847</v>
      </c>
    </row>
    <row r="31" spans="1:15" s="110" customFormat="1" ht="24.95" customHeight="1" x14ac:dyDescent="0.2">
      <c r="A31" s="193" t="s">
        <v>167</v>
      </c>
      <c r="B31" s="199" t="s">
        <v>168</v>
      </c>
      <c r="C31" s="113">
        <v>3.4838709677419355</v>
      </c>
      <c r="D31" s="115">
        <v>135</v>
      </c>
      <c r="E31" s="114">
        <v>108</v>
      </c>
      <c r="F31" s="114">
        <v>211</v>
      </c>
      <c r="G31" s="114">
        <v>103</v>
      </c>
      <c r="H31" s="140">
        <v>144</v>
      </c>
      <c r="I31" s="115">
        <v>-9</v>
      </c>
      <c r="J31" s="116">
        <v>-6.25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2.193548387096774</v>
      </c>
      <c r="D34" s="115">
        <v>85</v>
      </c>
      <c r="E34" s="114">
        <v>128</v>
      </c>
      <c r="F34" s="114">
        <v>173</v>
      </c>
      <c r="G34" s="114">
        <v>127</v>
      </c>
      <c r="H34" s="140">
        <v>122</v>
      </c>
      <c r="I34" s="115">
        <v>-37</v>
      </c>
      <c r="J34" s="116">
        <v>-30.327868852459016</v>
      </c>
    </row>
    <row r="35" spans="1:10" s="110" customFormat="1" ht="24.95" customHeight="1" x14ac:dyDescent="0.2">
      <c r="A35" s="292" t="s">
        <v>171</v>
      </c>
      <c r="B35" s="293" t="s">
        <v>172</v>
      </c>
      <c r="C35" s="113">
        <v>26.864516129032257</v>
      </c>
      <c r="D35" s="115">
        <v>1041</v>
      </c>
      <c r="E35" s="114">
        <v>698</v>
      </c>
      <c r="F35" s="114">
        <v>1236</v>
      </c>
      <c r="G35" s="114">
        <v>893</v>
      </c>
      <c r="H35" s="140">
        <v>1198</v>
      </c>
      <c r="I35" s="115">
        <v>-157</v>
      </c>
      <c r="J35" s="116">
        <v>-13.105175292153589</v>
      </c>
    </row>
    <row r="36" spans="1:10" s="110" customFormat="1" ht="24.95" customHeight="1" x14ac:dyDescent="0.2">
      <c r="A36" s="294" t="s">
        <v>173</v>
      </c>
      <c r="B36" s="295" t="s">
        <v>174</v>
      </c>
      <c r="C36" s="125">
        <v>70.941935483870964</v>
      </c>
      <c r="D36" s="143">
        <v>2749</v>
      </c>
      <c r="E36" s="144">
        <v>2162</v>
      </c>
      <c r="F36" s="144">
        <v>3528</v>
      </c>
      <c r="G36" s="144">
        <v>2564</v>
      </c>
      <c r="H36" s="145">
        <v>3294</v>
      </c>
      <c r="I36" s="143">
        <v>-545</v>
      </c>
      <c r="J36" s="146">
        <v>-16.545233758348513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3875</v>
      </c>
      <c r="F11" s="264">
        <v>2988</v>
      </c>
      <c r="G11" s="264">
        <v>4937</v>
      </c>
      <c r="H11" s="264">
        <v>3584</v>
      </c>
      <c r="I11" s="265">
        <v>4615</v>
      </c>
      <c r="J11" s="263">
        <v>-740</v>
      </c>
      <c r="K11" s="266">
        <v>-16.034669555796317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37.883870967741935</v>
      </c>
      <c r="E13" s="115">
        <v>1468</v>
      </c>
      <c r="F13" s="114">
        <v>1131</v>
      </c>
      <c r="G13" s="114">
        <v>1393</v>
      </c>
      <c r="H13" s="114">
        <v>1154</v>
      </c>
      <c r="I13" s="140">
        <v>1214</v>
      </c>
      <c r="J13" s="115">
        <v>254</v>
      </c>
      <c r="K13" s="116">
        <v>20.922570016474463</v>
      </c>
    </row>
    <row r="14" spans="1:15" ht="15.95" customHeight="1" x14ac:dyDescent="0.2">
      <c r="A14" s="306" t="s">
        <v>230</v>
      </c>
      <c r="B14" s="307"/>
      <c r="C14" s="308"/>
      <c r="D14" s="113">
        <v>50.554838709677419</v>
      </c>
      <c r="E14" s="115">
        <v>1959</v>
      </c>
      <c r="F14" s="114">
        <v>1509</v>
      </c>
      <c r="G14" s="114">
        <v>3036</v>
      </c>
      <c r="H14" s="114">
        <v>2001</v>
      </c>
      <c r="I14" s="140">
        <v>2813</v>
      </c>
      <c r="J14" s="115">
        <v>-854</v>
      </c>
      <c r="K14" s="116">
        <v>-30.35904728048347</v>
      </c>
    </row>
    <row r="15" spans="1:15" ht="15.95" customHeight="1" x14ac:dyDescent="0.2">
      <c r="A15" s="306" t="s">
        <v>231</v>
      </c>
      <c r="B15" s="307"/>
      <c r="C15" s="308"/>
      <c r="D15" s="113">
        <v>5.6516129032258062</v>
      </c>
      <c r="E15" s="115">
        <v>219</v>
      </c>
      <c r="F15" s="114">
        <v>179</v>
      </c>
      <c r="G15" s="114">
        <v>254</v>
      </c>
      <c r="H15" s="114">
        <v>211</v>
      </c>
      <c r="I15" s="140">
        <v>298</v>
      </c>
      <c r="J15" s="115">
        <v>-79</v>
      </c>
      <c r="K15" s="116">
        <v>-26.51006711409396</v>
      </c>
    </row>
    <row r="16" spans="1:15" ht="15.95" customHeight="1" x14ac:dyDescent="0.2">
      <c r="A16" s="306" t="s">
        <v>232</v>
      </c>
      <c r="B16" s="307"/>
      <c r="C16" s="308"/>
      <c r="D16" s="113">
        <v>5.9096774193548391</v>
      </c>
      <c r="E16" s="115">
        <v>229</v>
      </c>
      <c r="F16" s="114">
        <v>167</v>
      </c>
      <c r="G16" s="114">
        <v>241</v>
      </c>
      <c r="H16" s="114">
        <v>215</v>
      </c>
      <c r="I16" s="140">
        <v>288</v>
      </c>
      <c r="J16" s="115">
        <v>-59</v>
      </c>
      <c r="K16" s="116">
        <v>-20.486111111111111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1.2903225806451613</v>
      </c>
      <c r="E18" s="115">
        <v>50</v>
      </c>
      <c r="F18" s="114">
        <v>49</v>
      </c>
      <c r="G18" s="114">
        <v>145</v>
      </c>
      <c r="H18" s="114">
        <v>96</v>
      </c>
      <c r="I18" s="140">
        <v>80</v>
      </c>
      <c r="J18" s="115">
        <v>-30</v>
      </c>
      <c r="K18" s="116">
        <v>-37.5</v>
      </c>
    </row>
    <row r="19" spans="1:11" ht="14.1" customHeight="1" x14ac:dyDescent="0.2">
      <c r="A19" s="306" t="s">
        <v>235</v>
      </c>
      <c r="B19" s="307" t="s">
        <v>236</v>
      </c>
      <c r="C19" s="308"/>
      <c r="D19" s="113">
        <v>0.64516129032258063</v>
      </c>
      <c r="E19" s="115">
        <v>25</v>
      </c>
      <c r="F19" s="114">
        <v>29</v>
      </c>
      <c r="G19" s="114">
        <v>87</v>
      </c>
      <c r="H19" s="114">
        <v>73</v>
      </c>
      <c r="I19" s="140">
        <v>33</v>
      </c>
      <c r="J19" s="115">
        <v>-8</v>
      </c>
      <c r="K19" s="116">
        <v>-24.242424242424242</v>
      </c>
    </row>
    <row r="20" spans="1:11" ht="14.1" customHeight="1" x14ac:dyDescent="0.2">
      <c r="A20" s="306">
        <v>12</v>
      </c>
      <c r="B20" s="307" t="s">
        <v>237</v>
      </c>
      <c r="C20" s="308"/>
      <c r="D20" s="113">
        <v>2.193548387096774</v>
      </c>
      <c r="E20" s="115">
        <v>85</v>
      </c>
      <c r="F20" s="114">
        <v>105</v>
      </c>
      <c r="G20" s="114">
        <v>99</v>
      </c>
      <c r="H20" s="114">
        <v>78</v>
      </c>
      <c r="I20" s="140">
        <v>99</v>
      </c>
      <c r="J20" s="115">
        <v>-14</v>
      </c>
      <c r="K20" s="116">
        <v>-14.141414141414142</v>
      </c>
    </row>
    <row r="21" spans="1:11" ht="14.1" customHeight="1" x14ac:dyDescent="0.2">
      <c r="A21" s="306">
        <v>21</v>
      </c>
      <c r="B21" s="307" t="s">
        <v>238</v>
      </c>
      <c r="C21" s="308"/>
      <c r="D21" s="113">
        <v>0.23225806451612904</v>
      </c>
      <c r="E21" s="115">
        <v>9</v>
      </c>
      <c r="F21" s="114">
        <v>4</v>
      </c>
      <c r="G21" s="114">
        <v>22</v>
      </c>
      <c r="H21" s="114">
        <v>7</v>
      </c>
      <c r="I21" s="140">
        <v>13</v>
      </c>
      <c r="J21" s="115">
        <v>-4</v>
      </c>
      <c r="K21" s="116">
        <v>-30.76923076923077</v>
      </c>
    </row>
    <row r="22" spans="1:11" ht="14.1" customHeight="1" x14ac:dyDescent="0.2">
      <c r="A22" s="306">
        <v>22</v>
      </c>
      <c r="B22" s="307" t="s">
        <v>239</v>
      </c>
      <c r="C22" s="308"/>
      <c r="D22" s="113">
        <v>1.8064516129032258</v>
      </c>
      <c r="E22" s="115">
        <v>70</v>
      </c>
      <c r="F22" s="114">
        <v>55</v>
      </c>
      <c r="G22" s="114">
        <v>87</v>
      </c>
      <c r="H22" s="114">
        <v>66</v>
      </c>
      <c r="I22" s="140">
        <v>69</v>
      </c>
      <c r="J22" s="115">
        <v>1</v>
      </c>
      <c r="K22" s="116">
        <v>1.4492753623188406</v>
      </c>
    </row>
    <row r="23" spans="1:11" ht="14.1" customHeight="1" x14ac:dyDescent="0.2">
      <c r="A23" s="306">
        <v>23</v>
      </c>
      <c r="B23" s="307" t="s">
        <v>240</v>
      </c>
      <c r="C23" s="308"/>
      <c r="D23" s="113">
        <v>0.20645161290322581</v>
      </c>
      <c r="E23" s="115">
        <v>8</v>
      </c>
      <c r="F23" s="114">
        <v>8</v>
      </c>
      <c r="G23" s="114">
        <v>18</v>
      </c>
      <c r="H23" s="114">
        <v>20</v>
      </c>
      <c r="I23" s="140">
        <v>12</v>
      </c>
      <c r="J23" s="115">
        <v>-4</v>
      </c>
      <c r="K23" s="116">
        <v>-33.333333333333336</v>
      </c>
    </row>
    <row r="24" spans="1:11" ht="14.1" customHeight="1" x14ac:dyDescent="0.2">
      <c r="A24" s="306">
        <v>24</v>
      </c>
      <c r="B24" s="307" t="s">
        <v>241</v>
      </c>
      <c r="C24" s="308"/>
      <c r="D24" s="113">
        <v>1.9612903225806451</v>
      </c>
      <c r="E24" s="115">
        <v>76</v>
      </c>
      <c r="F24" s="114">
        <v>44</v>
      </c>
      <c r="G24" s="114">
        <v>99</v>
      </c>
      <c r="H24" s="114">
        <v>52</v>
      </c>
      <c r="I24" s="140">
        <v>94</v>
      </c>
      <c r="J24" s="115">
        <v>-18</v>
      </c>
      <c r="K24" s="116">
        <v>-19.148936170212767</v>
      </c>
    </row>
    <row r="25" spans="1:11" ht="14.1" customHeight="1" x14ac:dyDescent="0.2">
      <c r="A25" s="306">
        <v>25</v>
      </c>
      <c r="B25" s="307" t="s">
        <v>242</v>
      </c>
      <c r="C25" s="308"/>
      <c r="D25" s="113">
        <v>4.4387096774193546</v>
      </c>
      <c r="E25" s="115">
        <v>172</v>
      </c>
      <c r="F25" s="114">
        <v>77</v>
      </c>
      <c r="G25" s="114">
        <v>219</v>
      </c>
      <c r="H25" s="114">
        <v>125</v>
      </c>
      <c r="I25" s="140">
        <v>243</v>
      </c>
      <c r="J25" s="115">
        <v>-71</v>
      </c>
      <c r="K25" s="116">
        <v>-29.218106995884774</v>
      </c>
    </row>
    <row r="26" spans="1:11" ht="14.1" customHeight="1" x14ac:dyDescent="0.2">
      <c r="A26" s="306">
        <v>26</v>
      </c>
      <c r="B26" s="307" t="s">
        <v>243</v>
      </c>
      <c r="C26" s="308"/>
      <c r="D26" s="113">
        <v>2.6838709677419357</v>
      </c>
      <c r="E26" s="115">
        <v>104</v>
      </c>
      <c r="F26" s="114">
        <v>46</v>
      </c>
      <c r="G26" s="114">
        <v>136</v>
      </c>
      <c r="H26" s="114">
        <v>65</v>
      </c>
      <c r="I26" s="140">
        <v>112</v>
      </c>
      <c r="J26" s="115">
        <v>-8</v>
      </c>
      <c r="K26" s="116">
        <v>-7.1428571428571432</v>
      </c>
    </row>
    <row r="27" spans="1:11" ht="14.1" customHeight="1" x14ac:dyDescent="0.2">
      <c r="A27" s="306">
        <v>27</v>
      </c>
      <c r="B27" s="307" t="s">
        <v>244</v>
      </c>
      <c r="C27" s="308"/>
      <c r="D27" s="113">
        <v>1.264516129032258</v>
      </c>
      <c r="E27" s="115">
        <v>49</v>
      </c>
      <c r="F27" s="114">
        <v>38</v>
      </c>
      <c r="G27" s="114">
        <v>68</v>
      </c>
      <c r="H27" s="114">
        <v>46</v>
      </c>
      <c r="I27" s="140">
        <v>56</v>
      </c>
      <c r="J27" s="115">
        <v>-7</v>
      </c>
      <c r="K27" s="116">
        <v>-12.5</v>
      </c>
    </row>
    <row r="28" spans="1:11" ht="14.1" customHeight="1" x14ac:dyDescent="0.2">
      <c r="A28" s="306">
        <v>28</v>
      </c>
      <c r="B28" s="307" t="s">
        <v>245</v>
      </c>
      <c r="C28" s="308"/>
      <c r="D28" s="113">
        <v>0.20645161290322581</v>
      </c>
      <c r="E28" s="115">
        <v>8</v>
      </c>
      <c r="F28" s="114" t="s">
        <v>513</v>
      </c>
      <c r="G28" s="114" t="s">
        <v>513</v>
      </c>
      <c r="H28" s="114">
        <v>28</v>
      </c>
      <c r="I28" s="140">
        <v>5</v>
      </c>
      <c r="J28" s="115">
        <v>3</v>
      </c>
      <c r="K28" s="116">
        <v>60</v>
      </c>
    </row>
    <row r="29" spans="1:11" ht="14.1" customHeight="1" x14ac:dyDescent="0.2">
      <c r="A29" s="306">
        <v>29</v>
      </c>
      <c r="B29" s="307" t="s">
        <v>246</v>
      </c>
      <c r="C29" s="308"/>
      <c r="D29" s="113">
        <v>7.6387096774193548</v>
      </c>
      <c r="E29" s="115">
        <v>296</v>
      </c>
      <c r="F29" s="114">
        <v>314</v>
      </c>
      <c r="G29" s="114">
        <v>282</v>
      </c>
      <c r="H29" s="114">
        <v>261</v>
      </c>
      <c r="I29" s="140">
        <v>326</v>
      </c>
      <c r="J29" s="115">
        <v>-30</v>
      </c>
      <c r="K29" s="116">
        <v>-9.2024539877300615</v>
      </c>
    </row>
    <row r="30" spans="1:11" ht="14.1" customHeight="1" x14ac:dyDescent="0.2">
      <c r="A30" s="306" t="s">
        <v>247</v>
      </c>
      <c r="B30" s="307" t="s">
        <v>248</v>
      </c>
      <c r="C30" s="308"/>
      <c r="D30" s="113">
        <v>5.7548387096774194</v>
      </c>
      <c r="E30" s="115">
        <v>223</v>
      </c>
      <c r="F30" s="114">
        <v>270</v>
      </c>
      <c r="G30" s="114">
        <v>207</v>
      </c>
      <c r="H30" s="114">
        <v>185</v>
      </c>
      <c r="I30" s="140">
        <v>217</v>
      </c>
      <c r="J30" s="115">
        <v>6</v>
      </c>
      <c r="K30" s="116">
        <v>2.7649769585253456</v>
      </c>
    </row>
    <row r="31" spans="1:11" ht="14.1" customHeight="1" x14ac:dyDescent="0.2">
      <c r="A31" s="306" t="s">
        <v>249</v>
      </c>
      <c r="B31" s="307" t="s">
        <v>250</v>
      </c>
      <c r="C31" s="308"/>
      <c r="D31" s="113">
        <v>1.8838709677419354</v>
      </c>
      <c r="E31" s="115">
        <v>73</v>
      </c>
      <c r="F31" s="114">
        <v>44</v>
      </c>
      <c r="G31" s="114">
        <v>75</v>
      </c>
      <c r="H31" s="114">
        <v>76</v>
      </c>
      <c r="I31" s="140">
        <v>109</v>
      </c>
      <c r="J31" s="115">
        <v>-36</v>
      </c>
      <c r="K31" s="116">
        <v>-33.027522935779814</v>
      </c>
    </row>
    <row r="32" spans="1:11" ht="14.1" customHeight="1" x14ac:dyDescent="0.2">
      <c r="A32" s="306">
        <v>31</v>
      </c>
      <c r="B32" s="307" t="s">
        <v>251</v>
      </c>
      <c r="C32" s="308"/>
      <c r="D32" s="113">
        <v>0.64516129032258063</v>
      </c>
      <c r="E32" s="115">
        <v>25</v>
      </c>
      <c r="F32" s="114">
        <v>14</v>
      </c>
      <c r="G32" s="114">
        <v>32</v>
      </c>
      <c r="H32" s="114">
        <v>23</v>
      </c>
      <c r="I32" s="140">
        <v>27</v>
      </c>
      <c r="J32" s="115">
        <v>-2</v>
      </c>
      <c r="K32" s="116">
        <v>-7.4074074074074074</v>
      </c>
    </row>
    <row r="33" spans="1:11" ht="14.1" customHeight="1" x14ac:dyDescent="0.2">
      <c r="A33" s="306">
        <v>32</v>
      </c>
      <c r="B33" s="307" t="s">
        <v>252</v>
      </c>
      <c r="C33" s="308"/>
      <c r="D33" s="113">
        <v>6.1677419354838712</v>
      </c>
      <c r="E33" s="115">
        <v>239</v>
      </c>
      <c r="F33" s="114">
        <v>108</v>
      </c>
      <c r="G33" s="114">
        <v>230</v>
      </c>
      <c r="H33" s="114">
        <v>236</v>
      </c>
      <c r="I33" s="140">
        <v>220</v>
      </c>
      <c r="J33" s="115">
        <v>19</v>
      </c>
      <c r="K33" s="116">
        <v>8.6363636363636367</v>
      </c>
    </row>
    <row r="34" spans="1:11" ht="14.1" customHeight="1" x14ac:dyDescent="0.2">
      <c r="A34" s="306">
        <v>33</v>
      </c>
      <c r="B34" s="307" t="s">
        <v>253</v>
      </c>
      <c r="C34" s="308"/>
      <c r="D34" s="113">
        <v>1.4709677419354839</v>
      </c>
      <c r="E34" s="115">
        <v>57</v>
      </c>
      <c r="F34" s="114">
        <v>32</v>
      </c>
      <c r="G34" s="114">
        <v>100</v>
      </c>
      <c r="H34" s="114">
        <v>43</v>
      </c>
      <c r="I34" s="140">
        <v>69</v>
      </c>
      <c r="J34" s="115">
        <v>-12</v>
      </c>
      <c r="K34" s="116">
        <v>-17.391304347826086</v>
      </c>
    </row>
    <row r="35" spans="1:11" ht="14.1" customHeight="1" x14ac:dyDescent="0.2">
      <c r="A35" s="306">
        <v>34</v>
      </c>
      <c r="B35" s="307" t="s">
        <v>254</v>
      </c>
      <c r="C35" s="308"/>
      <c r="D35" s="113">
        <v>2.0903225806451613</v>
      </c>
      <c r="E35" s="115">
        <v>81</v>
      </c>
      <c r="F35" s="114">
        <v>59</v>
      </c>
      <c r="G35" s="114">
        <v>85</v>
      </c>
      <c r="H35" s="114">
        <v>49</v>
      </c>
      <c r="I35" s="140">
        <v>76</v>
      </c>
      <c r="J35" s="115">
        <v>5</v>
      </c>
      <c r="K35" s="116">
        <v>6.5789473684210522</v>
      </c>
    </row>
    <row r="36" spans="1:11" ht="14.1" customHeight="1" x14ac:dyDescent="0.2">
      <c r="A36" s="306">
        <v>41</v>
      </c>
      <c r="B36" s="307" t="s">
        <v>255</v>
      </c>
      <c r="C36" s="308"/>
      <c r="D36" s="113">
        <v>0.33548387096774196</v>
      </c>
      <c r="E36" s="115">
        <v>13</v>
      </c>
      <c r="F36" s="114">
        <v>18</v>
      </c>
      <c r="G36" s="114">
        <v>19</v>
      </c>
      <c r="H36" s="114">
        <v>14</v>
      </c>
      <c r="I36" s="140">
        <v>15</v>
      </c>
      <c r="J36" s="115">
        <v>-2</v>
      </c>
      <c r="K36" s="116">
        <v>-13.333333333333334</v>
      </c>
    </row>
    <row r="37" spans="1:11" ht="14.1" customHeight="1" x14ac:dyDescent="0.2">
      <c r="A37" s="306">
        <v>42</v>
      </c>
      <c r="B37" s="307" t="s">
        <v>256</v>
      </c>
      <c r="C37" s="308"/>
      <c r="D37" s="113">
        <v>0.23225806451612904</v>
      </c>
      <c r="E37" s="115">
        <v>9</v>
      </c>
      <c r="F37" s="114" t="s">
        <v>513</v>
      </c>
      <c r="G37" s="114">
        <v>7</v>
      </c>
      <c r="H37" s="114">
        <v>3</v>
      </c>
      <c r="I37" s="140">
        <v>3</v>
      </c>
      <c r="J37" s="115">
        <v>6</v>
      </c>
      <c r="K37" s="116">
        <v>200</v>
      </c>
    </row>
    <row r="38" spans="1:11" ht="14.1" customHeight="1" x14ac:dyDescent="0.2">
      <c r="A38" s="306">
        <v>43</v>
      </c>
      <c r="B38" s="307" t="s">
        <v>257</v>
      </c>
      <c r="C38" s="308"/>
      <c r="D38" s="113">
        <v>0.67096774193548392</v>
      </c>
      <c r="E38" s="115">
        <v>26</v>
      </c>
      <c r="F38" s="114">
        <v>17</v>
      </c>
      <c r="G38" s="114">
        <v>49</v>
      </c>
      <c r="H38" s="114">
        <v>28</v>
      </c>
      <c r="I38" s="140">
        <v>36</v>
      </c>
      <c r="J38" s="115">
        <v>-10</v>
      </c>
      <c r="K38" s="116">
        <v>-27.777777777777779</v>
      </c>
    </row>
    <row r="39" spans="1:11" ht="14.1" customHeight="1" x14ac:dyDescent="0.2">
      <c r="A39" s="306">
        <v>51</v>
      </c>
      <c r="B39" s="307" t="s">
        <v>258</v>
      </c>
      <c r="C39" s="308"/>
      <c r="D39" s="113">
        <v>19.27741935483871</v>
      </c>
      <c r="E39" s="115">
        <v>747</v>
      </c>
      <c r="F39" s="114">
        <v>587</v>
      </c>
      <c r="G39" s="114">
        <v>624</v>
      </c>
      <c r="H39" s="114">
        <v>532</v>
      </c>
      <c r="I39" s="140">
        <v>683</v>
      </c>
      <c r="J39" s="115">
        <v>64</v>
      </c>
      <c r="K39" s="116">
        <v>9.3704245973645683</v>
      </c>
    </row>
    <row r="40" spans="1:11" ht="14.1" customHeight="1" x14ac:dyDescent="0.2">
      <c r="A40" s="306" t="s">
        <v>259</v>
      </c>
      <c r="B40" s="307" t="s">
        <v>260</v>
      </c>
      <c r="C40" s="308"/>
      <c r="D40" s="113">
        <v>18.580645161290324</v>
      </c>
      <c r="E40" s="115">
        <v>720</v>
      </c>
      <c r="F40" s="114">
        <v>575</v>
      </c>
      <c r="G40" s="114">
        <v>590</v>
      </c>
      <c r="H40" s="114">
        <v>500</v>
      </c>
      <c r="I40" s="140">
        <v>645</v>
      </c>
      <c r="J40" s="115">
        <v>75</v>
      </c>
      <c r="K40" s="116">
        <v>11.627906976744185</v>
      </c>
    </row>
    <row r="41" spans="1:11" ht="14.1" customHeight="1" x14ac:dyDescent="0.2">
      <c r="A41" s="306"/>
      <c r="B41" s="307" t="s">
        <v>261</v>
      </c>
      <c r="C41" s="308"/>
      <c r="D41" s="113">
        <v>18.038709677419355</v>
      </c>
      <c r="E41" s="115">
        <v>699</v>
      </c>
      <c r="F41" s="114">
        <v>554</v>
      </c>
      <c r="G41" s="114">
        <v>554</v>
      </c>
      <c r="H41" s="114">
        <v>471</v>
      </c>
      <c r="I41" s="140">
        <v>604</v>
      </c>
      <c r="J41" s="115">
        <v>95</v>
      </c>
      <c r="K41" s="116">
        <v>15.728476821192054</v>
      </c>
    </row>
    <row r="42" spans="1:11" ht="14.1" customHeight="1" x14ac:dyDescent="0.2">
      <c r="A42" s="306">
        <v>52</v>
      </c>
      <c r="B42" s="307" t="s">
        <v>262</v>
      </c>
      <c r="C42" s="308"/>
      <c r="D42" s="113">
        <v>5.1096774193548384</v>
      </c>
      <c r="E42" s="115">
        <v>198</v>
      </c>
      <c r="F42" s="114">
        <v>132</v>
      </c>
      <c r="G42" s="114">
        <v>219</v>
      </c>
      <c r="H42" s="114">
        <v>188</v>
      </c>
      <c r="I42" s="140">
        <v>316</v>
      </c>
      <c r="J42" s="115">
        <v>-118</v>
      </c>
      <c r="K42" s="116">
        <v>-37.341772151898731</v>
      </c>
    </row>
    <row r="43" spans="1:11" ht="14.1" customHeight="1" x14ac:dyDescent="0.2">
      <c r="A43" s="306" t="s">
        <v>263</v>
      </c>
      <c r="B43" s="307" t="s">
        <v>264</v>
      </c>
      <c r="C43" s="308"/>
      <c r="D43" s="113">
        <v>4.387096774193548</v>
      </c>
      <c r="E43" s="115">
        <v>170</v>
      </c>
      <c r="F43" s="114">
        <v>120</v>
      </c>
      <c r="G43" s="114">
        <v>193</v>
      </c>
      <c r="H43" s="114">
        <v>162</v>
      </c>
      <c r="I43" s="140">
        <v>286</v>
      </c>
      <c r="J43" s="115">
        <v>-116</v>
      </c>
      <c r="K43" s="116">
        <v>-40.55944055944056</v>
      </c>
    </row>
    <row r="44" spans="1:11" ht="14.1" customHeight="1" x14ac:dyDescent="0.2">
      <c r="A44" s="306">
        <v>53</v>
      </c>
      <c r="B44" s="307" t="s">
        <v>265</v>
      </c>
      <c r="C44" s="308"/>
      <c r="D44" s="113">
        <v>0.85161290322580641</v>
      </c>
      <c r="E44" s="115">
        <v>33</v>
      </c>
      <c r="F44" s="114">
        <v>35</v>
      </c>
      <c r="G44" s="114">
        <v>39</v>
      </c>
      <c r="H44" s="114">
        <v>24</v>
      </c>
      <c r="I44" s="140">
        <v>23</v>
      </c>
      <c r="J44" s="115">
        <v>10</v>
      </c>
      <c r="K44" s="116">
        <v>43.478260869565219</v>
      </c>
    </row>
    <row r="45" spans="1:11" ht="14.1" customHeight="1" x14ac:dyDescent="0.2">
      <c r="A45" s="306" t="s">
        <v>266</v>
      </c>
      <c r="B45" s="307" t="s">
        <v>267</v>
      </c>
      <c r="C45" s="308"/>
      <c r="D45" s="113">
        <v>0.82580645161290323</v>
      </c>
      <c r="E45" s="115">
        <v>32</v>
      </c>
      <c r="F45" s="114">
        <v>35</v>
      </c>
      <c r="G45" s="114">
        <v>37</v>
      </c>
      <c r="H45" s="114">
        <v>22</v>
      </c>
      <c r="I45" s="140">
        <v>21</v>
      </c>
      <c r="J45" s="115">
        <v>11</v>
      </c>
      <c r="K45" s="116">
        <v>52.38095238095238</v>
      </c>
    </row>
    <row r="46" spans="1:11" ht="14.1" customHeight="1" x14ac:dyDescent="0.2">
      <c r="A46" s="306">
        <v>54</v>
      </c>
      <c r="B46" s="307" t="s">
        <v>268</v>
      </c>
      <c r="C46" s="308"/>
      <c r="D46" s="113">
        <v>3.8451612903225807</v>
      </c>
      <c r="E46" s="115">
        <v>149</v>
      </c>
      <c r="F46" s="114">
        <v>148</v>
      </c>
      <c r="G46" s="114">
        <v>168</v>
      </c>
      <c r="H46" s="114">
        <v>133</v>
      </c>
      <c r="I46" s="140">
        <v>147</v>
      </c>
      <c r="J46" s="115">
        <v>2</v>
      </c>
      <c r="K46" s="116">
        <v>1.3605442176870748</v>
      </c>
    </row>
    <row r="47" spans="1:11" ht="14.1" customHeight="1" x14ac:dyDescent="0.2">
      <c r="A47" s="306">
        <v>61</v>
      </c>
      <c r="B47" s="307" t="s">
        <v>269</v>
      </c>
      <c r="C47" s="308"/>
      <c r="D47" s="113">
        <v>2.5806451612903225</v>
      </c>
      <c r="E47" s="115">
        <v>100</v>
      </c>
      <c r="F47" s="114">
        <v>52</v>
      </c>
      <c r="G47" s="114">
        <v>124</v>
      </c>
      <c r="H47" s="114">
        <v>77</v>
      </c>
      <c r="I47" s="140">
        <v>156</v>
      </c>
      <c r="J47" s="115">
        <v>-56</v>
      </c>
      <c r="K47" s="116">
        <v>-35.897435897435898</v>
      </c>
    </row>
    <row r="48" spans="1:11" ht="14.1" customHeight="1" x14ac:dyDescent="0.2">
      <c r="A48" s="306">
        <v>62</v>
      </c>
      <c r="B48" s="307" t="s">
        <v>270</v>
      </c>
      <c r="C48" s="308"/>
      <c r="D48" s="113">
        <v>7.354838709677419</v>
      </c>
      <c r="E48" s="115">
        <v>285</v>
      </c>
      <c r="F48" s="114">
        <v>231</v>
      </c>
      <c r="G48" s="114">
        <v>432</v>
      </c>
      <c r="H48" s="114">
        <v>357</v>
      </c>
      <c r="I48" s="140">
        <v>447</v>
      </c>
      <c r="J48" s="115">
        <v>-162</v>
      </c>
      <c r="K48" s="116">
        <v>-36.241610738255034</v>
      </c>
    </row>
    <row r="49" spans="1:11" ht="14.1" customHeight="1" x14ac:dyDescent="0.2">
      <c r="A49" s="306">
        <v>63</v>
      </c>
      <c r="B49" s="307" t="s">
        <v>271</v>
      </c>
      <c r="C49" s="308"/>
      <c r="D49" s="113">
        <v>2.1677419354838712</v>
      </c>
      <c r="E49" s="115">
        <v>84</v>
      </c>
      <c r="F49" s="114">
        <v>75</v>
      </c>
      <c r="G49" s="114">
        <v>111</v>
      </c>
      <c r="H49" s="114">
        <v>83</v>
      </c>
      <c r="I49" s="140">
        <v>113</v>
      </c>
      <c r="J49" s="115">
        <v>-29</v>
      </c>
      <c r="K49" s="116">
        <v>-25.663716814159294</v>
      </c>
    </row>
    <row r="50" spans="1:11" ht="14.1" customHeight="1" x14ac:dyDescent="0.2">
      <c r="A50" s="306" t="s">
        <v>272</v>
      </c>
      <c r="B50" s="307" t="s">
        <v>273</v>
      </c>
      <c r="C50" s="308"/>
      <c r="D50" s="113">
        <v>0.23225806451612904</v>
      </c>
      <c r="E50" s="115">
        <v>9</v>
      </c>
      <c r="F50" s="114">
        <v>7</v>
      </c>
      <c r="G50" s="114">
        <v>18</v>
      </c>
      <c r="H50" s="114">
        <v>10</v>
      </c>
      <c r="I50" s="140">
        <v>5</v>
      </c>
      <c r="J50" s="115">
        <v>4</v>
      </c>
      <c r="K50" s="116">
        <v>80</v>
      </c>
    </row>
    <row r="51" spans="1:11" ht="14.1" customHeight="1" x14ac:dyDescent="0.2">
      <c r="A51" s="306" t="s">
        <v>274</v>
      </c>
      <c r="B51" s="307" t="s">
        <v>275</v>
      </c>
      <c r="C51" s="308"/>
      <c r="D51" s="113">
        <v>1.8580645161290323</v>
      </c>
      <c r="E51" s="115">
        <v>72</v>
      </c>
      <c r="F51" s="114">
        <v>66</v>
      </c>
      <c r="G51" s="114">
        <v>83</v>
      </c>
      <c r="H51" s="114">
        <v>64</v>
      </c>
      <c r="I51" s="140">
        <v>98</v>
      </c>
      <c r="J51" s="115">
        <v>-26</v>
      </c>
      <c r="K51" s="116">
        <v>-26.530612244897959</v>
      </c>
    </row>
    <row r="52" spans="1:11" ht="14.1" customHeight="1" x14ac:dyDescent="0.2">
      <c r="A52" s="306">
        <v>71</v>
      </c>
      <c r="B52" s="307" t="s">
        <v>276</v>
      </c>
      <c r="C52" s="308"/>
      <c r="D52" s="113">
        <v>7.2</v>
      </c>
      <c r="E52" s="115">
        <v>279</v>
      </c>
      <c r="F52" s="114">
        <v>172</v>
      </c>
      <c r="G52" s="114">
        <v>335</v>
      </c>
      <c r="H52" s="114">
        <v>274</v>
      </c>
      <c r="I52" s="140">
        <v>426</v>
      </c>
      <c r="J52" s="115">
        <v>-147</v>
      </c>
      <c r="K52" s="116">
        <v>-34.507042253521128</v>
      </c>
    </row>
    <row r="53" spans="1:11" ht="14.1" customHeight="1" x14ac:dyDescent="0.2">
      <c r="A53" s="306" t="s">
        <v>277</v>
      </c>
      <c r="B53" s="307" t="s">
        <v>278</v>
      </c>
      <c r="C53" s="308"/>
      <c r="D53" s="113">
        <v>2.2709677419354839</v>
      </c>
      <c r="E53" s="115">
        <v>88</v>
      </c>
      <c r="F53" s="114">
        <v>47</v>
      </c>
      <c r="G53" s="114">
        <v>136</v>
      </c>
      <c r="H53" s="114">
        <v>91</v>
      </c>
      <c r="I53" s="140">
        <v>136</v>
      </c>
      <c r="J53" s="115">
        <v>-48</v>
      </c>
      <c r="K53" s="116">
        <v>-35.294117647058826</v>
      </c>
    </row>
    <row r="54" spans="1:11" ht="14.1" customHeight="1" x14ac:dyDescent="0.2">
      <c r="A54" s="306" t="s">
        <v>279</v>
      </c>
      <c r="B54" s="307" t="s">
        <v>280</v>
      </c>
      <c r="C54" s="308"/>
      <c r="D54" s="113">
        <v>4.2838709677419358</v>
      </c>
      <c r="E54" s="115">
        <v>166</v>
      </c>
      <c r="F54" s="114">
        <v>111</v>
      </c>
      <c r="G54" s="114">
        <v>174</v>
      </c>
      <c r="H54" s="114">
        <v>154</v>
      </c>
      <c r="I54" s="140">
        <v>266</v>
      </c>
      <c r="J54" s="115">
        <v>-100</v>
      </c>
      <c r="K54" s="116">
        <v>-37.593984962406012</v>
      </c>
    </row>
    <row r="55" spans="1:11" ht="14.1" customHeight="1" x14ac:dyDescent="0.2">
      <c r="A55" s="306">
        <v>72</v>
      </c>
      <c r="B55" s="307" t="s">
        <v>281</v>
      </c>
      <c r="C55" s="308"/>
      <c r="D55" s="113">
        <v>1.3677419354838709</v>
      </c>
      <c r="E55" s="115">
        <v>53</v>
      </c>
      <c r="F55" s="114">
        <v>27</v>
      </c>
      <c r="G55" s="114">
        <v>66</v>
      </c>
      <c r="H55" s="114">
        <v>57</v>
      </c>
      <c r="I55" s="140">
        <v>74</v>
      </c>
      <c r="J55" s="115">
        <v>-21</v>
      </c>
      <c r="K55" s="116">
        <v>-28.378378378378379</v>
      </c>
    </row>
    <row r="56" spans="1:11" ht="14.1" customHeight="1" x14ac:dyDescent="0.2">
      <c r="A56" s="306" t="s">
        <v>282</v>
      </c>
      <c r="B56" s="307" t="s">
        <v>283</v>
      </c>
      <c r="C56" s="308"/>
      <c r="D56" s="113">
        <v>0.54193548387096779</v>
      </c>
      <c r="E56" s="115">
        <v>21</v>
      </c>
      <c r="F56" s="114" t="s">
        <v>513</v>
      </c>
      <c r="G56" s="114">
        <v>25</v>
      </c>
      <c r="H56" s="114">
        <v>12</v>
      </c>
      <c r="I56" s="140">
        <v>22</v>
      </c>
      <c r="J56" s="115">
        <v>-1</v>
      </c>
      <c r="K56" s="116">
        <v>-4.5454545454545459</v>
      </c>
    </row>
    <row r="57" spans="1:11" ht="14.1" customHeight="1" x14ac:dyDescent="0.2">
      <c r="A57" s="306" t="s">
        <v>284</v>
      </c>
      <c r="B57" s="307" t="s">
        <v>285</v>
      </c>
      <c r="C57" s="308"/>
      <c r="D57" s="113">
        <v>0.54193548387096779</v>
      </c>
      <c r="E57" s="115">
        <v>21</v>
      </c>
      <c r="F57" s="114">
        <v>13</v>
      </c>
      <c r="G57" s="114">
        <v>21</v>
      </c>
      <c r="H57" s="114">
        <v>28</v>
      </c>
      <c r="I57" s="140">
        <v>40</v>
      </c>
      <c r="J57" s="115">
        <v>-19</v>
      </c>
      <c r="K57" s="116">
        <v>-47.5</v>
      </c>
    </row>
    <row r="58" spans="1:11" ht="14.1" customHeight="1" x14ac:dyDescent="0.2">
      <c r="A58" s="306">
        <v>73</v>
      </c>
      <c r="B58" s="307" t="s">
        <v>286</v>
      </c>
      <c r="C58" s="308"/>
      <c r="D58" s="113">
        <v>1.264516129032258</v>
      </c>
      <c r="E58" s="115">
        <v>49</v>
      </c>
      <c r="F58" s="114">
        <v>37</v>
      </c>
      <c r="G58" s="114">
        <v>116</v>
      </c>
      <c r="H58" s="114">
        <v>48</v>
      </c>
      <c r="I58" s="140">
        <v>45</v>
      </c>
      <c r="J58" s="115">
        <v>4</v>
      </c>
      <c r="K58" s="116">
        <v>8.8888888888888893</v>
      </c>
    </row>
    <row r="59" spans="1:11" ht="14.1" customHeight="1" x14ac:dyDescent="0.2">
      <c r="A59" s="306" t="s">
        <v>287</v>
      </c>
      <c r="B59" s="307" t="s">
        <v>288</v>
      </c>
      <c r="C59" s="308"/>
      <c r="D59" s="113">
        <v>0.74838709677419357</v>
      </c>
      <c r="E59" s="115">
        <v>29</v>
      </c>
      <c r="F59" s="114">
        <v>20</v>
      </c>
      <c r="G59" s="114">
        <v>76</v>
      </c>
      <c r="H59" s="114">
        <v>30</v>
      </c>
      <c r="I59" s="140">
        <v>28</v>
      </c>
      <c r="J59" s="115">
        <v>1</v>
      </c>
      <c r="K59" s="116">
        <v>3.5714285714285716</v>
      </c>
    </row>
    <row r="60" spans="1:11" ht="14.1" customHeight="1" x14ac:dyDescent="0.2">
      <c r="A60" s="306">
        <v>81</v>
      </c>
      <c r="B60" s="307" t="s">
        <v>289</v>
      </c>
      <c r="C60" s="308"/>
      <c r="D60" s="113">
        <v>4.129032258064516</v>
      </c>
      <c r="E60" s="115">
        <v>160</v>
      </c>
      <c r="F60" s="114">
        <v>157</v>
      </c>
      <c r="G60" s="114">
        <v>241</v>
      </c>
      <c r="H60" s="114">
        <v>182</v>
      </c>
      <c r="I60" s="140">
        <v>188</v>
      </c>
      <c r="J60" s="115">
        <v>-28</v>
      </c>
      <c r="K60" s="116">
        <v>-14.893617021276595</v>
      </c>
    </row>
    <row r="61" spans="1:11" ht="14.1" customHeight="1" x14ac:dyDescent="0.2">
      <c r="A61" s="306" t="s">
        <v>290</v>
      </c>
      <c r="B61" s="307" t="s">
        <v>291</v>
      </c>
      <c r="C61" s="308"/>
      <c r="D61" s="113">
        <v>1.4709677419354839</v>
      </c>
      <c r="E61" s="115">
        <v>57</v>
      </c>
      <c r="F61" s="114">
        <v>52</v>
      </c>
      <c r="G61" s="114">
        <v>103</v>
      </c>
      <c r="H61" s="114">
        <v>71</v>
      </c>
      <c r="I61" s="140">
        <v>78</v>
      </c>
      <c r="J61" s="115">
        <v>-21</v>
      </c>
      <c r="K61" s="116">
        <v>-26.923076923076923</v>
      </c>
    </row>
    <row r="62" spans="1:11" ht="14.1" customHeight="1" x14ac:dyDescent="0.2">
      <c r="A62" s="306" t="s">
        <v>292</v>
      </c>
      <c r="B62" s="307" t="s">
        <v>293</v>
      </c>
      <c r="C62" s="308"/>
      <c r="D62" s="113">
        <v>1.2903225806451613</v>
      </c>
      <c r="E62" s="115">
        <v>50</v>
      </c>
      <c r="F62" s="114">
        <v>57</v>
      </c>
      <c r="G62" s="114">
        <v>100</v>
      </c>
      <c r="H62" s="114">
        <v>56</v>
      </c>
      <c r="I62" s="140">
        <v>69</v>
      </c>
      <c r="J62" s="115">
        <v>-19</v>
      </c>
      <c r="K62" s="116">
        <v>-27.536231884057973</v>
      </c>
    </row>
    <row r="63" spans="1:11" ht="14.1" customHeight="1" x14ac:dyDescent="0.2">
      <c r="A63" s="306"/>
      <c r="B63" s="307" t="s">
        <v>294</v>
      </c>
      <c r="C63" s="308"/>
      <c r="D63" s="113">
        <v>1.1354838709677419</v>
      </c>
      <c r="E63" s="115">
        <v>44</v>
      </c>
      <c r="F63" s="114">
        <v>44</v>
      </c>
      <c r="G63" s="114">
        <v>79</v>
      </c>
      <c r="H63" s="114">
        <v>48</v>
      </c>
      <c r="I63" s="140">
        <v>52</v>
      </c>
      <c r="J63" s="115">
        <v>-8</v>
      </c>
      <c r="K63" s="116">
        <v>-15.384615384615385</v>
      </c>
    </row>
    <row r="64" spans="1:11" ht="14.1" customHeight="1" x14ac:dyDescent="0.2">
      <c r="A64" s="306" t="s">
        <v>295</v>
      </c>
      <c r="B64" s="307" t="s">
        <v>296</v>
      </c>
      <c r="C64" s="308"/>
      <c r="D64" s="113">
        <v>0.46451612903225808</v>
      </c>
      <c r="E64" s="115">
        <v>18</v>
      </c>
      <c r="F64" s="114">
        <v>14</v>
      </c>
      <c r="G64" s="114">
        <v>6</v>
      </c>
      <c r="H64" s="114">
        <v>18</v>
      </c>
      <c r="I64" s="140">
        <v>10</v>
      </c>
      <c r="J64" s="115">
        <v>8</v>
      </c>
      <c r="K64" s="116">
        <v>80</v>
      </c>
    </row>
    <row r="65" spans="1:11" ht="14.1" customHeight="1" x14ac:dyDescent="0.2">
      <c r="A65" s="306" t="s">
        <v>297</v>
      </c>
      <c r="B65" s="307" t="s">
        <v>298</v>
      </c>
      <c r="C65" s="308"/>
      <c r="D65" s="113">
        <v>0.38709677419354838</v>
      </c>
      <c r="E65" s="115">
        <v>15</v>
      </c>
      <c r="F65" s="114">
        <v>19</v>
      </c>
      <c r="G65" s="114">
        <v>21</v>
      </c>
      <c r="H65" s="114">
        <v>15</v>
      </c>
      <c r="I65" s="140">
        <v>11</v>
      </c>
      <c r="J65" s="115">
        <v>4</v>
      </c>
      <c r="K65" s="116">
        <v>36.363636363636367</v>
      </c>
    </row>
    <row r="66" spans="1:11" ht="14.1" customHeight="1" x14ac:dyDescent="0.2">
      <c r="A66" s="306">
        <v>82</v>
      </c>
      <c r="B66" s="307" t="s">
        <v>299</v>
      </c>
      <c r="C66" s="308"/>
      <c r="D66" s="113">
        <v>3.5612903225806454</v>
      </c>
      <c r="E66" s="115">
        <v>138</v>
      </c>
      <c r="F66" s="114">
        <v>116</v>
      </c>
      <c r="G66" s="114">
        <v>229</v>
      </c>
      <c r="H66" s="114">
        <v>120</v>
      </c>
      <c r="I66" s="140">
        <v>124</v>
      </c>
      <c r="J66" s="115">
        <v>14</v>
      </c>
      <c r="K66" s="116">
        <v>11.290322580645162</v>
      </c>
    </row>
    <row r="67" spans="1:11" ht="14.1" customHeight="1" x14ac:dyDescent="0.2">
      <c r="A67" s="306" t="s">
        <v>300</v>
      </c>
      <c r="B67" s="307" t="s">
        <v>301</v>
      </c>
      <c r="C67" s="308"/>
      <c r="D67" s="113">
        <v>2.5290322580645159</v>
      </c>
      <c r="E67" s="115">
        <v>98</v>
      </c>
      <c r="F67" s="114">
        <v>81</v>
      </c>
      <c r="G67" s="114">
        <v>140</v>
      </c>
      <c r="H67" s="114">
        <v>78</v>
      </c>
      <c r="I67" s="140">
        <v>78</v>
      </c>
      <c r="J67" s="115">
        <v>20</v>
      </c>
      <c r="K67" s="116">
        <v>25.641025641025642</v>
      </c>
    </row>
    <row r="68" spans="1:11" ht="14.1" customHeight="1" x14ac:dyDescent="0.2">
      <c r="A68" s="306" t="s">
        <v>302</v>
      </c>
      <c r="B68" s="307" t="s">
        <v>303</v>
      </c>
      <c r="C68" s="308"/>
      <c r="D68" s="113">
        <v>0.64516129032258063</v>
      </c>
      <c r="E68" s="115">
        <v>25</v>
      </c>
      <c r="F68" s="114">
        <v>20</v>
      </c>
      <c r="G68" s="114">
        <v>45</v>
      </c>
      <c r="H68" s="114">
        <v>28</v>
      </c>
      <c r="I68" s="140">
        <v>32</v>
      </c>
      <c r="J68" s="115">
        <v>-7</v>
      </c>
      <c r="K68" s="116">
        <v>-21.875</v>
      </c>
    </row>
    <row r="69" spans="1:11" ht="14.1" customHeight="1" x14ac:dyDescent="0.2">
      <c r="A69" s="306">
        <v>83</v>
      </c>
      <c r="B69" s="307" t="s">
        <v>304</v>
      </c>
      <c r="C69" s="308"/>
      <c r="D69" s="113">
        <v>3.6129032258064515</v>
      </c>
      <c r="E69" s="115">
        <v>140</v>
      </c>
      <c r="F69" s="114">
        <v>148</v>
      </c>
      <c r="G69" s="114">
        <v>378</v>
      </c>
      <c r="H69" s="114">
        <v>178</v>
      </c>
      <c r="I69" s="140">
        <v>170</v>
      </c>
      <c r="J69" s="115">
        <v>-30</v>
      </c>
      <c r="K69" s="116">
        <v>-17.647058823529413</v>
      </c>
    </row>
    <row r="70" spans="1:11" ht="14.1" customHeight="1" x14ac:dyDescent="0.2">
      <c r="A70" s="306" t="s">
        <v>305</v>
      </c>
      <c r="B70" s="307" t="s">
        <v>306</v>
      </c>
      <c r="C70" s="308"/>
      <c r="D70" s="113">
        <v>2.967741935483871</v>
      </c>
      <c r="E70" s="115">
        <v>115</v>
      </c>
      <c r="F70" s="114">
        <v>127</v>
      </c>
      <c r="G70" s="114">
        <v>357</v>
      </c>
      <c r="H70" s="114">
        <v>149</v>
      </c>
      <c r="I70" s="140">
        <v>150</v>
      </c>
      <c r="J70" s="115">
        <v>-35</v>
      </c>
      <c r="K70" s="116">
        <v>-23.333333333333332</v>
      </c>
    </row>
    <row r="71" spans="1:11" ht="14.1" customHeight="1" x14ac:dyDescent="0.2">
      <c r="A71" s="306"/>
      <c r="B71" s="307" t="s">
        <v>307</v>
      </c>
      <c r="C71" s="308"/>
      <c r="D71" s="113">
        <v>1.2387096774193549</v>
      </c>
      <c r="E71" s="115">
        <v>48</v>
      </c>
      <c r="F71" s="114">
        <v>54</v>
      </c>
      <c r="G71" s="114">
        <v>189</v>
      </c>
      <c r="H71" s="114">
        <v>57</v>
      </c>
      <c r="I71" s="140">
        <v>77</v>
      </c>
      <c r="J71" s="115">
        <v>-29</v>
      </c>
      <c r="K71" s="116">
        <v>-37.662337662337663</v>
      </c>
    </row>
    <row r="72" spans="1:11" ht="14.1" customHeight="1" x14ac:dyDescent="0.2">
      <c r="A72" s="306">
        <v>84</v>
      </c>
      <c r="B72" s="307" t="s">
        <v>308</v>
      </c>
      <c r="C72" s="308"/>
      <c r="D72" s="113">
        <v>0.64516129032258063</v>
      </c>
      <c r="E72" s="115">
        <v>25</v>
      </c>
      <c r="F72" s="114">
        <v>21</v>
      </c>
      <c r="G72" s="114">
        <v>57</v>
      </c>
      <c r="H72" s="114">
        <v>26</v>
      </c>
      <c r="I72" s="140">
        <v>41</v>
      </c>
      <c r="J72" s="115">
        <v>-16</v>
      </c>
      <c r="K72" s="116">
        <v>-39.024390243902438</v>
      </c>
    </row>
    <row r="73" spans="1:11" ht="14.1" customHeight="1" x14ac:dyDescent="0.2">
      <c r="A73" s="306" t="s">
        <v>309</v>
      </c>
      <c r="B73" s="307" t="s">
        <v>310</v>
      </c>
      <c r="C73" s="308"/>
      <c r="D73" s="113">
        <v>0.25806451612903225</v>
      </c>
      <c r="E73" s="115">
        <v>10</v>
      </c>
      <c r="F73" s="114">
        <v>8</v>
      </c>
      <c r="G73" s="114">
        <v>37</v>
      </c>
      <c r="H73" s="114">
        <v>11</v>
      </c>
      <c r="I73" s="140">
        <v>20</v>
      </c>
      <c r="J73" s="115">
        <v>-10</v>
      </c>
      <c r="K73" s="116">
        <v>-50</v>
      </c>
    </row>
    <row r="74" spans="1:11" ht="14.1" customHeight="1" x14ac:dyDescent="0.2">
      <c r="A74" s="306" t="s">
        <v>311</v>
      </c>
      <c r="B74" s="307" t="s">
        <v>312</v>
      </c>
      <c r="C74" s="308"/>
      <c r="D74" s="113">
        <v>0.1032258064516129</v>
      </c>
      <c r="E74" s="115">
        <v>4</v>
      </c>
      <c r="F74" s="114">
        <v>5</v>
      </c>
      <c r="G74" s="114">
        <v>7</v>
      </c>
      <c r="H74" s="114">
        <v>3</v>
      </c>
      <c r="I74" s="140">
        <v>5</v>
      </c>
      <c r="J74" s="115">
        <v>-1</v>
      </c>
      <c r="K74" s="116">
        <v>-20</v>
      </c>
    </row>
    <row r="75" spans="1:11" ht="14.1" customHeight="1" x14ac:dyDescent="0.2">
      <c r="A75" s="306" t="s">
        <v>313</v>
      </c>
      <c r="B75" s="307" t="s">
        <v>314</v>
      </c>
      <c r="C75" s="308"/>
      <c r="D75" s="113">
        <v>0</v>
      </c>
      <c r="E75" s="115">
        <v>0</v>
      </c>
      <c r="F75" s="114" t="s">
        <v>513</v>
      </c>
      <c r="G75" s="114">
        <v>5</v>
      </c>
      <c r="H75" s="114" t="s">
        <v>513</v>
      </c>
      <c r="I75" s="140">
        <v>0</v>
      </c>
      <c r="J75" s="115">
        <v>0</v>
      </c>
      <c r="K75" s="116">
        <v>0</v>
      </c>
    </row>
    <row r="76" spans="1:11" ht="14.1" customHeight="1" x14ac:dyDescent="0.2">
      <c r="A76" s="306">
        <v>91</v>
      </c>
      <c r="B76" s="307" t="s">
        <v>315</v>
      </c>
      <c r="C76" s="308"/>
      <c r="D76" s="113">
        <v>0.67096774193548392</v>
      </c>
      <c r="E76" s="115">
        <v>26</v>
      </c>
      <c r="F76" s="114">
        <v>18</v>
      </c>
      <c r="G76" s="114">
        <v>32</v>
      </c>
      <c r="H76" s="114">
        <v>17</v>
      </c>
      <c r="I76" s="140">
        <v>33</v>
      </c>
      <c r="J76" s="115">
        <v>-7</v>
      </c>
      <c r="K76" s="116">
        <v>-21.212121212121211</v>
      </c>
    </row>
    <row r="77" spans="1:11" ht="14.1" customHeight="1" x14ac:dyDescent="0.2">
      <c r="A77" s="306">
        <v>92</v>
      </c>
      <c r="B77" s="307" t="s">
        <v>316</v>
      </c>
      <c r="C77" s="308"/>
      <c r="D77" s="113">
        <v>0.72258064516129028</v>
      </c>
      <c r="E77" s="115">
        <v>28</v>
      </c>
      <c r="F77" s="114">
        <v>34</v>
      </c>
      <c r="G77" s="114">
        <v>31</v>
      </c>
      <c r="H77" s="114">
        <v>24</v>
      </c>
      <c r="I77" s="140">
        <v>51</v>
      </c>
      <c r="J77" s="115">
        <v>-23</v>
      </c>
      <c r="K77" s="116">
        <v>-45.098039215686278</v>
      </c>
    </row>
    <row r="78" spans="1:11" ht="14.1" customHeight="1" x14ac:dyDescent="0.2">
      <c r="A78" s="306">
        <v>93</v>
      </c>
      <c r="B78" s="307" t="s">
        <v>317</v>
      </c>
      <c r="C78" s="308"/>
      <c r="D78" s="113" t="s">
        <v>513</v>
      </c>
      <c r="E78" s="115" t="s">
        <v>513</v>
      </c>
      <c r="F78" s="114" t="s">
        <v>513</v>
      </c>
      <c r="G78" s="114">
        <v>7</v>
      </c>
      <c r="H78" s="114">
        <v>16</v>
      </c>
      <c r="I78" s="140">
        <v>19</v>
      </c>
      <c r="J78" s="115" t="s">
        <v>513</v>
      </c>
      <c r="K78" s="116" t="s">
        <v>513</v>
      </c>
    </row>
    <row r="79" spans="1:11" ht="14.1" customHeight="1" x14ac:dyDescent="0.2">
      <c r="A79" s="306">
        <v>94</v>
      </c>
      <c r="B79" s="307" t="s">
        <v>318</v>
      </c>
      <c r="C79" s="308"/>
      <c r="D79" s="113" t="s">
        <v>513</v>
      </c>
      <c r="E79" s="115" t="s">
        <v>513</v>
      </c>
      <c r="F79" s="114">
        <v>3</v>
      </c>
      <c r="G79" s="114">
        <v>10</v>
      </c>
      <c r="H79" s="114">
        <v>5</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v>
      </c>
      <c r="E81" s="143">
        <v>0</v>
      </c>
      <c r="F81" s="144" t="s">
        <v>513</v>
      </c>
      <c r="G81" s="144">
        <v>13</v>
      </c>
      <c r="H81" s="144">
        <v>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3775</v>
      </c>
      <c r="E11" s="114">
        <v>3157</v>
      </c>
      <c r="F11" s="114">
        <v>4150</v>
      </c>
      <c r="G11" s="114">
        <v>3610</v>
      </c>
      <c r="H11" s="140">
        <v>4511</v>
      </c>
      <c r="I11" s="115">
        <v>-736</v>
      </c>
      <c r="J11" s="116">
        <v>-16.315672799822657</v>
      </c>
    </row>
    <row r="12" spans="1:15" s="110" customFormat="1" ht="24.95" customHeight="1" x14ac:dyDescent="0.2">
      <c r="A12" s="193" t="s">
        <v>132</v>
      </c>
      <c r="B12" s="194" t="s">
        <v>133</v>
      </c>
      <c r="C12" s="113">
        <v>2.5960264900662251</v>
      </c>
      <c r="D12" s="115">
        <v>98</v>
      </c>
      <c r="E12" s="114">
        <v>136</v>
      </c>
      <c r="F12" s="114">
        <v>181</v>
      </c>
      <c r="G12" s="114">
        <v>125</v>
      </c>
      <c r="H12" s="140">
        <v>117</v>
      </c>
      <c r="I12" s="115">
        <v>-19</v>
      </c>
      <c r="J12" s="116">
        <v>-16.239316239316238</v>
      </c>
    </row>
    <row r="13" spans="1:15" s="110" customFormat="1" ht="24.95" customHeight="1" x14ac:dyDescent="0.2">
      <c r="A13" s="193" t="s">
        <v>134</v>
      </c>
      <c r="B13" s="199" t="s">
        <v>214</v>
      </c>
      <c r="C13" s="113">
        <v>0.71523178807947019</v>
      </c>
      <c r="D13" s="115">
        <v>27</v>
      </c>
      <c r="E13" s="114">
        <v>13</v>
      </c>
      <c r="F13" s="114">
        <v>35</v>
      </c>
      <c r="G13" s="114">
        <v>16</v>
      </c>
      <c r="H13" s="140">
        <v>24</v>
      </c>
      <c r="I13" s="115">
        <v>3</v>
      </c>
      <c r="J13" s="116">
        <v>12.5</v>
      </c>
    </row>
    <row r="14" spans="1:15" s="287" customFormat="1" ht="24.95" customHeight="1" x14ac:dyDescent="0.2">
      <c r="A14" s="193" t="s">
        <v>215</v>
      </c>
      <c r="B14" s="199" t="s">
        <v>137</v>
      </c>
      <c r="C14" s="113">
        <v>16.026490066225165</v>
      </c>
      <c r="D14" s="115">
        <v>605</v>
      </c>
      <c r="E14" s="114">
        <v>456</v>
      </c>
      <c r="F14" s="114">
        <v>637</v>
      </c>
      <c r="G14" s="114">
        <v>488</v>
      </c>
      <c r="H14" s="140">
        <v>636</v>
      </c>
      <c r="I14" s="115">
        <v>-31</v>
      </c>
      <c r="J14" s="116">
        <v>-4.8742138364779874</v>
      </c>
      <c r="K14" s="110"/>
      <c r="L14" s="110"/>
      <c r="M14" s="110"/>
      <c r="N14" s="110"/>
      <c r="O14" s="110"/>
    </row>
    <row r="15" spans="1:15" s="110" customFormat="1" ht="24.95" customHeight="1" x14ac:dyDescent="0.2">
      <c r="A15" s="193" t="s">
        <v>216</v>
      </c>
      <c r="B15" s="199" t="s">
        <v>217</v>
      </c>
      <c r="C15" s="113">
        <v>7.6556291390728477</v>
      </c>
      <c r="D15" s="115">
        <v>289</v>
      </c>
      <c r="E15" s="114">
        <v>257</v>
      </c>
      <c r="F15" s="114">
        <v>382</v>
      </c>
      <c r="G15" s="114">
        <v>273</v>
      </c>
      <c r="H15" s="140">
        <v>289</v>
      </c>
      <c r="I15" s="115">
        <v>0</v>
      </c>
      <c r="J15" s="116">
        <v>0</v>
      </c>
    </row>
    <row r="16" spans="1:15" s="287" customFormat="1" ht="24.95" customHeight="1" x14ac:dyDescent="0.2">
      <c r="A16" s="193" t="s">
        <v>218</v>
      </c>
      <c r="B16" s="199" t="s">
        <v>141</v>
      </c>
      <c r="C16" s="113">
        <v>7.5496688741721858</v>
      </c>
      <c r="D16" s="115">
        <v>285</v>
      </c>
      <c r="E16" s="114">
        <v>171</v>
      </c>
      <c r="F16" s="114">
        <v>225</v>
      </c>
      <c r="G16" s="114">
        <v>186</v>
      </c>
      <c r="H16" s="140">
        <v>281</v>
      </c>
      <c r="I16" s="115">
        <v>4</v>
      </c>
      <c r="J16" s="116">
        <v>1.4234875444839858</v>
      </c>
      <c r="K16" s="110"/>
      <c r="L16" s="110"/>
      <c r="M16" s="110"/>
      <c r="N16" s="110"/>
      <c r="O16" s="110"/>
    </row>
    <row r="17" spans="1:15" s="110" customFormat="1" ht="24.95" customHeight="1" x14ac:dyDescent="0.2">
      <c r="A17" s="193" t="s">
        <v>142</v>
      </c>
      <c r="B17" s="199" t="s">
        <v>220</v>
      </c>
      <c r="C17" s="113">
        <v>0.82119205298013243</v>
      </c>
      <c r="D17" s="115">
        <v>31</v>
      </c>
      <c r="E17" s="114">
        <v>28</v>
      </c>
      <c r="F17" s="114">
        <v>30</v>
      </c>
      <c r="G17" s="114">
        <v>29</v>
      </c>
      <c r="H17" s="140">
        <v>66</v>
      </c>
      <c r="I17" s="115">
        <v>-35</v>
      </c>
      <c r="J17" s="116">
        <v>-53.030303030303031</v>
      </c>
    </row>
    <row r="18" spans="1:15" s="287" customFormat="1" ht="24.95" customHeight="1" x14ac:dyDescent="0.2">
      <c r="A18" s="201" t="s">
        <v>144</v>
      </c>
      <c r="B18" s="202" t="s">
        <v>145</v>
      </c>
      <c r="C18" s="113">
        <v>9.7218543046357624</v>
      </c>
      <c r="D18" s="115">
        <v>367</v>
      </c>
      <c r="E18" s="114">
        <v>364</v>
      </c>
      <c r="F18" s="114">
        <v>360</v>
      </c>
      <c r="G18" s="114">
        <v>358</v>
      </c>
      <c r="H18" s="140">
        <v>385</v>
      </c>
      <c r="I18" s="115">
        <v>-18</v>
      </c>
      <c r="J18" s="116">
        <v>-4.6753246753246751</v>
      </c>
      <c r="K18" s="110"/>
      <c r="L18" s="110"/>
      <c r="M18" s="110"/>
      <c r="N18" s="110"/>
      <c r="O18" s="110"/>
    </row>
    <row r="19" spans="1:15" s="110" customFormat="1" ht="24.95" customHeight="1" x14ac:dyDescent="0.2">
      <c r="A19" s="193" t="s">
        <v>146</v>
      </c>
      <c r="B19" s="199" t="s">
        <v>147</v>
      </c>
      <c r="C19" s="113">
        <v>18.596026490066226</v>
      </c>
      <c r="D19" s="115">
        <v>702</v>
      </c>
      <c r="E19" s="114">
        <v>530</v>
      </c>
      <c r="F19" s="114">
        <v>741</v>
      </c>
      <c r="G19" s="114">
        <v>695</v>
      </c>
      <c r="H19" s="140">
        <v>1290</v>
      </c>
      <c r="I19" s="115">
        <v>-588</v>
      </c>
      <c r="J19" s="116">
        <v>-45.581395348837212</v>
      </c>
    </row>
    <row r="20" spans="1:15" s="287" customFormat="1" ht="24.95" customHeight="1" x14ac:dyDescent="0.2">
      <c r="A20" s="193" t="s">
        <v>148</v>
      </c>
      <c r="B20" s="199" t="s">
        <v>149</v>
      </c>
      <c r="C20" s="113">
        <v>7.3907284768211925</v>
      </c>
      <c r="D20" s="115">
        <v>279</v>
      </c>
      <c r="E20" s="114">
        <v>237</v>
      </c>
      <c r="F20" s="114">
        <v>365</v>
      </c>
      <c r="G20" s="114">
        <v>290</v>
      </c>
      <c r="H20" s="140">
        <v>275</v>
      </c>
      <c r="I20" s="115">
        <v>4</v>
      </c>
      <c r="J20" s="116">
        <v>1.4545454545454546</v>
      </c>
      <c r="K20" s="110"/>
      <c r="L20" s="110"/>
      <c r="M20" s="110"/>
      <c r="N20" s="110"/>
      <c r="O20" s="110"/>
    </row>
    <row r="21" spans="1:15" s="110" customFormat="1" ht="24.95" customHeight="1" x14ac:dyDescent="0.2">
      <c r="A21" s="201" t="s">
        <v>150</v>
      </c>
      <c r="B21" s="202" t="s">
        <v>151</v>
      </c>
      <c r="C21" s="113">
        <v>3.6821192052980134</v>
      </c>
      <c r="D21" s="115">
        <v>139</v>
      </c>
      <c r="E21" s="114">
        <v>141</v>
      </c>
      <c r="F21" s="114">
        <v>165</v>
      </c>
      <c r="G21" s="114">
        <v>161</v>
      </c>
      <c r="H21" s="140">
        <v>165</v>
      </c>
      <c r="I21" s="115">
        <v>-26</v>
      </c>
      <c r="J21" s="116">
        <v>-15.757575757575758</v>
      </c>
    </row>
    <row r="22" spans="1:15" s="110" customFormat="1" ht="24.95" customHeight="1" x14ac:dyDescent="0.2">
      <c r="A22" s="201" t="s">
        <v>152</v>
      </c>
      <c r="B22" s="199" t="s">
        <v>153</v>
      </c>
      <c r="C22" s="113">
        <v>0.71523178807947019</v>
      </c>
      <c r="D22" s="115">
        <v>27</v>
      </c>
      <c r="E22" s="114">
        <v>20</v>
      </c>
      <c r="F22" s="114">
        <v>26</v>
      </c>
      <c r="G22" s="114">
        <v>31</v>
      </c>
      <c r="H22" s="140">
        <v>39</v>
      </c>
      <c r="I22" s="115">
        <v>-12</v>
      </c>
      <c r="J22" s="116">
        <v>-30.76923076923077</v>
      </c>
    </row>
    <row r="23" spans="1:15" s="110" customFormat="1" ht="24.95" customHeight="1" x14ac:dyDescent="0.2">
      <c r="A23" s="193" t="s">
        <v>154</v>
      </c>
      <c r="B23" s="199" t="s">
        <v>155</v>
      </c>
      <c r="C23" s="113">
        <v>1.0066225165562914</v>
      </c>
      <c r="D23" s="115">
        <v>38</v>
      </c>
      <c r="E23" s="114">
        <v>21</v>
      </c>
      <c r="F23" s="114">
        <v>19</v>
      </c>
      <c r="G23" s="114">
        <v>60</v>
      </c>
      <c r="H23" s="140">
        <v>50</v>
      </c>
      <c r="I23" s="115">
        <v>-12</v>
      </c>
      <c r="J23" s="116">
        <v>-24</v>
      </c>
    </row>
    <row r="24" spans="1:15" s="110" customFormat="1" ht="24.95" customHeight="1" x14ac:dyDescent="0.2">
      <c r="A24" s="193" t="s">
        <v>156</v>
      </c>
      <c r="B24" s="199" t="s">
        <v>221</v>
      </c>
      <c r="C24" s="113">
        <v>4.6092715231788075</v>
      </c>
      <c r="D24" s="115">
        <v>174</v>
      </c>
      <c r="E24" s="114">
        <v>103</v>
      </c>
      <c r="F24" s="114">
        <v>156</v>
      </c>
      <c r="G24" s="114">
        <v>165</v>
      </c>
      <c r="H24" s="140">
        <v>216</v>
      </c>
      <c r="I24" s="115">
        <v>-42</v>
      </c>
      <c r="J24" s="116">
        <v>-19.444444444444443</v>
      </c>
    </row>
    <row r="25" spans="1:15" s="110" customFormat="1" ht="24.95" customHeight="1" x14ac:dyDescent="0.2">
      <c r="A25" s="193" t="s">
        <v>222</v>
      </c>
      <c r="B25" s="204" t="s">
        <v>159</v>
      </c>
      <c r="C25" s="113">
        <v>4.9006622516556293</v>
      </c>
      <c r="D25" s="115">
        <v>185</v>
      </c>
      <c r="E25" s="114">
        <v>217</v>
      </c>
      <c r="F25" s="114">
        <v>188</v>
      </c>
      <c r="G25" s="114">
        <v>167</v>
      </c>
      <c r="H25" s="140">
        <v>202</v>
      </c>
      <c r="I25" s="115">
        <v>-17</v>
      </c>
      <c r="J25" s="116">
        <v>-8.4158415841584162</v>
      </c>
    </row>
    <row r="26" spans="1:15" s="110" customFormat="1" ht="24.95" customHeight="1" x14ac:dyDescent="0.2">
      <c r="A26" s="201">
        <v>782.78300000000002</v>
      </c>
      <c r="B26" s="203" t="s">
        <v>160</v>
      </c>
      <c r="C26" s="113">
        <v>10.3841059602649</v>
      </c>
      <c r="D26" s="115">
        <v>392</v>
      </c>
      <c r="E26" s="114">
        <v>372</v>
      </c>
      <c r="F26" s="114">
        <v>356</v>
      </c>
      <c r="G26" s="114">
        <v>334</v>
      </c>
      <c r="H26" s="140">
        <v>359</v>
      </c>
      <c r="I26" s="115">
        <v>33</v>
      </c>
      <c r="J26" s="116">
        <v>9.1922005571030638</v>
      </c>
    </row>
    <row r="27" spans="1:15" s="110" customFormat="1" ht="24.95" customHeight="1" x14ac:dyDescent="0.2">
      <c r="A27" s="193" t="s">
        <v>161</v>
      </c>
      <c r="B27" s="199" t="s">
        <v>162</v>
      </c>
      <c r="C27" s="113">
        <v>3.6026490066225167</v>
      </c>
      <c r="D27" s="115">
        <v>136</v>
      </c>
      <c r="E27" s="114">
        <v>85</v>
      </c>
      <c r="F27" s="114">
        <v>159</v>
      </c>
      <c r="G27" s="114">
        <v>110</v>
      </c>
      <c r="H27" s="140">
        <v>115</v>
      </c>
      <c r="I27" s="115">
        <v>21</v>
      </c>
      <c r="J27" s="116">
        <v>18.260869565217391</v>
      </c>
    </row>
    <row r="28" spans="1:15" s="110" customFormat="1" ht="24.95" customHeight="1" x14ac:dyDescent="0.2">
      <c r="A28" s="193" t="s">
        <v>163</v>
      </c>
      <c r="B28" s="199" t="s">
        <v>164</v>
      </c>
      <c r="C28" s="113">
        <v>1.2185430463576159</v>
      </c>
      <c r="D28" s="115">
        <v>46</v>
      </c>
      <c r="E28" s="114">
        <v>34</v>
      </c>
      <c r="F28" s="114">
        <v>97</v>
      </c>
      <c r="G28" s="114">
        <v>28</v>
      </c>
      <c r="H28" s="140">
        <v>57</v>
      </c>
      <c r="I28" s="115">
        <v>-11</v>
      </c>
      <c r="J28" s="116">
        <v>-19.298245614035089</v>
      </c>
    </row>
    <row r="29" spans="1:15" s="110" customFormat="1" ht="24.95" customHeight="1" x14ac:dyDescent="0.2">
      <c r="A29" s="193">
        <v>86</v>
      </c>
      <c r="B29" s="199" t="s">
        <v>165</v>
      </c>
      <c r="C29" s="113">
        <v>3.0993377483443707</v>
      </c>
      <c r="D29" s="115">
        <v>117</v>
      </c>
      <c r="E29" s="114">
        <v>92</v>
      </c>
      <c r="F29" s="114">
        <v>133</v>
      </c>
      <c r="G29" s="114">
        <v>130</v>
      </c>
      <c r="H29" s="140">
        <v>126</v>
      </c>
      <c r="I29" s="115">
        <v>-9</v>
      </c>
      <c r="J29" s="116">
        <v>-7.1428571428571432</v>
      </c>
    </row>
    <row r="30" spans="1:15" s="110" customFormat="1" ht="24.95" customHeight="1" x14ac:dyDescent="0.2">
      <c r="A30" s="193">
        <v>87.88</v>
      </c>
      <c r="B30" s="204" t="s">
        <v>166</v>
      </c>
      <c r="C30" s="113">
        <v>7.9205298013245029</v>
      </c>
      <c r="D30" s="115">
        <v>299</v>
      </c>
      <c r="E30" s="114">
        <v>216</v>
      </c>
      <c r="F30" s="114">
        <v>391</v>
      </c>
      <c r="G30" s="114">
        <v>302</v>
      </c>
      <c r="H30" s="140">
        <v>345</v>
      </c>
      <c r="I30" s="115">
        <v>-46</v>
      </c>
      <c r="J30" s="116">
        <v>-13.333333333333334</v>
      </c>
    </row>
    <row r="31" spans="1:15" s="110" customFormat="1" ht="24.95" customHeight="1" x14ac:dyDescent="0.2">
      <c r="A31" s="193" t="s">
        <v>167</v>
      </c>
      <c r="B31" s="199" t="s">
        <v>168</v>
      </c>
      <c r="C31" s="113">
        <v>3.814569536423841</v>
      </c>
      <c r="D31" s="115">
        <v>144</v>
      </c>
      <c r="E31" s="114">
        <v>120</v>
      </c>
      <c r="F31" s="114">
        <v>141</v>
      </c>
      <c r="G31" s="114">
        <v>150</v>
      </c>
      <c r="H31" s="140">
        <v>110</v>
      </c>
      <c r="I31" s="115">
        <v>34</v>
      </c>
      <c r="J31" s="116">
        <v>30.90909090909091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2.5960264900662251</v>
      </c>
      <c r="D34" s="115">
        <v>98</v>
      </c>
      <c r="E34" s="114">
        <v>136</v>
      </c>
      <c r="F34" s="114">
        <v>181</v>
      </c>
      <c r="G34" s="114">
        <v>125</v>
      </c>
      <c r="H34" s="140">
        <v>117</v>
      </c>
      <c r="I34" s="115">
        <v>-19</v>
      </c>
      <c r="J34" s="116">
        <v>-16.239316239316238</v>
      </c>
    </row>
    <row r="35" spans="1:10" s="110" customFormat="1" ht="24.95" customHeight="1" x14ac:dyDescent="0.2">
      <c r="A35" s="292" t="s">
        <v>171</v>
      </c>
      <c r="B35" s="293" t="s">
        <v>172</v>
      </c>
      <c r="C35" s="113">
        <v>26.463576158940398</v>
      </c>
      <c r="D35" s="115">
        <v>999</v>
      </c>
      <c r="E35" s="114">
        <v>833</v>
      </c>
      <c r="F35" s="114">
        <v>1032</v>
      </c>
      <c r="G35" s="114">
        <v>862</v>
      </c>
      <c r="H35" s="140">
        <v>1045</v>
      </c>
      <c r="I35" s="115">
        <v>-46</v>
      </c>
      <c r="J35" s="116">
        <v>-4.401913875598086</v>
      </c>
    </row>
    <row r="36" spans="1:10" s="110" customFormat="1" ht="24.95" customHeight="1" x14ac:dyDescent="0.2">
      <c r="A36" s="294" t="s">
        <v>173</v>
      </c>
      <c r="B36" s="295" t="s">
        <v>174</v>
      </c>
      <c r="C36" s="125">
        <v>70.940397350993379</v>
      </c>
      <c r="D36" s="143">
        <v>2678</v>
      </c>
      <c r="E36" s="144">
        <v>2188</v>
      </c>
      <c r="F36" s="144">
        <v>2937</v>
      </c>
      <c r="G36" s="144">
        <v>2623</v>
      </c>
      <c r="H36" s="145">
        <v>3349</v>
      </c>
      <c r="I36" s="143">
        <v>-671</v>
      </c>
      <c r="J36" s="146">
        <v>-20.035831591519855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3775</v>
      </c>
      <c r="F11" s="264">
        <v>3157</v>
      </c>
      <c r="G11" s="264">
        <v>4150</v>
      </c>
      <c r="H11" s="264">
        <v>3610</v>
      </c>
      <c r="I11" s="265">
        <v>4511</v>
      </c>
      <c r="J11" s="263">
        <v>-736</v>
      </c>
      <c r="K11" s="266">
        <v>-16.315672799822657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28.741721854304636</v>
      </c>
      <c r="E13" s="115">
        <v>1085</v>
      </c>
      <c r="F13" s="114">
        <v>1109</v>
      </c>
      <c r="G13" s="114">
        <v>1308</v>
      </c>
      <c r="H13" s="114">
        <v>1052</v>
      </c>
      <c r="I13" s="140">
        <v>1120</v>
      </c>
      <c r="J13" s="115">
        <v>-35</v>
      </c>
      <c r="K13" s="116">
        <v>-3.125</v>
      </c>
    </row>
    <row r="14" spans="1:17" ht="15.95" customHeight="1" x14ac:dyDescent="0.2">
      <c r="A14" s="306" t="s">
        <v>230</v>
      </c>
      <c r="B14" s="307"/>
      <c r="C14" s="308"/>
      <c r="D14" s="113">
        <v>59.12582781456954</v>
      </c>
      <c r="E14" s="115">
        <v>2232</v>
      </c>
      <c r="F14" s="114">
        <v>1718</v>
      </c>
      <c r="G14" s="114">
        <v>2400</v>
      </c>
      <c r="H14" s="114">
        <v>2125</v>
      </c>
      <c r="I14" s="140">
        <v>2742</v>
      </c>
      <c r="J14" s="115">
        <v>-510</v>
      </c>
      <c r="K14" s="116">
        <v>-18.599562363238512</v>
      </c>
    </row>
    <row r="15" spans="1:17" ht="15.95" customHeight="1" x14ac:dyDescent="0.2">
      <c r="A15" s="306" t="s">
        <v>231</v>
      </c>
      <c r="B15" s="307"/>
      <c r="C15" s="308"/>
      <c r="D15" s="113">
        <v>6.0397350993377481</v>
      </c>
      <c r="E15" s="115">
        <v>228</v>
      </c>
      <c r="F15" s="114">
        <v>150</v>
      </c>
      <c r="G15" s="114">
        <v>196</v>
      </c>
      <c r="H15" s="114">
        <v>238</v>
      </c>
      <c r="I15" s="140">
        <v>345</v>
      </c>
      <c r="J15" s="115">
        <v>-117</v>
      </c>
      <c r="K15" s="116">
        <v>-33.913043478260867</v>
      </c>
    </row>
    <row r="16" spans="1:17" ht="15.95" customHeight="1" x14ac:dyDescent="0.2">
      <c r="A16" s="306" t="s">
        <v>232</v>
      </c>
      <c r="B16" s="307"/>
      <c r="C16" s="308"/>
      <c r="D16" s="113">
        <v>6.0132450331125824</v>
      </c>
      <c r="E16" s="115">
        <v>227</v>
      </c>
      <c r="F16" s="114">
        <v>175</v>
      </c>
      <c r="G16" s="114">
        <v>244</v>
      </c>
      <c r="H16" s="114">
        <v>188</v>
      </c>
      <c r="I16" s="140">
        <v>298</v>
      </c>
      <c r="J16" s="115">
        <v>-71</v>
      </c>
      <c r="K16" s="116">
        <v>-23.825503355704697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2.0397350993377485</v>
      </c>
      <c r="E18" s="115">
        <v>77</v>
      </c>
      <c r="F18" s="114">
        <v>96</v>
      </c>
      <c r="G18" s="114">
        <v>118</v>
      </c>
      <c r="H18" s="114">
        <v>80</v>
      </c>
      <c r="I18" s="140">
        <v>87</v>
      </c>
      <c r="J18" s="115">
        <v>-10</v>
      </c>
      <c r="K18" s="116">
        <v>-11.494252873563218</v>
      </c>
    </row>
    <row r="19" spans="1:11" ht="14.1" customHeight="1" x14ac:dyDescent="0.2">
      <c r="A19" s="306" t="s">
        <v>235</v>
      </c>
      <c r="B19" s="307" t="s">
        <v>236</v>
      </c>
      <c r="C19" s="308"/>
      <c r="D19" s="113">
        <v>1.0860927152317881</v>
      </c>
      <c r="E19" s="115">
        <v>41</v>
      </c>
      <c r="F19" s="114">
        <v>70</v>
      </c>
      <c r="G19" s="114">
        <v>75</v>
      </c>
      <c r="H19" s="114">
        <v>48</v>
      </c>
      <c r="I19" s="140">
        <v>34</v>
      </c>
      <c r="J19" s="115">
        <v>7</v>
      </c>
      <c r="K19" s="116">
        <v>20.588235294117649</v>
      </c>
    </row>
    <row r="20" spans="1:11" ht="14.1" customHeight="1" x14ac:dyDescent="0.2">
      <c r="A20" s="306">
        <v>12</v>
      </c>
      <c r="B20" s="307" t="s">
        <v>237</v>
      </c>
      <c r="C20" s="308"/>
      <c r="D20" s="113">
        <v>1.509933774834437</v>
      </c>
      <c r="E20" s="115">
        <v>57</v>
      </c>
      <c r="F20" s="114">
        <v>101</v>
      </c>
      <c r="G20" s="114">
        <v>108</v>
      </c>
      <c r="H20" s="114">
        <v>104</v>
      </c>
      <c r="I20" s="140">
        <v>74</v>
      </c>
      <c r="J20" s="115">
        <v>-17</v>
      </c>
      <c r="K20" s="116">
        <v>-22.972972972972972</v>
      </c>
    </row>
    <row r="21" spans="1:11" ht="14.1" customHeight="1" x14ac:dyDescent="0.2">
      <c r="A21" s="306">
        <v>21</v>
      </c>
      <c r="B21" s="307" t="s">
        <v>238</v>
      </c>
      <c r="C21" s="308"/>
      <c r="D21" s="113">
        <v>0.29139072847682118</v>
      </c>
      <c r="E21" s="115">
        <v>11</v>
      </c>
      <c r="F21" s="114">
        <v>16</v>
      </c>
      <c r="G21" s="114">
        <v>11</v>
      </c>
      <c r="H21" s="114">
        <v>6</v>
      </c>
      <c r="I21" s="140">
        <v>13</v>
      </c>
      <c r="J21" s="115">
        <v>-2</v>
      </c>
      <c r="K21" s="116">
        <v>-15.384615384615385</v>
      </c>
    </row>
    <row r="22" spans="1:11" ht="14.1" customHeight="1" x14ac:dyDescent="0.2">
      <c r="A22" s="306">
        <v>22</v>
      </c>
      <c r="B22" s="307" t="s">
        <v>239</v>
      </c>
      <c r="C22" s="308"/>
      <c r="D22" s="113">
        <v>1.7218543046357615</v>
      </c>
      <c r="E22" s="115">
        <v>65</v>
      </c>
      <c r="F22" s="114">
        <v>48</v>
      </c>
      <c r="G22" s="114">
        <v>58</v>
      </c>
      <c r="H22" s="114">
        <v>48</v>
      </c>
      <c r="I22" s="140">
        <v>81</v>
      </c>
      <c r="J22" s="115">
        <v>-16</v>
      </c>
      <c r="K22" s="116">
        <v>-19.753086419753085</v>
      </c>
    </row>
    <row r="23" spans="1:11" ht="14.1" customHeight="1" x14ac:dyDescent="0.2">
      <c r="A23" s="306">
        <v>23</v>
      </c>
      <c r="B23" s="307" t="s">
        <v>240</v>
      </c>
      <c r="C23" s="308"/>
      <c r="D23" s="113">
        <v>0.47682119205298013</v>
      </c>
      <c r="E23" s="115">
        <v>18</v>
      </c>
      <c r="F23" s="114">
        <v>8</v>
      </c>
      <c r="G23" s="114">
        <v>12</v>
      </c>
      <c r="H23" s="114">
        <v>19</v>
      </c>
      <c r="I23" s="140">
        <v>10</v>
      </c>
      <c r="J23" s="115">
        <v>8</v>
      </c>
      <c r="K23" s="116">
        <v>80</v>
      </c>
    </row>
    <row r="24" spans="1:11" ht="14.1" customHeight="1" x14ac:dyDescent="0.2">
      <c r="A24" s="306">
        <v>24</v>
      </c>
      <c r="B24" s="307" t="s">
        <v>241</v>
      </c>
      <c r="C24" s="308"/>
      <c r="D24" s="113">
        <v>2.1721854304635762</v>
      </c>
      <c r="E24" s="115">
        <v>82</v>
      </c>
      <c r="F24" s="114">
        <v>69</v>
      </c>
      <c r="G24" s="114">
        <v>84</v>
      </c>
      <c r="H24" s="114">
        <v>72</v>
      </c>
      <c r="I24" s="140">
        <v>79</v>
      </c>
      <c r="J24" s="115">
        <v>3</v>
      </c>
      <c r="K24" s="116">
        <v>3.7974683544303796</v>
      </c>
    </row>
    <row r="25" spans="1:11" ht="14.1" customHeight="1" x14ac:dyDescent="0.2">
      <c r="A25" s="306">
        <v>25</v>
      </c>
      <c r="B25" s="307" t="s">
        <v>242</v>
      </c>
      <c r="C25" s="308"/>
      <c r="D25" s="113">
        <v>4.8211920529801322</v>
      </c>
      <c r="E25" s="115">
        <v>182</v>
      </c>
      <c r="F25" s="114">
        <v>99</v>
      </c>
      <c r="G25" s="114">
        <v>127</v>
      </c>
      <c r="H25" s="114">
        <v>140</v>
      </c>
      <c r="I25" s="140">
        <v>203</v>
      </c>
      <c r="J25" s="115">
        <v>-21</v>
      </c>
      <c r="K25" s="116">
        <v>-10.344827586206897</v>
      </c>
    </row>
    <row r="26" spans="1:11" ht="14.1" customHeight="1" x14ac:dyDescent="0.2">
      <c r="A26" s="306">
        <v>26</v>
      </c>
      <c r="B26" s="307" t="s">
        <v>243</v>
      </c>
      <c r="C26" s="308"/>
      <c r="D26" s="113">
        <v>3.4701986754966887</v>
      </c>
      <c r="E26" s="115">
        <v>131</v>
      </c>
      <c r="F26" s="114">
        <v>67</v>
      </c>
      <c r="G26" s="114">
        <v>82</v>
      </c>
      <c r="H26" s="114">
        <v>65</v>
      </c>
      <c r="I26" s="140">
        <v>116</v>
      </c>
      <c r="J26" s="115">
        <v>15</v>
      </c>
      <c r="K26" s="116">
        <v>12.931034482758621</v>
      </c>
    </row>
    <row r="27" spans="1:11" ht="14.1" customHeight="1" x14ac:dyDescent="0.2">
      <c r="A27" s="306">
        <v>27</v>
      </c>
      <c r="B27" s="307" t="s">
        <v>244</v>
      </c>
      <c r="C27" s="308"/>
      <c r="D27" s="113">
        <v>1.8013245033112584</v>
      </c>
      <c r="E27" s="115">
        <v>68</v>
      </c>
      <c r="F27" s="114">
        <v>39</v>
      </c>
      <c r="G27" s="114">
        <v>29</v>
      </c>
      <c r="H27" s="114">
        <v>55</v>
      </c>
      <c r="I27" s="140">
        <v>70</v>
      </c>
      <c r="J27" s="115">
        <v>-2</v>
      </c>
      <c r="K27" s="116">
        <v>-2.8571428571428572</v>
      </c>
    </row>
    <row r="28" spans="1:11" ht="14.1" customHeight="1" x14ac:dyDescent="0.2">
      <c r="A28" s="306">
        <v>28</v>
      </c>
      <c r="B28" s="307" t="s">
        <v>245</v>
      </c>
      <c r="C28" s="308"/>
      <c r="D28" s="113">
        <v>0.2119205298013245</v>
      </c>
      <c r="E28" s="115">
        <v>8</v>
      </c>
      <c r="F28" s="114" t="s">
        <v>513</v>
      </c>
      <c r="G28" s="114">
        <v>8</v>
      </c>
      <c r="H28" s="114">
        <v>6</v>
      </c>
      <c r="I28" s="140">
        <v>9</v>
      </c>
      <c r="J28" s="115">
        <v>-1</v>
      </c>
      <c r="K28" s="116">
        <v>-11.111111111111111</v>
      </c>
    </row>
    <row r="29" spans="1:11" ht="14.1" customHeight="1" x14ac:dyDescent="0.2">
      <c r="A29" s="306">
        <v>29</v>
      </c>
      <c r="B29" s="307" t="s">
        <v>246</v>
      </c>
      <c r="C29" s="308"/>
      <c r="D29" s="113">
        <v>6.4370860927152318</v>
      </c>
      <c r="E29" s="115">
        <v>243</v>
      </c>
      <c r="F29" s="114">
        <v>228</v>
      </c>
      <c r="G29" s="114">
        <v>267</v>
      </c>
      <c r="H29" s="114">
        <v>268</v>
      </c>
      <c r="I29" s="140">
        <v>237</v>
      </c>
      <c r="J29" s="115">
        <v>6</v>
      </c>
      <c r="K29" s="116">
        <v>2.5316455696202533</v>
      </c>
    </row>
    <row r="30" spans="1:11" ht="14.1" customHeight="1" x14ac:dyDescent="0.2">
      <c r="A30" s="306" t="s">
        <v>247</v>
      </c>
      <c r="B30" s="307" t="s">
        <v>248</v>
      </c>
      <c r="C30" s="308"/>
      <c r="D30" s="113">
        <v>4.5827814569536427</v>
      </c>
      <c r="E30" s="115">
        <v>173</v>
      </c>
      <c r="F30" s="114">
        <v>185</v>
      </c>
      <c r="G30" s="114">
        <v>191</v>
      </c>
      <c r="H30" s="114">
        <v>197</v>
      </c>
      <c r="I30" s="140">
        <v>125</v>
      </c>
      <c r="J30" s="115">
        <v>48</v>
      </c>
      <c r="K30" s="116">
        <v>38.4</v>
      </c>
    </row>
    <row r="31" spans="1:11" ht="14.1" customHeight="1" x14ac:dyDescent="0.2">
      <c r="A31" s="306" t="s">
        <v>249</v>
      </c>
      <c r="B31" s="307" t="s">
        <v>250</v>
      </c>
      <c r="C31" s="308"/>
      <c r="D31" s="113">
        <v>1.8543046357615893</v>
      </c>
      <c r="E31" s="115">
        <v>70</v>
      </c>
      <c r="F31" s="114">
        <v>43</v>
      </c>
      <c r="G31" s="114">
        <v>76</v>
      </c>
      <c r="H31" s="114">
        <v>71</v>
      </c>
      <c r="I31" s="140">
        <v>112</v>
      </c>
      <c r="J31" s="115">
        <v>-42</v>
      </c>
      <c r="K31" s="116">
        <v>-37.5</v>
      </c>
    </row>
    <row r="32" spans="1:11" ht="14.1" customHeight="1" x14ac:dyDescent="0.2">
      <c r="A32" s="306">
        <v>31</v>
      </c>
      <c r="B32" s="307" t="s">
        <v>251</v>
      </c>
      <c r="C32" s="308"/>
      <c r="D32" s="113">
        <v>0.31788079470198677</v>
      </c>
      <c r="E32" s="115">
        <v>12</v>
      </c>
      <c r="F32" s="114">
        <v>13</v>
      </c>
      <c r="G32" s="114">
        <v>18</v>
      </c>
      <c r="H32" s="114">
        <v>23</v>
      </c>
      <c r="I32" s="140">
        <v>13</v>
      </c>
      <c r="J32" s="115">
        <v>-1</v>
      </c>
      <c r="K32" s="116">
        <v>-7.6923076923076925</v>
      </c>
    </row>
    <row r="33" spans="1:11" ht="14.1" customHeight="1" x14ac:dyDescent="0.2">
      <c r="A33" s="306">
        <v>32</v>
      </c>
      <c r="B33" s="307" t="s">
        <v>252</v>
      </c>
      <c r="C33" s="308"/>
      <c r="D33" s="113">
        <v>4.5033112582781456</v>
      </c>
      <c r="E33" s="115">
        <v>170</v>
      </c>
      <c r="F33" s="114">
        <v>209</v>
      </c>
      <c r="G33" s="114">
        <v>193</v>
      </c>
      <c r="H33" s="114">
        <v>181</v>
      </c>
      <c r="I33" s="140">
        <v>164</v>
      </c>
      <c r="J33" s="115">
        <v>6</v>
      </c>
      <c r="K33" s="116">
        <v>3.6585365853658538</v>
      </c>
    </row>
    <row r="34" spans="1:11" ht="14.1" customHeight="1" x14ac:dyDescent="0.2">
      <c r="A34" s="306">
        <v>33</v>
      </c>
      <c r="B34" s="307" t="s">
        <v>253</v>
      </c>
      <c r="C34" s="308"/>
      <c r="D34" s="113">
        <v>1.6158940397350994</v>
      </c>
      <c r="E34" s="115">
        <v>61</v>
      </c>
      <c r="F34" s="114">
        <v>55</v>
      </c>
      <c r="G34" s="114">
        <v>71</v>
      </c>
      <c r="H34" s="114">
        <v>47</v>
      </c>
      <c r="I34" s="140">
        <v>72</v>
      </c>
      <c r="J34" s="115">
        <v>-11</v>
      </c>
      <c r="K34" s="116">
        <v>-15.277777777777779</v>
      </c>
    </row>
    <row r="35" spans="1:11" ht="14.1" customHeight="1" x14ac:dyDescent="0.2">
      <c r="A35" s="306">
        <v>34</v>
      </c>
      <c r="B35" s="307" t="s">
        <v>254</v>
      </c>
      <c r="C35" s="308"/>
      <c r="D35" s="113">
        <v>1.8543046357615893</v>
      </c>
      <c r="E35" s="115">
        <v>70</v>
      </c>
      <c r="F35" s="114">
        <v>55</v>
      </c>
      <c r="G35" s="114">
        <v>62</v>
      </c>
      <c r="H35" s="114">
        <v>55</v>
      </c>
      <c r="I35" s="140">
        <v>74</v>
      </c>
      <c r="J35" s="115">
        <v>-4</v>
      </c>
      <c r="K35" s="116">
        <v>-5.4054054054054053</v>
      </c>
    </row>
    <row r="36" spans="1:11" ht="14.1" customHeight="1" x14ac:dyDescent="0.2">
      <c r="A36" s="306">
        <v>41</v>
      </c>
      <c r="B36" s="307" t="s">
        <v>255</v>
      </c>
      <c r="C36" s="308"/>
      <c r="D36" s="113">
        <v>0.60927152317880795</v>
      </c>
      <c r="E36" s="115">
        <v>23</v>
      </c>
      <c r="F36" s="114">
        <v>12</v>
      </c>
      <c r="G36" s="114">
        <v>7</v>
      </c>
      <c r="H36" s="114">
        <v>20</v>
      </c>
      <c r="I36" s="140">
        <v>15</v>
      </c>
      <c r="J36" s="115">
        <v>8</v>
      </c>
      <c r="K36" s="116">
        <v>53.333333333333336</v>
      </c>
    </row>
    <row r="37" spans="1:11" ht="14.1" customHeight="1" x14ac:dyDescent="0.2">
      <c r="A37" s="306">
        <v>42</v>
      </c>
      <c r="B37" s="307" t="s">
        <v>256</v>
      </c>
      <c r="C37" s="308"/>
      <c r="D37" s="113">
        <v>7.9470198675496692E-2</v>
      </c>
      <c r="E37" s="115">
        <v>3</v>
      </c>
      <c r="F37" s="114">
        <v>5</v>
      </c>
      <c r="G37" s="114">
        <v>9</v>
      </c>
      <c r="H37" s="114">
        <v>5</v>
      </c>
      <c r="I37" s="140">
        <v>4</v>
      </c>
      <c r="J37" s="115">
        <v>-1</v>
      </c>
      <c r="K37" s="116">
        <v>-25</v>
      </c>
    </row>
    <row r="38" spans="1:11" ht="14.1" customHeight="1" x14ac:dyDescent="0.2">
      <c r="A38" s="306">
        <v>43</v>
      </c>
      <c r="B38" s="307" t="s">
        <v>257</v>
      </c>
      <c r="C38" s="308"/>
      <c r="D38" s="113">
        <v>0.5298013245033113</v>
      </c>
      <c r="E38" s="115">
        <v>20</v>
      </c>
      <c r="F38" s="114">
        <v>16</v>
      </c>
      <c r="G38" s="114">
        <v>19</v>
      </c>
      <c r="H38" s="114">
        <v>21</v>
      </c>
      <c r="I38" s="140">
        <v>36</v>
      </c>
      <c r="J38" s="115">
        <v>-16</v>
      </c>
      <c r="K38" s="116">
        <v>-44.444444444444443</v>
      </c>
    </row>
    <row r="39" spans="1:11" ht="14.1" customHeight="1" x14ac:dyDescent="0.2">
      <c r="A39" s="306">
        <v>51</v>
      </c>
      <c r="B39" s="307" t="s">
        <v>258</v>
      </c>
      <c r="C39" s="308"/>
      <c r="D39" s="113">
        <v>14.728476821192054</v>
      </c>
      <c r="E39" s="115">
        <v>556</v>
      </c>
      <c r="F39" s="114">
        <v>502</v>
      </c>
      <c r="G39" s="114">
        <v>593</v>
      </c>
      <c r="H39" s="114">
        <v>485</v>
      </c>
      <c r="I39" s="140">
        <v>650</v>
      </c>
      <c r="J39" s="115">
        <v>-94</v>
      </c>
      <c r="K39" s="116">
        <v>-14.461538461538462</v>
      </c>
    </row>
    <row r="40" spans="1:11" ht="14.1" customHeight="1" x14ac:dyDescent="0.2">
      <c r="A40" s="306" t="s">
        <v>259</v>
      </c>
      <c r="B40" s="307" t="s">
        <v>260</v>
      </c>
      <c r="C40" s="308"/>
      <c r="D40" s="113">
        <v>14.013245033112582</v>
      </c>
      <c r="E40" s="115">
        <v>529</v>
      </c>
      <c r="F40" s="114">
        <v>484</v>
      </c>
      <c r="G40" s="114">
        <v>573</v>
      </c>
      <c r="H40" s="114">
        <v>451</v>
      </c>
      <c r="I40" s="140">
        <v>620</v>
      </c>
      <c r="J40" s="115">
        <v>-91</v>
      </c>
      <c r="K40" s="116">
        <v>-14.67741935483871</v>
      </c>
    </row>
    <row r="41" spans="1:11" ht="14.1" customHeight="1" x14ac:dyDescent="0.2">
      <c r="A41" s="306"/>
      <c r="B41" s="307" t="s">
        <v>261</v>
      </c>
      <c r="C41" s="308"/>
      <c r="D41" s="113">
        <v>13.377483443708609</v>
      </c>
      <c r="E41" s="115">
        <v>505</v>
      </c>
      <c r="F41" s="114">
        <v>457</v>
      </c>
      <c r="G41" s="114">
        <v>535</v>
      </c>
      <c r="H41" s="114">
        <v>423</v>
      </c>
      <c r="I41" s="140">
        <v>576</v>
      </c>
      <c r="J41" s="115">
        <v>-71</v>
      </c>
      <c r="K41" s="116">
        <v>-12.326388888888889</v>
      </c>
    </row>
    <row r="42" spans="1:11" ht="14.1" customHeight="1" x14ac:dyDescent="0.2">
      <c r="A42" s="306">
        <v>52</v>
      </c>
      <c r="B42" s="307" t="s">
        <v>262</v>
      </c>
      <c r="C42" s="308"/>
      <c r="D42" s="113">
        <v>5.1655629139072845</v>
      </c>
      <c r="E42" s="115">
        <v>195</v>
      </c>
      <c r="F42" s="114">
        <v>184</v>
      </c>
      <c r="G42" s="114">
        <v>260</v>
      </c>
      <c r="H42" s="114">
        <v>218</v>
      </c>
      <c r="I42" s="140">
        <v>285</v>
      </c>
      <c r="J42" s="115">
        <v>-90</v>
      </c>
      <c r="K42" s="116">
        <v>-31.578947368421051</v>
      </c>
    </row>
    <row r="43" spans="1:11" ht="14.1" customHeight="1" x14ac:dyDescent="0.2">
      <c r="A43" s="306" t="s">
        <v>263</v>
      </c>
      <c r="B43" s="307" t="s">
        <v>264</v>
      </c>
      <c r="C43" s="308"/>
      <c r="D43" s="113">
        <v>4.3973509933774837</v>
      </c>
      <c r="E43" s="115">
        <v>166</v>
      </c>
      <c r="F43" s="114">
        <v>161</v>
      </c>
      <c r="G43" s="114">
        <v>238</v>
      </c>
      <c r="H43" s="114">
        <v>199</v>
      </c>
      <c r="I43" s="140">
        <v>259</v>
      </c>
      <c r="J43" s="115">
        <v>-93</v>
      </c>
      <c r="K43" s="116">
        <v>-35.907335907335906</v>
      </c>
    </row>
    <row r="44" spans="1:11" ht="14.1" customHeight="1" x14ac:dyDescent="0.2">
      <c r="A44" s="306">
        <v>53</v>
      </c>
      <c r="B44" s="307" t="s">
        <v>265</v>
      </c>
      <c r="C44" s="308"/>
      <c r="D44" s="113">
        <v>0.98013245033112584</v>
      </c>
      <c r="E44" s="115">
        <v>37</v>
      </c>
      <c r="F44" s="114">
        <v>21</v>
      </c>
      <c r="G44" s="114">
        <v>25</v>
      </c>
      <c r="H44" s="114">
        <v>21</v>
      </c>
      <c r="I44" s="140">
        <v>21</v>
      </c>
      <c r="J44" s="115">
        <v>16</v>
      </c>
      <c r="K44" s="116">
        <v>76.19047619047619</v>
      </c>
    </row>
    <row r="45" spans="1:11" ht="14.1" customHeight="1" x14ac:dyDescent="0.2">
      <c r="A45" s="306" t="s">
        <v>266</v>
      </c>
      <c r="B45" s="307" t="s">
        <v>267</v>
      </c>
      <c r="C45" s="308"/>
      <c r="D45" s="113">
        <v>0.92715231788079466</v>
      </c>
      <c r="E45" s="115">
        <v>35</v>
      </c>
      <c r="F45" s="114">
        <v>20</v>
      </c>
      <c r="G45" s="114">
        <v>20</v>
      </c>
      <c r="H45" s="114">
        <v>21</v>
      </c>
      <c r="I45" s="140">
        <v>20</v>
      </c>
      <c r="J45" s="115">
        <v>15</v>
      </c>
      <c r="K45" s="116">
        <v>75</v>
      </c>
    </row>
    <row r="46" spans="1:11" ht="14.1" customHeight="1" x14ac:dyDescent="0.2">
      <c r="A46" s="306">
        <v>54</v>
      </c>
      <c r="B46" s="307" t="s">
        <v>268</v>
      </c>
      <c r="C46" s="308"/>
      <c r="D46" s="113">
        <v>3.76158940397351</v>
      </c>
      <c r="E46" s="115">
        <v>142</v>
      </c>
      <c r="F46" s="114">
        <v>146</v>
      </c>
      <c r="G46" s="114">
        <v>160</v>
      </c>
      <c r="H46" s="114">
        <v>126</v>
      </c>
      <c r="I46" s="140">
        <v>142</v>
      </c>
      <c r="J46" s="115">
        <v>0</v>
      </c>
      <c r="K46" s="116">
        <v>0</v>
      </c>
    </row>
    <row r="47" spans="1:11" ht="14.1" customHeight="1" x14ac:dyDescent="0.2">
      <c r="A47" s="306">
        <v>61</v>
      </c>
      <c r="B47" s="307" t="s">
        <v>269</v>
      </c>
      <c r="C47" s="308"/>
      <c r="D47" s="113">
        <v>2.7019867549668874</v>
      </c>
      <c r="E47" s="115">
        <v>102</v>
      </c>
      <c r="F47" s="114">
        <v>56</v>
      </c>
      <c r="G47" s="114">
        <v>81</v>
      </c>
      <c r="H47" s="114">
        <v>124</v>
      </c>
      <c r="I47" s="140">
        <v>191</v>
      </c>
      <c r="J47" s="115">
        <v>-89</v>
      </c>
      <c r="K47" s="116">
        <v>-46.596858638743456</v>
      </c>
    </row>
    <row r="48" spans="1:11" ht="14.1" customHeight="1" x14ac:dyDescent="0.2">
      <c r="A48" s="306">
        <v>62</v>
      </c>
      <c r="B48" s="307" t="s">
        <v>270</v>
      </c>
      <c r="C48" s="308"/>
      <c r="D48" s="113">
        <v>9.0331125827814578</v>
      </c>
      <c r="E48" s="115">
        <v>341</v>
      </c>
      <c r="F48" s="114">
        <v>269</v>
      </c>
      <c r="G48" s="114">
        <v>420</v>
      </c>
      <c r="H48" s="114">
        <v>299</v>
      </c>
      <c r="I48" s="140">
        <v>512</v>
      </c>
      <c r="J48" s="115">
        <v>-171</v>
      </c>
      <c r="K48" s="116">
        <v>-33.3984375</v>
      </c>
    </row>
    <row r="49" spans="1:11" ht="14.1" customHeight="1" x14ac:dyDescent="0.2">
      <c r="A49" s="306">
        <v>63</v>
      </c>
      <c r="B49" s="307" t="s">
        <v>271</v>
      </c>
      <c r="C49" s="308"/>
      <c r="D49" s="113">
        <v>2.2251655629139071</v>
      </c>
      <c r="E49" s="115">
        <v>84</v>
      </c>
      <c r="F49" s="114">
        <v>101</v>
      </c>
      <c r="G49" s="114">
        <v>95</v>
      </c>
      <c r="H49" s="114">
        <v>103</v>
      </c>
      <c r="I49" s="140">
        <v>107</v>
      </c>
      <c r="J49" s="115">
        <v>-23</v>
      </c>
      <c r="K49" s="116">
        <v>-21.495327102803738</v>
      </c>
    </row>
    <row r="50" spans="1:11" ht="14.1" customHeight="1" x14ac:dyDescent="0.2">
      <c r="A50" s="306" t="s">
        <v>272</v>
      </c>
      <c r="B50" s="307" t="s">
        <v>273</v>
      </c>
      <c r="C50" s="308"/>
      <c r="D50" s="113">
        <v>0.26490066225165565</v>
      </c>
      <c r="E50" s="115">
        <v>10</v>
      </c>
      <c r="F50" s="114">
        <v>8</v>
      </c>
      <c r="G50" s="114">
        <v>18</v>
      </c>
      <c r="H50" s="114">
        <v>14</v>
      </c>
      <c r="I50" s="140">
        <v>9</v>
      </c>
      <c r="J50" s="115">
        <v>1</v>
      </c>
      <c r="K50" s="116">
        <v>11.111111111111111</v>
      </c>
    </row>
    <row r="51" spans="1:11" ht="14.1" customHeight="1" x14ac:dyDescent="0.2">
      <c r="A51" s="306" t="s">
        <v>274</v>
      </c>
      <c r="B51" s="307" t="s">
        <v>275</v>
      </c>
      <c r="C51" s="308"/>
      <c r="D51" s="113">
        <v>1.7218543046357615</v>
      </c>
      <c r="E51" s="115">
        <v>65</v>
      </c>
      <c r="F51" s="114">
        <v>84</v>
      </c>
      <c r="G51" s="114">
        <v>76</v>
      </c>
      <c r="H51" s="114">
        <v>77</v>
      </c>
      <c r="I51" s="140">
        <v>85</v>
      </c>
      <c r="J51" s="115">
        <v>-20</v>
      </c>
      <c r="K51" s="116">
        <v>-23.529411764705884</v>
      </c>
    </row>
    <row r="52" spans="1:11" ht="14.1" customHeight="1" x14ac:dyDescent="0.2">
      <c r="A52" s="306">
        <v>71</v>
      </c>
      <c r="B52" s="307" t="s">
        <v>276</v>
      </c>
      <c r="C52" s="308"/>
      <c r="D52" s="113">
        <v>7.8940397350993381</v>
      </c>
      <c r="E52" s="115">
        <v>298</v>
      </c>
      <c r="F52" s="114">
        <v>217</v>
      </c>
      <c r="G52" s="114">
        <v>311</v>
      </c>
      <c r="H52" s="114">
        <v>303</v>
      </c>
      <c r="I52" s="140">
        <v>456</v>
      </c>
      <c r="J52" s="115">
        <v>-158</v>
      </c>
      <c r="K52" s="116">
        <v>-34.649122807017541</v>
      </c>
    </row>
    <row r="53" spans="1:11" ht="14.1" customHeight="1" x14ac:dyDescent="0.2">
      <c r="A53" s="306" t="s">
        <v>277</v>
      </c>
      <c r="B53" s="307" t="s">
        <v>278</v>
      </c>
      <c r="C53" s="308"/>
      <c r="D53" s="113">
        <v>2.8079470198675498</v>
      </c>
      <c r="E53" s="115">
        <v>106</v>
      </c>
      <c r="F53" s="114">
        <v>76</v>
      </c>
      <c r="G53" s="114">
        <v>113</v>
      </c>
      <c r="H53" s="114">
        <v>91</v>
      </c>
      <c r="I53" s="140">
        <v>120</v>
      </c>
      <c r="J53" s="115">
        <v>-14</v>
      </c>
      <c r="K53" s="116">
        <v>-11.666666666666666</v>
      </c>
    </row>
    <row r="54" spans="1:11" ht="14.1" customHeight="1" x14ac:dyDescent="0.2">
      <c r="A54" s="306" t="s">
        <v>279</v>
      </c>
      <c r="B54" s="307" t="s">
        <v>280</v>
      </c>
      <c r="C54" s="308"/>
      <c r="D54" s="113">
        <v>4.7152317880794703</v>
      </c>
      <c r="E54" s="115">
        <v>178</v>
      </c>
      <c r="F54" s="114">
        <v>125</v>
      </c>
      <c r="G54" s="114">
        <v>179</v>
      </c>
      <c r="H54" s="114">
        <v>195</v>
      </c>
      <c r="I54" s="140">
        <v>301</v>
      </c>
      <c r="J54" s="115">
        <v>-123</v>
      </c>
      <c r="K54" s="116">
        <v>-40.863787375415285</v>
      </c>
    </row>
    <row r="55" spans="1:11" ht="14.1" customHeight="1" x14ac:dyDescent="0.2">
      <c r="A55" s="306">
        <v>72</v>
      </c>
      <c r="B55" s="307" t="s">
        <v>281</v>
      </c>
      <c r="C55" s="308"/>
      <c r="D55" s="113">
        <v>1.8278145695364238</v>
      </c>
      <c r="E55" s="115">
        <v>69</v>
      </c>
      <c r="F55" s="114">
        <v>36</v>
      </c>
      <c r="G55" s="114">
        <v>45</v>
      </c>
      <c r="H55" s="114">
        <v>80</v>
      </c>
      <c r="I55" s="140">
        <v>89</v>
      </c>
      <c r="J55" s="115">
        <v>-20</v>
      </c>
      <c r="K55" s="116">
        <v>-22.471910112359552</v>
      </c>
    </row>
    <row r="56" spans="1:11" ht="14.1" customHeight="1" x14ac:dyDescent="0.2">
      <c r="A56" s="306" t="s">
        <v>282</v>
      </c>
      <c r="B56" s="307" t="s">
        <v>283</v>
      </c>
      <c r="C56" s="308"/>
      <c r="D56" s="113">
        <v>0.95364238410596025</v>
      </c>
      <c r="E56" s="115">
        <v>36</v>
      </c>
      <c r="F56" s="114">
        <v>15</v>
      </c>
      <c r="G56" s="114">
        <v>14</v>
      </c>
      <c r="H56" s="114">
        <v>20</v>
      </c>
      <c r="I56" s="140">
        <v>36</v>
      </c>
      <c r="J56" s="115">
        <v>0</v>
      </c>
      <c r="K56" s="116">
        <v>0</v>
      </c>
    </row>
    <row r="57" spans="1:11" ht="14.1" customHeight="1" x14ac:dyDescent="0.2">
      <c r="A57" s="306" t="s">
        <v>284</v>
      </c>
      <c r="B57" s="307" t="s">
        <v>285</v>
      </c>
      <c r="C57" s="308"/>
      <c r="D57" s="113">
        <v>0.66225165562913912</v>
      </c>
      <c r="E57" s="115">
        <v>25</v>
      </c>
      <c r="F57" s="114">
        <v>15</v>
      </c>
      <c r="G57" s="114">
        <v>21</v>
      </c>
      <c r="H57" s="114">
        <v>39</v>
      </c>
      <c r="I57" s="140">
        <v>40</v>
      </c>
      <c r="J57" s="115">
        <v>-15</v>
      </c>
      <c r="K57" s="116">
        <v>-37.5</v>
      </c>
    </row>
    <row r="58" spans="1:11" ht="14.1" customHeight="1" x14ac:dyDescent="0.2">
      <c r="A58" s="306">
        <v>73</v>
      </c>
      <c r="B58" s="307" t="s">
        <v>286</v>
      </c>
      <c r="C58" s="308"/>
      <c r="D58" s="113">
        <v>1.5894039735099337</v>
      </c>
      <c r="E58" s="115">
        <v>60</v>
      </c>
      <c r="F58" s="114">
        <v>44</v>
      </c>
      <c r="G58" s="114">
        <v>69</v>
      </c>
      <c r="H58" s="114">
        <v>57</v>
      </c>
      <c r="I58" s="140">
        <v>54</v>
      </c>
      <c r="J58" s="115">
        <v>6</v>
      </c>
      <c r="K58" s="116">
        <v>11.111111111111111</v>
      </c>
    </row>
    <row r="59" spans="1:11" ht="14.1" customHeight="1" x14ac:dyDescent="0.2">
      <c r="A59" s="306" t="s">
        <v>287</v>
      </c>
      <c r="B59" s="307" t="s">
        <v>288</v>
      </c>
      <c r="C59" s="308"/>
      <c r="D59" s="113">
        <v>1.0596026490066226</v>
      </c>
      <c r="E59" s="115">
        <v>40</v>
      </c>
      <c r="F59" s="114">
        <v>26</v>
      </c>
      <c r="G59" s="114">
        <v>42</v>
      </c>
      <c r="H59" s="114">
        <v>33</v>
      </c>
      <c r="I59" s="140">
        <v>37</v>
      </c>
      <c r="J59" s="115">
        <v>3</v>
      </c>
      <c r="K59" s="116">
        <v>8.1081081081081088</v>
      </c>
    </row>
    <row r="60" spans="1:11" ht="14.1" customHeight="1" x14ac:dyDescent="0.2">
      <c r="A60" s="306">
        <v>81</v>
      </c>
      <c r="B60" s="307" t="s">
        <v>289</v>
      </c>
      <c r="C60" s="308"/>
      <c r="D60" s="113">
        <v>4.6357615894039732</v>
      </c>
      <c r="E60" s="115">
        <v>175</v>
      </c>
      <c r="F60" s="114">
        <v>152</v>
      </c>
      <c r="G60" s="114">
        <v>192</v>
      </c>
      <c r="H60" s="114">
        <v>184</v>
      </c>
      <c r="I60" s="140">
        <v>190</v>
      </c>
      <c r="J60" s="115">
        <v>-15</v>
      </c>
      <c r="K60" s="116">
        <v>-7.8947368421052628</v>
      </c>
    </row>
    <row r="61" spans="1:11" ht="14.1" customHeight="1" x14ac:dyDescent="0.2">
      <c r="A61" s="306" t="s">
        <v>290</v>
      </c>
      <c r="B61" s="307" t="s">
        <v>291</v>
      </c>
      <c r="C61" s="308"/>
      <c r="D61" s="113">
        <v>1.880794701986755</v>
      </c>
      <c r="E61" s="115">
        <v>71</v>
      </c>
      <c r="F61" s="114">
        <v>61</v>
      </c>
      <c r="G61" s="114">
        <v>74</v>
      </c>
      <c r="H61" s="114">
        <v>78</v>
      </c>
      <c r="I61" s="140">
        <v>79</v>
      </c>
      <c r="J61" s="115">
        <v>-8</v>
      </c>
      <c r="K61" s="116">
        <v>-10.126582278481013</v>
      </c>
    </row>
    <row r="62" spans="1:11" ht="14.1" customHeight="1" x14ac:dyDescent="0.2">
      <c r="A62" s="306" t="s">
        <v>292</v>
      </c>
      <c r="B62" s="307" t="s">
        <v>293</v>
      </c>
      <c r="C62" s="308"/>
      <c r="D62" s="113">
        <v>1.7218543046357615</v>
      </c>
      <c r="E62" s="115">
        <v>65</v>
      </c>
      <c r="F62" s="114">
        <v>61</v>
      </c>
      <c r="G62" s="114">
        <v>75</v>
      </c>
      <c r="H62" s="114">
        <v>54</v>
      </c>
      <c r="I62" s="140">
        <v>66</v>
      </c>
      <c r="J62" s="115">
        <v>-1</v>
      </c>
      <c r="K62" s="116">
        <v>-1.5151515151515151</v>
      </c>
    </row>
    <row r="63" spans="1:11" ht="14.1" customHeight="1" x14ac:dyDescent="0.2">
      <c r="A63" s="306"/>
      <c r="B63" s="307" t="s">
        <v>294</v>
      </c>
      <c r="C63" s="308"/>
      <c r="D63" s="113">
        <v>1.3774834437086092</v>
      </c>
      <c r="E63" s="115">
        <v>52</v>
      </c>
      <c r="F63" s="114">
        <v>53</v>
      </c>
      <c r="G63" s="114">
        <v>58</v>
      </c>
      <c r="H63" s="114">
        <v>44</v>
      </c>
      <c r="I63" s="140">
        <v>58</v>
      </c>
      <c r="J63" s="115">
        <v>-6</v>
      </c>
      <c r="K63" s="116">
        <v>-10.344827586206897</v>
      </c>
    </row>
    <row r="64" spans="1:11" ht="14.1" customHeight="1" x14ac:dyDescent="0.2">
      <c r="A64" s="306" t="s">
        <v>295</v>
      </c>
      <c r="B64" s="307" t="s">
        <v>296</v>
      </c>
      <c r="C64" s="308"/>
      <c r="D64" s="113">
        <v>0.29139072847682118</v>
      </c>
      <c r="E64" s="115">
        <v>11</v>
      </c>
      <c r="F64" s="114">
        <v>8</v>
      </c>
      <c r="G64" s="114">
        <v>21</v>
      </c>
      <c r="H64" s="114">
        <v>9</v>
      </c>
      <c r="I64" s="140">
        <v>13</v>
      </c>
      <c r="J64" s="115">
        <v>-2</v>
      </c>
      <c r="K64" s="116">
        <v>-15.384615384615385</v>
      </c>
    </row>
    <row r="65" spans="1:11" ht="14.1" customHeight="1" x14ac:dyDescent="0.2">
      <c r="A65" s="306" t="s">
        <v>297</v>
      </c>
      <c r="B65" s="307" t="s">
        <v>298</v>
      </c>
      <c r="C65" s="308"/>
      <c r="D65" s="113">
        <v>0.23841059602649006</v>
      </c>
      <c r="E65" s="115">
        <v>9</v>
      </c>
      <c r="F65" s="114">
        <v>10</v>
      </c>
      <c r="G65" s="114">
        <v>8</v>
      </c>
      <c r="H65" s="114">
        <v>23</v>
      </c>
      <c r="I65" s="140">
        <v>20</v>
      </c>
      <c r="J65" s="115">
        <v>-11</v>
      </c>
      <c r="K65" s="116">
        <v>-55</v>
      </c>
    </row>
    <row r="66" spans="1:11" ht="14.1" customHeight="1" x14ac:dyDescent="0.2">
      <c r="A66" s="306">
        <v>82</v>
      </c>
      <c r="B66" s="307" t="s">
        <v>299</v>
      </c>
      <c r="C66" s="308"/>
      <c r="D66" s="113">
        <v>3.9735099337748343</v>
      </c>
      <c r="E66" s="115">
        <v>150</v>
      </c>
      <c r="F66" s="114">
        <v>106</v>
      </c>
      <c r="G66" s="114">
        <v>154</v>
      </c>
      <c r="H66" s="114">
        <v>131</v>
      </c>
      <c r="I66" s="140">
        <v>134</v>
      </c>
      <c r="J66" s="115">
        <v>16</v>
      </c>
      <c r="K66" s="116">
        <v>11.940298507462687</v>
      </c>
    </row>
    <row r="67" spans="1:11" ht="14.1" customHeight="1" x14ac:dyDescent="0.2">
      <c r="A67" s="306" t="s">
        <v>300</v>
      </c>
      <c r="B67" s="307" t="s">
        <v>301</v>
      </c>
      <c r="C67" s="308"/>
      <c r="D67" s="113">
        <v>2.4105960264900661</v>
      </c>
      <c r="E67" s="115">
        <v>91</v>
      </c>
      <c r="F67" s="114">
        <v>68</v>
      </c>
      <c r="G67" s="114">
        <v>110</v>
      </c>
      <c r="H67" s="114">
        <v>76</v>
      </c>
      <c r="I67" s="140">
        <v>86</v>
      </c>
      <c r="J67" s="115">
        <v>5</v>
      </c>
      <c r="K67" s="116">
        <v>5.8139534883720927</v>
      </c>
    </row>
    <row r="68" spans="1:11" ht="14.1" customHeight="1" x14ac:dyDescent="0.2">
      <c r="A68" s="306" t="s">
        <v>302</v>
      </c>
      <c r="B68" s="307" t="s">
        <v>303</v>
      </c>
      <c r="C68" s="308"/>
      <c r="D68" s="113">
        <v>0.8741721854304636</v>
      </c>
      <c r="E68" s="115">
        <v>33</v>
      </c>
      <c r="F68" s="114">
        <v>19</v>
      </c>
      <c r="G68" s="114">
        <v>23</v>
      </c>
      <c r="H68" s="114">
        <v>35</v>
      </c>
      <c r="I68" s="140">
        <v>35</v>
      </c>
      <c r="J68" s="115">
        <v>-2</v>
      </c>
      <c r="K68" s="116">
        <v>-5.7142857142857144</v>
      </c>
    </row>
    <row r="69" spans="1:11" ht="14.1" customHeight="1" x14ac:dyDescent="0.2">
      <c r="A69" s="306">
        <v>83</v>
      </c>
      <c r="B69" s="307" t="s">
        <v>304</v>
      </c>
      <c r="C69" s="308"/>
      <c r="D69" s="113">
        <v>4.7152317880794703</v>
      </c>
      <c r="E69" s="115">
        <v>178</v>
      </c>
      <c r="F69" s="114">
        <v>127</v>
      </c>
      <c r="G69" s="114">
        <v>326</v>
      </c>
      <c r="H69" s="114">
        <v>173</v>
      </c>
      <c r="I69" s="140">
        <v>187</v>
      </c>
      <c r="J69" s="115">
        <v>-9</v>
      </c>
      <c r="K69" s="116">
        <v>-4.8128342245989302</v>
      </c>
    </row>
    <row r="70" spans="1:11" ht="14.1" customHeight="1" x14ac:dyDescent="0.2">
      <c r="A70" s="306" t="s">
        <v>305</v>
      </c>
      <c r="B70" s="307" t="s">
        <v>306</v>
      </c>
      <c r="C70" s="308"/>
      <c r="D70" s="113">
        <v>3.76158940397351</v>
      </c>
      <c r="E70" s="115">
        <v>142</v>
      </c>
      <c r="F70" s="114">
        <v>116</v>
      </c>
      <c r="G70" s="114">
        <v>307</v>
      </c>
      <c r="H70" s="114">
        <v>143</v>
      </c>
      <c r="I70" s="140">
        <v>170</v>
      </c>
      <c r="J70" s="115">
        <v>-28</v>
      </c>
      <c r="K70" s="116">
        <v>-16.470588235294116</v>
      </c>
    </row>
    <row r="71" spans="1:11" ht="14.1" customHeight="1" x14ac:dyDescent="0.2">
      <c r="A71" s="306"/>
      <c r="B71" s="307" t="s">
        <v>307</v>
      </c>
      <c r="C71" s="308"/>
      <c r="D71" s="113">
        <v>1.5629139072847682</v>
      </c>
      <c r="E71" s="115">
        <v>59</v>
      </c>
      <c r="F71" s="114">
        <v>48</v>
      </c>
      <c r="G71" s="114">
        <v>146</v>
      </c>
      <c r="H71" s="114">
        <v>50</v>
      </c>
      <c r="I71" s="140">
        <v>90</v>
      </c>
      <c r="J71" s="115">
        <v>-31</v>
      </c>
      <c r="K71" s="116">
        <v>-34.444444444444443</v>
      </c>
    </row>
    <row r="72" spans="1:11" ht="14.1" customHeight="1" x14ac:dyDescent="0.2">
      <c r="A72" s="306">
        <v>84</v>
      </c>
      <c r="B72" s="307" t="s">
        <v>308</v>
      </c>
      <c r="C72" s="308"/>
      <c r="D72" s="113">
        <v>0.92715231788079466</v>
      </c>
      <c r="E72" s="115">
        <v>35</v>
      </c>
      <c r="F72" s="114">
        <v>23</v>
      </c>
      <c r="G72" s="114">
        <v>67</v>
      </c>
      <c r="H72" s="114">
        <v>18</v>
      </c>
      <c r="I72" s="140">
        <v>32</v>
      </c>
      <c r="J72" s="115">
        <v>3</v>
      </c>
      <c r="K72" s="116">
        <v>9.375</v>
      </c>
    </row>
    <row r="73" spans="1:11" ht="14.1" customHeight="1" x14ac:dyDescent="0.2">
      <c r="A73" s="306" t="s">
        <v>309</v>
      </c>
      <c r="B73" s="307" t="s">
        <v>310</v>
      </c>
      <c r="C73" s="308"/>
      <c r="D73" s="113">
        <v>0.45033112582781459</v>
      </c>
      <c r="E73" s="115">
        <v>17</v>
      </c>
      <c r="F73" s="114">
        <v>7</v>
      </c>
      <c r="G73" s="114">
        <v>45</v>
      </c>
      <c r="H73" s="114">
        <v>4</v>
      </c>
      <c r="I73" s="140">
        <v>17</v>
      </c>
      <c r="J73" s="115">
        <v>0</v>
      </c>
      <c r="K73" s="116">
        <v>0</v>
      </c>
    </row>
    <row r="74" spans="1:11" ht="14.1" customHeight="1" x14ac:dyDescent="0.2">
      <c r="A74" s="306" t="s">
        <v>311</v>
      </c>
      <c r="B74" s="307" t="s">
        <v>312</v>
      </c>
      <c r="C74" s="308"/>
      <c r="D74" s="113">
        <v>0.13245033112582782</v>
      </c>
      <c r="E74" s="115">
        <v>5</v>
      </c>
      <c r="F74" s="114">
        <v>7</v>
      </c>
      <c r="G74" s="114">
        <v>11</v>
      </c>
      <c r="H74" s="114">
        <v>4</v>
      </c>
      <c r="I74" s="140">
        <v>0</v>
      </c>
      <c r="J74" s="115">
        <v>5</v>
      </c>
      <c r="K74" s="116" t="s">
        <v>514</v>
      </c>
    </row>
    <row r="75" spans="1:11" ht="14.1" customHeight="1" x14ac:dyDescent="0.2">
      <c r="A75" s="306" t="s">
        <v>313</v>
      </c>
      <c r="B75" s="307" t="s">
        <v>314</v>
      </c>
      <c r="C75" s="308"/>
      <c r="D75" s="113" t="s">
        <v>513</v>
      </c>
      <c r="E75" s="115" t="s">
        <v>513</v>
      </c>
      <c r="F75" s="114">
        <v>0</v>
      </c>
      <c r="G75" s="114">
        <v>3</v>
      </c>
      <c r="H75" s="114" t="s">
        <v>513</v>
      </c>
      <c r="I75" s="140">
        <v>4</v>
      </c>
      <c r="J75" s="115" t="s">
        <v>513</v>
      </c>
      <c r="K75" s="116" t="s">
        <v>513</v>
      </c>
    </row>
    <row r="76" spans="1:11" ht="14.1" customHeight="1" x14ac:dyDescent="0.2">
      <c r="A76" s="306">
        <v>91</v>
      </c>
      <c r="B76" s="307" t="s">
        <v>315</v>
      </c>
      <c r="C76" s="308"/>
      <c r="D76" s="113">
        <v>0.50331125827814571</v>
      </c>
      <c r="E76" s="115">
        <v>19</v>
      </c>
      <c r="F76" s="114">
        <v>12</v>
      </c>
      <c r="G76" s="114">
        <v>22</v>
      </c>
      <c r="H76" s="114">
        <v>15</v>
      </c>
      <c r="I76" s="140">
        <v>31</v>
      </c>
      <c r="J76" s="115">
        <v>-12</v>
      </c>
      <c r="K76" s="116">
        <v>-38.70967741935484</v>
      </c>
    </row>
    <row r="77" spans="1:11" ht="14.1" customHeight="1" x14ac:dyDescent="0.2">
      <c r="A77" s="306">
        <v>92</v>
      </c>
      <c r="B77" s="307" t="s">
        <v>316</v>
      </c>
      <c r="C77" s="308"/>
      <c r="D77" s="113">
        <v>0.60927152317880795</v>
      </c>
      <c r="E77" s="115">
        <v>23</v>
      </c>
      <c r="F77" s="114">
        <v>8</v>
      </c>
      <c r="G77" s="114">
        <v>38</v>
      </c>
      <c r="H77" s="114">
        <v>35</v>
      </c>
      <c r="I77" s="140">
        <v>43</v>
      </c>
      <c r="J77" s="115">
        <v>-20</v>
      </c>
      <c r="K77" s="116">
        <v>-46.511627906976742</v>
      </c>
    </row>
    <row r="78" spans="1:11" ht="14.1" customHeight="1" x14ac:dyDescent="0.2">
      <c r="A78" s="306">
        <v>93</v>
      </c>
      <c r="B78" s="307" t="s">
        <v>317</v>
      </c>
      <c r="C78" s="308"/>
      <c r="D78" s="113">
        <v>0.10596026490066225</v>
      </c>
      <c r="E78" s="115">
        <v>4</v>
      </c>
      <c r="F78" s="114">
        <v>3</v>
      </c>
      <c r="G78" s="114">
        <v>5</v>
      </c>
      <c r="H78" s="114">
        <v>10</v>
      </c>
      <c r="I78" s="140">
        <v>21</v>
      </c>
      <c r="J78" s="115">
        <v>-17</v>
      </c>
      <c r="K78" s="116">
        <v>-80.952380952380949</v>
      </c>
    </row>
    <row r="79" spans="1:11" ht="14.1" customHeight="1" x14ac:dyDescent="0.2">
      <c r="A79" s="306">
        <v>94</v>
      </c>
      <c r="B79" s="307" t="s">
        <v>318</v>
      </c>
      <c r="C79" s="308"/>
      <c r="D79" s="113" t="s">
        <v>513</v>
      </c>
      <c r="E79" s="115" t="s">
        <v>513</v>
      </c>
      <c r="F79" s="114">
        <v>6</v>
      </c>
      <c r="G79" s="114" t="s">
        <v>513</v>
      </c>
      <c r="H79" s="114">
        <v>6</v>
      </c>
      <c r="I79" s="140">
        <v>3</v>
      </c>
      <c r="J79" s="115" t="s">
        <v>513</v>
      </c>
      <c r="K79" s="116" t="s">
        <v>513</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7.9470198675496692E-2</v>
      </c>
      <c r="E81" s="143">
        <v>3</v>
      </c>
      <c r="F81" s="144">
        <v>5</v>
      </c>
      <c r="G81" s="144" t="s">
        <v>513</v>
      </c>
      <c r="H81" s="144">
        <v>7</v>
      </c>
      <c r="I81" s="145">
        <v>6</v>
      </c>
      <c r="J81" s="143">
        <v>-3</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39758</v>
      </c>
      <c r="C10" s="114">
        <v>21584</v>
      </c>
      <c r="D10" s="114">
        <v>18174</v>
      </c>
      <c r="E10" s="114">
        <v>30963</v>
      </c>
      <c r="F10" s="114">
        <v>8543</v>
      </c>
      <c r="G10" s="114">
        <v>4685</v>
      </c>
      <c r="H10" s="114">
        <v>10549</v>
      </c>
      <c r="I10" s="115">
        <v>11384</v>
      </c>
      <c r="J10" s="114">
        <v>7984</v>
      </c>
      <c r="K10" s="114">
        <v>3400</v>
      </c>
      <c r="L10" s="423">
        <v>2795</v>
      </c>
      <c r="M10" s="424">
        <v>2964</v>
      </c>
    </row>
    <row r="11" spans="1:13" ht="11.1" customHeight="1" x14ac:dyDescent="0.2">
      <c r="A11" s="422" t="s">
        <v>387</v>
      </c>
      <c r="B11" s="115">
        <v>40080</v>
      </c>
      <c r="C11" s="114">
        <v>21889</v>
      </c>
      <c r="D11" s="114">
        <v>18191</v>
      </c>
      <c r="E11" s="114">
        <v>31069</v>
      </c>
      <c r="F11" s="114">
        <v>8758</v>
      </c>
      <c r="G11" s="114">
        <v>4511</v>
      </c>
      <c r="H11" s="114">
        <v>10762</v>
      </c>
      <c r="I11" s="115">
        <v>11670</v>
      </c>
      <c r="J11" s="114">
        <v>8173</v>
      </c>
      <c r="K11" s="114">
        <v>3497</v>
      </c>
      <c r="L11" s="423">
        <v>3168</v>
      </c>
      <c r="M11" s="424">
        <v>2839</v>
      </c>
    </row>
    <row r="12" spans="1:13" ht="11.1" customHeight="1" x14ac:dyDescent="0.2">
      <c r="A12" s="422" t="s">
        <v>388</v>
      </c>
      <c r="B12" s="115">
        <v>40812</v>
      </c>
      <c r="C12" s="114">
        <v>22382</v>
      </c>
      <c r="D12" s="114">
        <v>18430</v>
      </c>
      <c r="E12" s="114">
        <v>31602</v>
      </c>
      <c r="F12" s="114">
        <v>8947</v>
      </c>
      <c r="G12" s="114">
        <v>5073</v>
      </c>
      <c r="H12" s="114">
        <v>10884</v>
      </c>
      <c r="I12" s="115">
        <v>11682</v>
      </c>
      <c r="J12" s="114">
        <v>8106</v>
      </c>
      <c r="K12" s="114">
        <v>3576</v>
      </c>
      <c r="L12" s="423">
        <v>3880</v>
      </c>
      <c r="M12" s="424">
        <v>3285</v>
      </c>
    </row>
    <row r="13" spans="1:13" s="110" customFormat="1" ht="11.1" customHeight="1" x14ac:dyDescent="0.2">
      <c r="A13" s="422" t="s">
        <v>389</v>
      </c>
      <c r="B13" s="115">
        <v>40643</v>
      </c>
      <c r="C13" s="114">
        <v>22071</v>
      </c>
      <c r="D13" s="114">
        <v>18572</v>
      </c>
      <c r="E13" s="114">
        <v>31237</v>
      </c>
      <c r="F13" s="114">
        <v>9142</v>
      </c>
      <c r="G13" s="114">
        <v>4877</v>
      </c>
      <c r="H13" s="114">
        <v>10992</v>
      </c>
      <c r="I13" s="115">
        <v>11837</v>
      </c>
      <c r="J13" s="114">
        <v>8227</v>
      </c>
      <c r="K13" s="114">
        <v>3610</v>
      </c>
      <c r="L13" s="423">
        <v>2130</v>
      </c>
      <c r="M13" s="424">
        <v>2399</v>
      </c>
    </row>
    <row r="14" spans="1:13" ht="15" customHeight="1" x14ac:dyDescent="0.2">
      <c r="A14" s="422" t="s">
        <v>390</v>
      </c>
      <c r="B14" s="115">
        <v>40807</v>
      </c>
      <c r="C14" s="114">
        <v>22145</v>
      </c>
      <c r="D14" s="114">
        <v>18662</v>
      </c>
      <c r="E14" s="114">
        <v>29991</v>
      </c>
      <c r="F14" s="114">
        <v>10583</v>
      </c>
      <c r="G14" s="114">
        <v>4741</v>
      </c>
      <c r="H14" s="114">
        <v>11226</v>
      </c>
      <c r="I14" s="115">
        <v>11810</v>
      </c>
      <c r="J14" s="114">
        <v>8192</v>
      </c>
      <c r="K14" s="114">
        <v>3618</v>
      </c>
      <c r="L14" s="423">
        <v>2871</v>
      </c>
      <c r="M14" s="424">
        <v>2851</v>
      </c>
    </row>
    <row r="15" spans="1:13" ht="11.1" customHeight="1" x14ac:dyDescent="0.2">
      <c r="A15" s="422" t="s">
        <v>387</v>
      </c>
      <c r="B15" s="115">
        <v>41247</v>
      </c>
      <c r="C15" s="114">
        <v>22573</v>
      </c>
      <c r="D15" s="114">
        <v>18674</v>
      </c>
      <c r="E15" s="114">
        <v>30134</v>
      </c>
      <c r="F15" s="114">
        <v>10883</v>
      </c>
      <c r="G15" s="114">
        <v>4593</v>
      </c>
      <c r="H15" s="114">
        <v>11545</v>
      </c>
      <c r="I15" s="115">
        <v>11997</v>
      </c>
      <c r="J15" s="114">
        <v>8289</v>
      </c>
      <c r="K15" s="114">
        <v>3708</v>
      </c>
      <c r="L15" s="423">
        <v>3094</v>
      </c>
      <c r="M15" s="424">
        <v>2690</v>
      </c>
    </row>
    <row r="16" spans="1:13" ht="11.1" customHeight="1" x14ac:dyDescent="0.2">
      <c r="A16" s="422" t="s">
        <v>388</v>
      </c>
      <c r="B16" s="115">
        <v>41859</v>
      </c>
      <c r="C16" s="114">
        <v>22948</v>
      </c>
      <c r="D16" s="114">
        <v>18911</v>
      </c>
      <c r="E16" s="114">
        <v>30871</v>
      </c>
      <c r="F16" s="114">
        <v>10970</v>
      </c>
      <c r="G16" s="114">
        <v>5189</v>
      </c>
      <c r="H16" s="114">
        <v>11653</v>
      </c>
      <c r="I16" s="115">
        <v>11868</v>
      </c>
      <c r="J16" s="114">
        <v>8000</v>
      </c>
      <c r="K16" s="114">
        <v>3868</v>
      </c>
      <c r="L16" s="423">
        <v>4144</v>
      </c>
      <c r="M16" s="424">
        <v>3584</v>
      </c>
    </row>
    <row r="17" spans="1:13" s="110" customFormat="1" ht="11.1" customHeight="1" x14ac:dyDescent="0.2">
      <c r="A17" s="422" t="s">
        <v>389</v>
      </c>
      <c r="B17" s="115">
        <v>41492</v>
      </c>
      <c r="C17" s="114">
        <v>22622</v>
      </c>
      <c r="D17" s="114">
        <v>18870</v>
      </c>
      <c r="E17" s="114">
        <v>30468</v>
      </c>
      <c r="F17" s="114">
        <v>11005</v>
      </c>
      <c r="G17" s="114">
        <v>5010</v>
      </c>
      <c r="H17" s="114">
        <v>11732</v>
      </c>
      <c r="I17" s="115">
        <v>11726</v>
      </c>
      <c r="J17" s="114">
        <v>7950</v>
      </c>
      <c r="K17" s="114">
        <v>3776</v>
      </c>
      <c r="L17" s="423">
        <v>2223</v>
      </c>
      <c r="M17" s="424">
        <v>2619</v>
      </c>
    </row>
    <row r="18" spans="1:13" ht="15" customHeight="1" x14ac:dyDescent="0.2">
      <c r="A18" s="422" t="s">
        <v>391</v>
      </c>
      <c r="B18" s="115">
        <v>41582</v>
      </c>
      <c r="C18" s="114">
        <v>22534</v>
      </c>
      <c r="D18" s="114">
        <v>19048</v>
      </c>
      <c r="E18" s="114">
        <v>30305</v>
      </c>
      <c r="F18" s="114">
        <v>11249</v>
      </c>
      <c r="G18" s="114">
        <v>4981</v>
      </c>
      <c r="H18" s="114">
        <v>11823</v>
      </c>
      <c r="I18" s="115">
        <v>11399</v>
      </c>
      <c r="J18" s="114">
        <v>7720</v>
      </c>
      <c r="K18" s="114">
        <v>3679</v>
      </c>
      <c r="L18" s="423">
        <v>3159</v>
      </c>
      <c r="M18" s="424">
        <v>3024</v>
      </c>
    </row>
    <row r="19" spans="1:13" ht="11.1" customHeight="1" x14ac:dyDescent="0.2">
      <c r="A19" s="422" t="s">
        <v>387</v>
      </c>
      <c r="B19" s="115">
        <v>41809</v>
      </c>
      <c r="C19" s="114">
        <v>22738</v>
      </c>
      <c r="D19" s="114">
        <v>19071</v>
      </c>
      <c r="E19" s="114">
        <v>30365</v>
      </c>
      <c r="F19" s="114">
        <v>11417</v>
      </c>
      <c r="G19" s="114">
        <v>4826</v>
      </c>
      <c r="H19" s="114">
        <v>12084</v>
      </c>
      <c r="I19" s="115">
        <v>11691</v>
      </c>
      <c r="J19" s="114">
        <v>7915</v>
      </c>
      <c r="K19" s="114">
        <v>3776</v>
      </c>
      <c r="L19" s="423">
        <v>2733</v>
      </c>
      <c r="M19" s="424">
        <v>2531</v>
      </c>
    </row>
    <row r="20" spans="1:13" ht="11.1" customHeight="1" x14ac:dyDescent="0.2">
      <c r="A20" s="422" t="s">
        <v>388</v>
      </c>
      <c r="B20" s="115">
        <v>42539</v>
      </c>
      <c r="C20" s="114">
        <v>23172</v>
      </c>
      <c r="D20" s="114">
        <v>19367</v>
      </c>
      <c r="E20" s="114">
        <v>30985</v>
      </c>
      <c r="F20" s="114">
        <v>11540</v>
      </c>
      <c r="G20" s="114">
        <v>5262</v>
      </c>
      <c r="H20" s="114">
        <v>12262</v>
      </c>
      <c r="I20" s="115">
        <v>11744</v>
      </c>
      <c r="J20" s="114">
        <v>7841</v>
      </c>
      <c r="K20" s="114">
        <v>3903</v>
      </c>
      <c r="L20" s="423">
        <v>4114</v>
      </c>
      <c r="M20" s="424">
        <v>3478</v>
      </c>
    </row>
    <row r="21" spans="1:13" s="110" customFormat="1" ht="11.1" customHeight="1" x14ac:dyDescent="0.2">
      <c r="A21" s="422" t="s">
        <v>389</v>
      </c>
      <c r="B21" s="115">
        <v>42229</v>
      </c>
      <c r="C21" s="114">
        <v>22781</v>
      </c>
      <c r="D21" s="114">
        <v>19448</v>
      </c>
      <c r="E21" s="114">
        <v>30624</v>
      </c>
      <c r="F21" s="114">
        <v>11591</v>
      </c>
      <c r="G21" s="114">
        <v>5003</v>
      </c>
      <c r="H21" s="114">
        <v>12434</v>
      </c>
      <c r="I21" s="115">
        <v>11717</v>
      </c>
      <c r="J21" s="114">
        <v>7824</v>
      </c>
      <c r="K21" s="114">
        <v>3893</v>
      </c>
      <c r="L21" s="423">
        <v>2225</v>
      </c>
      <c r="M21" s="424">
        <v>2619</v>
      </c>
    </row>
    <row r="22" spans="1:13" ht="15" customHeight="1" x14ac:dyDescent="0.2">
      <c r="A22" s="422" t="s">
        <v>392</v>
      </c>
      <c r="B22" s="115">
        <v>42218</v>
      </c>
      <c r="C22" s="114">
        <v>22766</v>
      </c>
      <c r="D22" s="114">
        <v>19452</v>
      </c>
      <c r="E22" s="114">
        <v>30507</v>
      </c>
      <c r="F22" s="114">
        <v>11681</v>
      </c>
      <c r="G22" s="114">
        <v>4844</v>
      </c>
      <c r="H22" s="114">
        <v>12539</v>
      </c>
      <c r="I22" s="115">
        <v>11768</v>
      </c>
      <c r="J22" s="114">
        <v>7914</v>
      </c>
      <c r="K22" s="114">
        <v>3854</v>
      </c>
      <c r="L22" s="423">
        <v>2864</v>
      </c>
      <c r="M22" s="424">
        <v>2978</v>
      </c>
    </row>
    <row r="23" spans="1:13" ht="11.1" customHeight="1" x14ac:dyDescent="0.2">
      <c r="A23" s="422" t="s">
        <v>387</v>
      </c>
      <c r="B23" s="115">
        <v>42377</v>
      </c>
      <c r="C23" s="114">
        <v>23050</v>
      </c>
      <c r="D23" s="114">
        <v>19327</v>
      </c>
      <c r="E23" s="114">
        <v>30582</v>
      </c>
      <c r="F23" s="114">
        <v>11759</v>
      </c>
      <c r="G23" s="114">
        <v>4673</v>
      </c>
      <c r="H23" s="114">
        <v>12787</v>
      </c>
      <c r="I23" s="115">
        <v>11838</v>
      </c>
      <c r="J23" s="114">
        <v>7961</v>
      </c>
      <c r="K23" s="114">
        <v>3877</v>
      </c>
      <c r="L23" s="423">
        <v>3242</v>
      </c>
      <c r="M23" s="424">
        <v>3046</v>
      </c>
    </row>
    <row r="24" spans="1:13" ht="11.1" customHeight="1" x14ac:dyDescent="0.2">
      <c r="A24" s="422" t="s">
        <v>388</v>
      </c>
      <c r="B24" s="115">
        <v>43376</v>
      </c>
      <c r="C24" s="114">
        <v>23611</v>
      </c>
      <c r="D24" s="114">
        <v>19765</v>
      </c>
      <c r="E24" s="114">
        <v>31176</v>
      </c>
      <c r="F24" s="114">
        <v>11929</v>
      </c>
      <c r="G24" s="114">
        <v>5353</v>
      </c>
      <c r="H24" s="114">
        <v>13021</v>
      </c>
      <c r="I24" s="115">
        <v>11979</v>
      </c>
      <c r="J24" s="114">
        <v>7932</v>
      </c>
      <c r="K24" s="114">
        <v>4047</v>
      </c>
      <c r="L24" s="423">
        <v>4691</v>
      </c>
      <c r="M24" s="424">
        <v>3552</v>
      </c>
    </row>
    <row r="25" spans="1:13" s="110" customFormat="1" ht="11.1" customHeight="1" x14ac:dyDescent="0.2">
      <c r="A25" s="422" t="s">
        <v>389</v>
      </c>
      <c r="B25" s="115">
        <v>43139</v>
      </c>
      <c r="C25" s="114">
        <v>23385</v>
      </c>
      <c r="D25" s="114">
        <v>19754</v>
      </c>
      <c r="E25" s="114">
        <v>30872</v>
      </c>
      <c r="F25" s="114">
        <v>11998</v>
      </c>
      <c r="G25" s="114">
        <v>5097</v>
      </c>
      <c r="H25" s="114">
        <v>13204</v>
      </c>
      <c r="I25" s="115">
        <v>11951</v>
      </c>
      <c r="J25" s="114">
        <v>7956</v>
      </c>
      <c r="K25" s="114">
        <v>3995</v>
      </c>
      <c r="L25" s="423">
        <v>2586</v>
      </c>
      <c r="M25" s="424">
        <v>2864</v>
      </c>
    </row>
    <row r="26" spans="1:13" ht="15" customHeight="1" x14ac:dyDescent="0.2">
      <c r="A26" s="422" t="s">
        <v>393</v>
      </c>
      <c r="B26" s="115">
        <v>43202</v>
      </c>
      <c r="C26" s="114">
        <v>23460</v>
      </c>
      <c r="D26" s="114">
        <v>19742</v>
      </c>
      <c r="E26" s="114">
        <v>30788</v>
      </c>
      <c r="F26" s="114">
        <v>12142</v>
      </c>
      <c r="G26" s="114">
        <v>4905</v>
      </c>
      <c r="H26" s="114">
        <v>13407</v>
      </c>
      <c r="I26" s="115">
        <v>11968</v>
      </c>
      <c r="J26" s="114">
        <v>7982</v>
      </c>
      <c r="K26" s="114">
        <v>3986</v>
      </c>
      <c r="L26" s="423">
        <v>3120</v>
      </c>
      <c r="M26" s="424">
        <v>3112</v>
      </c>
    </row>
    <row r="27" spans="1:13" ht="11.1" customHeight="1" x14ac:dyDescent="0.2">
      <c r="A27" s="422" t="s">
        <v>387</v>
      </c>
      <c r="B27" s="115">
        <v>43573</v>
      </c>
      <c r="C27" s="114">
        <v>23790</v>
      </c>
      <c r="D27" s="114">
        <v>19783</v>
      </c>
      <c r="E27" s="114">
        <v>31021</v>
      </c>
      <c r="F27" s="114">
        <v>12281</v>
      </c>
      <c r="G27" s="114">
        <v>4784</v>
      </c>
      <c r="H27" s="114">
        <v>13704</v>
      </c>
      <c r="I27" s="115">
        <v>12174</v>
      </c>
      <c r="J27" s="114">
        <v>8117</v>
      </c>
      <c r="K27" s="114">
        <v>4057</v>
      </c>
      <c r="L27" s="423">
        <v>2692</v>
      </c>
      <c r="M27" s="424">
        <v>2335</v>
      </c>
    </row>
    <row r="28" spans="1:13" ht="11.1" customHeight="1" x14ac:dyDescent="0.2">
      <c r="A28" s="422" t="s">
        <v>388</v>
      </c>
      <c r="B28" s="115">
        <v>44084</v>
      </c>
      <c r="C28" s="114">
        <v>23993</v>
      </c>
      <c r="D28" s="114">
        <v>20091</v>
      </c>
      <c r="E28" s="114">
        <v>31709</v>
      </c>
      <c r="F28" s="114">
        <v>12341</v>
      </c>
      <c r="G28" s="114">
        <v>5349</v>
      </c>
      <c r="H28" s="114">
        <v>13811</v>
      </c>
      <c r="I28" s="115">
        <v>12222</v>
      </c>
      <c r="J28" s="114">
        <v>8003</v>
      </c>
      <c r="K28" s="114">
        <v>4219</v>
      </c>
      <c r="L28" s="423">
        <v>4382</v>
      </c>
      <c r="M28" s="424">
        <v>3780</v>
      </c>
    </row>
    <row r="29" spans="1:13" s="110" customFormat="1" ht="11.1" customHeight="1" x14ac:dyDescent="0.2">
      <c r="A29" s="422" t="s">
        <v>389</v>
      </c>
      <c r="B29" s="115">
        <v>43562</v>
      </c>
      <c r="C29" s="114">
        <v>23557</v>
      </c>
      <c r="D29" s="114">
        <v>20005</v>
      </c>
      <c r="E29" s="114">
        <v>31135</v>
      </c>
      <c r="F29" s="114">
        <v>12417</v>
      </c>
      <c r="G29" s="114">
        <v>5059</v>
      </c>
      <c r="H29" s="114">
        <v>13852</v>
      </c>
      <c r="I29" s="115">
        <v>12193</v>
      </c>
      <c r="J29" s="114">
        <v>8052</v>
      </c>
      <c r="K29" s="114">
        <v>4141</v>
      </c>
      <c r="L29" s="423">
        <v>2477</v>
      </c>
      <c r="M29" s="424">
        <v>2997</v>
      </c>
    </row>
    <row r="30" spans="1:13" ht="15" customHeight="1" x14ac:dyDescent="0.2">
      <c r="A30" s="422" t="s">
        <v>394</v>
      </c>
      <c r="B30" s="115">
        <v>43804</v>
      </c>
      <c r="C30" s="114">
        <v>23652</v>
      </c>
      <c r="D30" s="114">
        <v>20152</v>
      </c>
      <c r="E30" s="114">
        <v>31175</v>
      </c>
      <c r="F30" s="114">
        <v>12622</v>
      </c>
      <c r="G30" s="114">
        <v>4972</v>
      </c>
      <c r="H30" s="114">
        <v>14042</v>
      </c>
      <c r="I30" s="115">
        <v>11907</v>
      </c>
      <c r="J30" s="114">
        <v>7890</v>
      </c>
      <c r="K30" s="114">
        <v>4017</v>
      </c>
      <c r="L30" s="423">
        <v>3345</v>
      </c>
      <c r="M30" s="424">
        <v>3191</v>
      </c>
    </row>
    <row r="31" spans="1:13" ht="11.1" customHeight="1" x14ac:dyDescent="0.2">
      <c r="A31" s="422" t="s">
        <v>387</v>
      </c>
      <c r="B31" s="115">
        <v>44008</v>
      </c>
      <c r="C31" s="114">
        <v>23865</v>
      </c>
      <c r="D31" s="114">
        <v>20143</v>
      </c>
      <c r="E31" s="114">
        <v>31258</v>
      </c>
      <c r="F31" s="114">
        <v>12745</v>
      </c>
      <c r="G31" s="114">
        <v>4833</v>
      </c>
      <c r="H31" s="114">
        <v>14227</v>
      </c>
      <c r="I31" s="115">
        <v>12050</v>
      </c>
      <c r="J31" s="114">
        <v>7959</v>
      </c>
      <c r="K31" s="114">
        <v>4091</v>
      </c>
      <c r="L31" s="423">
        <v>2949</v>
      </c>
      <c r="M31" s="424">
        <v>2844</v>
      </c>
    </row>
    <row r="32" spans="1:13" ht="11.1" customHeight="1" x14ac:dyDescent="0.2">
      <c r="A32" s="422" t="s">
        <v>388</v>
      </c>
      <c r="B32" s="115">
        <v>45154</v>
      </c>
      <c r="C32" s="114">
        <v>24637</v>
      </c>
      <c r="D32" s="114">
        <v>20517</v>
      </c>
      <c r="E32" s="114">
        <v>32219</v>
      </c>
      <c r="F32" s="114">
        <v>12934</v>
      </c>
      <c r="G32" s="114">
        <v>5425</v>
      </c>
      <c r="H32" s="114">
        <v>14392</v>
      </c>
      <c r="I32" s="115">
        <v>12082</v>
      </c>
      <c r="J32" s="114">
        <v>7857</v>
      </c>
      <c r="K32" s="114">
        <v>4225</v>
      </c>
      <c r="L32" s="423">
        <v>4678</v>
      </c>
      <c r="M32" s="424">
        <v>3904</v>
      </c>
    </row>
    <row r="33" spans="1:13" s="110" customFormat="1" ht="11.1" customHeight="1" x14ac:dyDescent="0.2">
      <c r="A33" s="422" t="s">
        <v>389</v>
      </c>
      <c r="B33" s="115">
        <v>44827</v>
      </c>
      <c r="C33" s="114">
        <v>24315</v>
      </c>
      <c r="D33" s="114">
        <v>20512</v>
      </c>
      <c r="E33" s="114">
        <v>31907</v>
      </c>
      <c r="F33" s="114">
        <v>12920</v>
      </c>
      <c r="G33" s="114">
        <v>5237</v>
      </c>
      <c r="H33" s="114">
        <v>14412</v>
      </c>
      <c r="I33" s="115">
        <v>12219</v>
      </c>
      <c r="J33" s="114">
        <v>7914</v>
      </c>
      <c r="K33" s="114">
        <v>4305</v>
      </c>
      <c r="L33" s="423">
        <v>2995</v>
      </c>
      <c r="M33" s="424">
        <v>3116</v>
      </c>
    </row>
    <row r="34" spans="1:13" ht="15" customHeight="1" x14ac:dyDescent="0.2">
      <c r="A34" s="422" t="s">
        <v>395</v>
      </c>
      <c r="B34" s="115">
        <v>44624</v>
      </c>
      <c r="C34" s="114">
        <v>24150</v>
      </c>
      <c r="D34" s="114">
        <v>20474</v>
      </c>
      <c r="E34" s="114">
        <v>31598</v>
      </c>
      <c r="F34" s="114">
        <v>13026</v>
      </c>
      <c r="G34" s="114">
        <v>5004</v>
      </c>
      <c r="H34" s="114">
        <v>14598</v>
      </c>
      <c r="I34" s="115">
        <v>12161</v>
      </c>
      <c r="J34" s="114">
        <v>7829</v>
      </c>
      <c r="K34" s="114">
        <v>4332</v>
      </c>
      <c r="L34" s="423">
        <v>3245</v>
      </c>
      <c r="M34" s="424">
        <v>3453</v>
      </c>
    </row>
    <row r="35" spans="1:13" ht="11.1" customHeight="1" x14ac:dyDescent="0.2">
      <c r="A35" s="422" t="s">
        <v>387</v>
      </c>
      <c r="B35" s="115">
        <v>44772</v>
      </c>
      <c r="C35" s="114">
        <v>24296</v>
      </c>
      <c r="D35" s="114">
        <v>20476</v>
      </c>
      <c r="E35" s="114">
        <v>31579</v>
      </c>
      <c r="F35" s="114">
        <v>13193</v>
      </c>
      <c r="G35" s="114">
        <v>4842</v>
      </c>
      <c r="H35" s="114">
        <v>14815</v>
      </c>
      <c r="I35" s="115">
        <v>12373</v>
      </c>
      <c r="J35" s="114">
        <v>7958</v>
      </c>
      <c r="K35" s="114">
        <v>4415</v>
      </c>
      <c r="L35" s="423">
        <v>3303</v>
      </c>
      <c r="M35" s="424">
        <v>3187</v>
      </c>
    </row>
    <row r="36" spans="1:13" ht="11.1" customHeight="1" x14ac:dyDescent="0.2">
      <c r="A36" s="422" t="s">
        <v>388</v>
      </c>
      <c r="B36" s="115">
        <v>45903</v>
      </c>
      <c r="C36" s="114">
        <v>24873</v>
      </c>
      <c r="D36" s="114">
        <v>21030</v>
      </c>
      <c r="E36" s="114">
        <v>32473</v>
      </c>
      <c r="F36" s="114">
        <v>13430</v>
      </c>
      <c r="G36" s="114">
        <v>5496</v>
      </c>
      <c r="H36" s="114">
        <v>15067</v>
      </c>
      <c r="I36" s="115">
        <v>12401</v>
      </c>
      <c r="J36" s="114">
        <v>7816</v>
      </c>
      <c r="K36" s="114">
        <v>4585</v>
      </c>
      <c r="L36" s="423">
        <v>4638</v>
      </c>
      <c r="M36" s="424">
        <v>3637</v>
      </c>
    </row>
    <row r="37" spans="1:13" s="110" customFormat="1" ht="11.1" customHeight="1" x14ac:dyDescent="0.2">
      <c r="A37" s="422" t="s">
        <v>389</v>
      </c>
      <c r="B37" s="115">
        <v>45624</v>
      </c>
      <c r="C37" s="114">
        <v>24591</v>
      </c>
      <c r="D37" s="114">
        <v>21033</v>
      </c>
      <c r="E37" s="114">
        <v>32144</v>
      </c>
      <c r="F37" s="114">
        <v>13480</v>
      </c>
      <c r="G37" s="114">
        <v>5236</v>
      </c>
      <c r="H37" s="114">
        <v>15221</v>
      </c>
      <c r="I37" s="115">
        <v>12265</v>
      </c>
      <c r="J37" s="114">
        <v>7757</v>
      </c>
      <c r="K37" s="114">
        <v>4508</v>
      </c>
      <c r="L37" s="423">
        <v>2701</v>
      </c>
      <c r="M37" s="424">
        <v>2992</v>
      </c>
    </row>
    <row r="38" spans="1:13" ht="15" customHeight="1" x14ac:dyDescent="0.2">
      <c r="A38" s="425" t="s">
        <v>396</v>
      </c>
      <c r="B38" s="115">
        <v>45941</v>
      </c>
      <c r="C38" s="114">
        <v>24853</v>
      </c>
      <c r="D38" s="114">
        <v>21088</v>
      </c>
      <c r="E38" s="114">
        <v>32265</v>
      </c>
      <c r="F38" s="114">
        <v>13676</v>
      </c>
      <c r="G38" s="114">
        <v>5113</v>
      </c>
      <c r="H38" s="114">
        <v>15358</v>
      </c>
      <c r="I38" s="115">
        <v>12252</v>
      </c>
      <c r="J38" s="114">
        <v>7761</v>
      </c>
      <c r="K38" s="114">
        <v>4491</v>
      </c>
      <c r="L38" s="423">
        <v>3634</v>
      </c>
      <c r="M38" s="424">
        <v>3480</v>
      </c>
    </row>
    <row r="39" spans="1:13" ht="11.1" customHeight="1" x14ac:dyDescent="0.2">
      <c r="A39" s="422" t="s">
        <v>387</v>
      </c>
      <c r="B39" s="115">
        <v>46154</v>
      </c>
      <c r="C39" s="114">
        <v>25064</v>
      </c>
      <c r="D39" s="114">
        <v>21090</v>
      </c>
      <c r="E39" s="114">
        <v>32366</v>
      </c>
      <c r="F39" s="114">
        <v>13788</v>
      </c>
      <c r="G39" s="114">
        <v>5020</v>
      </c>
      <c r="H39" s="114">
        <v>15677</v>
      </c>
      <c r="I39" s="115">
        <v>12556</v>
      </c>
      <c r="J39" s="114">
        <v>8023</v>
      </c>
      <c r="K39" s="114">
        <v>4533</v>
      </c>
      <c r="L39" s="423">
        <v>3231</v>
      </c>
      <c r="M39" s="424">
        <v>3008</v>
      </c>
    </row>
    <row r="40" spans="1:13" ht="11.1" customHeight="1" x14ac:dyDescent="0.2">
      <c r="A40" s="425" t="s">
        <v>388</v>
      </c>
      <c r="B40" s="115">
        <v>47232</v>
      </c>
      <c r="C40" s="114">
        <v>25708</v>
      </c>
      <c r="D40" s="114">
        <v>21524</v>
      </c>
      <c r="E40" s="114">
        <v>33356</v>
      </c>
      <c r="F40" s="114">
        <v>13876</v>
      </c>
      <c r="G40" s="114">
        <v>5651</v>
      </c>
      <c r="H40" s="114">
        <v>15844</v>
      </c>
      <c r="I40" s="115">
        <v>12562</v>
      </c>
      <c r="J40" s="114">
        <v>7897</v>
      </c>
      <c r="K40" s="114">
        <v>4665</v>
      </c>
      <c r="L40" s="423">
        <v>4769</v>
      </c>
      <c r="M40" s="424">
        <v>3791</v>
      </c>
    </row>
    <row r="41" spans="1:13" s="110" customFormat="1" ht="11.1" customHeight="1" x14ac:dyDescent="0.2">
      <c r="A41" s="422" t="s">
        <v>389</v>
      </c>
      <c r="B41" s="115">
        <v>47133</v>
      </c>
      <c r="C41" s="114">
        <v>25556</v>
      </c>
      <c r="D41" s="114">
        <v>21577</v>
      </c>
      <c r="E41" s="114">
        <v>33066</v>
      </c>
      <c r="F41" s="114">
        <v>14067</v>
      </c>
      <c r="G41" s="114">
        <v>5467</v>
      </c>
      <c r="H41" s="114">
        <v>16005</v>
      </c>
      <c r="I41" s="115">
        <v>12528</v>
      </c>
      <c r="J41" s="114">
        <v>7818</v>
      </c>
      <c r="K41" s="114">
        <v>4710</v>
      </c>
      <c r="L41" s="423">
        <v>2932</v>
      </c>
      <c r="M41" s="424">
        <v>3092</v>
      </c>
    </row>
    <row r="42" spans="1:13" ht="15" customHeight="1" x14ac:dyDescent="0.2">
      <c r="A42" s="422" t="s">
        <v>397</v>
      </c>
      <c r="B42" s="115">
        <v>47271</v>
      </c>
      <c r="C42" s="114">
        <v>25656</v>
      </c>
      <c r="D42" s="114">
        <v>21615</v>
      </c>
      <c r="E42" s="114">
        <v>33134</v>
      </c>
      <c r="F42" s="114">
        <v>14137</v>
      </c>
      <c r="G42" s="114">
        <v>5316</v>
      </c>
      <c r="H42" s="114">
        <v>16129</v>
      </c>
      <c r="I42" s="115">
        <v>12419</v>
      </c>
      <c r="J42" s="114">
        <v>7792</v>
      </c>
      <c r="K42" s="114">
        <v>4627</v>
      </c>
      <c r="L42" s="423">
        <v>3835</v>
      </c>
      <c r="M42" s="424">
        <v>3740</v>
      </c>
    </row>
    <row r="43" spans="1:13" ht="11.1" customHeight="1" x14ac:dyDescent="0.2">
      <c r="A43" s="422" t="s">
        <v>387</v>
      </c>
      <c r="B43" s="115">
        <v>47352</v>
      </c>
      <c r="C43" s="114">
        <v>25766</v>
      </c>
      <c r="D43" s="114">
        <v>21586</v>
      </c>
      <c r="E43" s="114">
        <v>33158</v>
      </c>
      <c r="F43" s="114">
        <v>14194</v>
      </c>
      <c r="G43" s="114">
        <v>5136</v>
      </c>
      <c r="H43" s="114">
        <v>16312</v>
      </c>
      <c r="I43" s="115">
        <v>12597</v>
      </c>
      <c r="J43" s="114">
        <v>7871</v>
      </c>
      <c r="K43" s="114">
        <v>4726</v>
      </c>
      <c r="L43" s="423">
        <v>3399</v>
      </c>
      <c r="M43" s="424">
        <v>3308</v>
      </c>
    </row>
    <row r="44" spans="1:13" ht="11.1" customHeight="1" x14ac:dyDescent="0.2">
      <c r="A44" s="422" t="s">
        <v>388</v>
      </c>
      <c r="B44" s="115">
        <v>48323</v>
      </c>
      <c r="C44" s="114">
        <v>26268</v>
      </c>
      <c r="D44" s="114">
        <v>22055</v>
      </c>
      <c r="E44" s="114">
        <v>33917</v>
      </c>
      <c r="F44" s="114">
        <v>14406</v>
      </c>
      <c r="G44" s="114">
        <v>5686</v>
      </c>
      <c r="H44" s="114">
        <v>16493</v>
      </c>
      <c r="I44" s="115">
        <v>12600</v>
      </c>
      <c r="J44" s="114">
        <v>7725</v>
      </c>
      <c r="K44" s="114">
        <v>4875</v>
      </c>
      <c r="L44" s="423">
        <v>4779</v>
      </c>
      <c r="M44" s="424">
        <v>3874</v>
      </c>
    </row>
    <row r="45" spans="1:13" s="110" customFormat="1" ht="11.1" customHeight="1" x14ac:dyDescent="0.2">
      <c r="A45" s="422" t="s">
        <v>389</v>
      </c>
      <c r="B45" s="115">
        <v>48271</v>
      </c>
      <c r="C45" s="114">
        <v>26163</v>
      </c>
      <c r="D45" s="114">
        <v>22108</v>
      </c>
      <c r="E45" s="114">
        <v>33741</v>
      </c>
      <c r="F45" s="114">
        <v>14530</v>
      </c>
      <c r="G45" s="114">
        <v>5534</v>
      </c>
      <c r="H45" s="114">
        <v>16610</v>
      </c>
      <c r="I45" s="115">
        <v>12535</v>
      </c>
      <c r="J45" s="114">
        <v>7735</v>
      </c>
      <c r="K45" s="114">
        <v>4800</v>
      </c>
      <c r="L45" s="423">
        <v>2983</v>
      </c>
      <c r="M45" s="424">
        <v>3130</v>
      </c>
    </row>
    <row r="46" spans="1:13" ht="15" customHeight="1" x14ac:dyDescent="0.2">
      <c r="A46" s="422" t="s">
        <v>398</v>
      </c>
      <c r="B46" s="115">
        <v>48218</v>
      </c>
      <c r="C46" s="114">
        <v>26225</v>
      </c>
      <c r="D46" s="114">
        <v>21993</v>
      </c>
      <c r="E46" s="114">
        <v>33641</v>
      </c>
      <c r="F46" s="114">
        <v>14577</v>
      </c>
      <c r="G46" s="114">
        <v>5407</v>
      </c>
      <c r="H46" s="114">
        <v>16710</v>
      </c>
      <c r="I46" s="115">
        <v>12279</v>
      </c>
      <c r="J46" s="114">
        <v>7532</v>
      </c>
      <c r="K46" s="114">
        <v>4747</v>
      </c>
      <c r="L46" s="423">
        <v>4615</v>
      </c>
      <c r="M46" s="424">
        <v>4511</v>
      </c>
    </row>
    <row r="47" spans="1:13" ht="11.1" customHeight="1" x14ac:dyDescent="0.2">
      <c r="A47" s="422" t="s">
        <v>387</v>
      </c>
      <c r="B47" s="115">
        <v>48260</v>
      </c>
      <c r="C47" s="114">
        <v>26193</v>
      </c>
      <c r="D47" s="114">
        <v>22067</v>
      </c>
      <c r="E47" s="114">
        <v>33553</v>
      </c>
      <c r="F47" s="114">
        <v>14707</v>
      </c>
      <c r="G47" s="114">
        <v>5150</v>
      </c>
      <c r="H47" s="114">
        <v>16918</v>
      </c>
      <c r="I47" s="115">
        <v>12334</v>
      </c>
      <c r="J47" s="114">
        <v>7630</v>
      </c>
      <c r="K47" s="114">
        <v>4704</v>
      </c>
      <c r="L47" s="423">
        <v>3584</v>
      </c>
      <c r="M47" s="424">
        <v>3610</v>
      </c>
    </row>
    <row r="48" spans="1:13" ht="11.1" customHeight="1" x14ac:dyDescent="0.2">
      <c r="A48" s="422" t="s">
        <v>388</v>
      </c>
      <c r="B48" s="115">
        <v>49077</v>
      </c>
      <c r="C48" s="114">
        <v>26678</v>
      </c>
      <c r="D48" s="114">
        <v>22399</v>
      </c>
      <c r="E48" s="114">
        <v>34285</v>
      </c>
      <c r="F48" s="114">
        <v>14792</v>
      </c>
      <c r="G48" s="114">
        <v>5773</v>
      </c>
      <c r="H48" s="114">
        <v>17079</v>
      </c>
      <c r="I48" s="115">
        <v>12241</v>
      </c>
      <c r="J48" s="114">
        <v>7383</v>
      </c>
      <c r="K48" s="114">
        <v>4858</v>
      </c>
      <c r="L48" s="423">
        <v>4937</v>
      </c>
      <c r="M48" s="424">
        <v>4150</v>
      </c>
    </row>
    <row r="49" spans="1:17" s="110" customFormat="1" ht="11.1" customHeight="1" x14ac:dyDescent="0.2">
      <c r="A49" s="422" t="s">
        <v>389</v>
      </c>
      <c r="B49" s="115">
        <v>48958</v>
      </c>
      <c r="C49" s="114">
        <v>26440</v>
      </c>
      <c r="D49" s="114">
        <v>22518</v>
      </c>
      <c r="E49" s="114">
        <v>33986</v>
      </c>
      <c r="F49" s="114">
        <v>14972</v>
      </c>
      <c r="G49" s="114">
        <v>5616</v>
      </c>
      <c r="H49" s="114">
        <v>17141</v>
      </c>
      <c r="I49" s="115">
        <v>12153</v>
      </c>
      <c r="J49" s="114">
        <v>7354</v>
      </c>
      <c r="K49" s="114">
        <v>4799</v>
      </c>
      <c r="L49" s="423">
        <v>2988</v>
      </c>
      <c r="M49" s="424">
        <v>3157</v>
      </c>
    </row>
    <row r="50" spans="1:17" ht="15" customHeight="1" x14ac:dyDescent="0.2">
      <c r="A50" s="422" t="s">
        <v>399</v>
      </c>
      <c r="B50" s="143">
        <v>49140</v>
      </c>
      <c r="C50" s="144">
        <v>26649</v>
      </c>
      <c r="D50" s="144">
        <v>22491</v>
      </c>
      <c r="E50" s="144">
        <v>33982</v>
      </c>
      <c r="F50" s="144">
        <v>15158</v>
      </c>
      <c r="G50" s="144">
        <v>5463</v>
      </c>
      <c r="H50" s="144">
        <v>17244</v>
      </c>
      <c r="I50" s="143">
        <v>11818</v>
      </c>
      <c r="J50" s="144">
        <v>7213</v>
      </c>
      <c r="K50" s="144">
        <v>4605</v>
      </c>
      <c r="L50" s="426">
        <v>3875</v>
      </c>
      <c r="M50" s="427">
        <v>3775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1.912148990003733</v>
      </c>
      <c r="C6" s="480">
        <f>'Tabelle 3.3'!J11</f>
        <v>-3.7543773922957895</v>
      </c>
      <c r="D6" s="481">
        <f t="shared" ref="D6:E9" si="0">IF(OR(AND(B6&gt;=-50,B6&lt;=50),ISNUMBER(B6)=FALSE),B6,"")</f>
        <v>1.912148990003733</v>
      </c>
      <c r="E6" s="481">
        <f t="shared" si="0"/>
        <v>-3.7543773922957895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1.912148990003733</v>
      </c>
      <c r="C14" s="480">
        <f>'Tabelle 3.3'!J11</f>
        <v>-3.7543773922957895</v>
      </c>
      <c r="D14" s="481">
        <f>IF(OR(AND(B14&gt;=-50,B14&lt;=50),ISNUMBER(B14)=FALSE),B14,"")</f>
        <v>1.912148990003733</v>
      </c>
      <c r="E14" s="481">
        <f>IF(OR(AND(C14&gt;=-50,C14&lt;=50),ISNUMBER(C14)=FALSE),C14,"")</f>
        <v>-3.7543773922957895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-2.6264591439688716</v>
      </c>
      <c r="C15" s="480">
        <f>'Tabelle 3.3'!J12</f>
        <v>1.7156862745098038</v>
      </c>
      <c r="D15" s="481">
        <f t="shared" ref="D15:E45" si="3">IF(OR(AND(B15&gt;=-50,B15&lt;=50),ISNUMBER(B15)=FALSE),B15,"")</f>
        <v>-2.6264591439688716</v>
      </c>
      <c r="E15" s="481">
        <f t="shared" si="3"/>
        <v>1.7156862745098038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1.6863406408094435</v>
      </c>
      <c r="C16" s="480">
        <f>'Tabelle 3.3'!J13</f>
        <v>-11.864406779661017</v>
      </c>
      <c r="D16" s="481">
        <f t="shared" si="3"/>
        <v>1.6863406408094435</v>
      </c>
      <c r="E16" s="481">
        <f t="shared" si="3"/>
        <v>-11.864406779661017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-3.6856168801253107E-2</v>
      </c>
      <c r="C17" s="480">
        <f>'Tabelle 3.3'!J14</f>
        <v>-18.210862619808307</v>
      </c>
      <c r="D17" s="481">
        <f t="shared" si="3"/>
        <v>-3.6856168801253107E-2</v>
      </c>
      <c r="E17" s="481">
        <f t="shared" si="3"/>
        <v>-18.210862619808307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-0.30009233610341646</v>
      </c>
      <c r="C18" s="480">
        <f>'Tabelle 3.3'!J15</f>
        <v>-36.674816625916868</v>
      </c>
      <c r="D18" s="481">
        <f t="shared" si="3"/>
        <v>-0.30009233610341646</v>
      </c>
      <c r="E18" s="481">
        <f t="shared" si="3"/>
        <v>-36.674816625916868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-0.47225501770956319</v>
      </c>
      <c r="C19" s="480">
        <f>'Tabelle 3.3'!J16</f>
        <v>-0.68649885583524028</v>
      </c>
      <c r="D19" s="481">
        <f t="shared" si="3"/>
        <v>-0.47225501770956319</v>
      </c>
      <c r="E19" s="481">
        <f t="shared" si="3"/>
        <v>-0.68649885583524028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6.25</v>
      </c>
      <c r="C20" s="480">
        <f>'Tabelle 3.3'!J17</f>
        <v>-19.35483870967742</v>
      </c>
      <c r="D20" s="481">
        <f t="shared" si="3"/>
        <v>6.25</v>
      </c>
      <c r="E20" s="481">
        <f t="shared" si="3"/>
        <v>-19.35483870967742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3.3984479529033984</v>
      </c>
      <c r="C21" s="480">
        <f>'Tabelle 3.3'!J18</f>
        <v>-4.5454545454545459</v>
      </c>
      <c r="D21" s="481">
        <f t="shared" si="3"/>
        <v>3.3984479529033984</v>
      </c>
      <c r="E21" s="481">
        <f t="shared" si="3"/>
        <v>-4.5454545454545459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1.5764849471114728</v>
      </c>
      <c r="C22" s="480">
        <f>'Tabelle 3.3'!J19</f>
        <v>0.54921841994085341</v>
      </c>
      <c r="D22" s="481">
        <f t="shared" si="3"/>
        <v>1.5764849471114728</v>
      </c>
      <c r="E22" s="481">
        <f t="shared" si="3"/>
        <v>0.54921841994085341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-1.5075376884422111</v>
      </c>
      <c r="C23" s="480">
        <f>'Tabelle 3.3'!J20</f>
        <v>-11.82033096926714</v>
      </c>
      <c r="D23" s="481">
        <f t="shared" si="3"/>
        <v>-1.5075376884422111</v>
      </c>
      <c r="E23" s="481">
        <f t="shared" si="3"/>
        <v>-11.82033096926714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-0.78048780487804881</v>
      </c>
      <c r="C24" s="480">
        <f>'Tabelle 3.3'!J21</f>
        <v>-6.1477721376198531</v>
      </c>
      <c r="D24" s="481">
        <f t="shared" si="3"/>
        <v>-0.78048780487804881</v>
      </c>
      <c r="E24" s="481">
        <f t="shared" si="3"/>
        <v>-6.1477721376198531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3.427719821162444</v>
      </c>
      <c r="C25" s="480">
        <f>'Tabelle 3.3'!J22</f>
        <v>-1.3888888888888888</v>
      </c>
      <c r="D25" s="481">
        <f t="shared" si="3"/>
        <v>3.427719821162444</v>
      </c>
      <c r="E25" s="481">
        <f t="shared" si="3"/>
        <v>-1.3888888888888888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-2.7295285359801489</v>
      </c>
      <c r="C26" s="480">
        <f>'Tabelle 3.3'!J23</f>
        <v>-8.5106382978723403</v>
      </c>
      <c r="D26" s="481">
        <f t="shared" si="3"/>
        <v>-2.7295285359801489</v>
      </c>
      <c r="E26" s="481">
        <f t="shared" si="3"/>
        <v>-8.5106382978723403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3.8060715903942004</v>
      </c>
      <c r="C27" s="480">
        <f>'Tabelle 3.3'!J24</f>
        <v>0.23781212841854935</v>
      </c>
      <c r="D27" s="481">
        <f t="shared" si="3"/>
        <v>3.8060715903942004</v>
      </c>
      <c r="E27" s="481">
        <f t="shared" si="3"/>
        <v>0.23781212841854935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11.069651741293532</v>
      </c>
      <c r="C28" s="480">
        <f>'Tabelle 3.3'!J25</f>
        <v>-1.3992537313432836</v>
      </c>
      <c r="D28" s="481">
        <f t="shared" si="3"/>
        <v>11.069651741293532</v>
      </c>
      <c r="E28" s="481">
        <f t="shared" si="3"/>
        <v>-1.3992537313432836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14.638783269961976</v>
      </c>
      <c r="C29" s="480">
        <f>'Tabelle 3.3'!J26</f>
        <v>24.03846153846154</v>
      </c>
      <c r="D29" s="481">
        <f t="shared" si="3"/>
        <v>14.638783269961976</v>
      </c>
      <c r="E29" s="481">
        <f t="shared" si="3"/>
        <v>24.03846153846154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2.6659412404787814</v>
      </c>
      <c r="C30" s="480">
        <f>'Tabelle 3.3'!J27</f>
        <v>-1.3333333333333333</v>
      </c>
      <c r="D30" s="481">
        <f t="shared" si="3"/>
        <v>2.6659412404787814</v>
      </c>
      <c r="E30" s="481">
        <f t="shared" si="3"/>
        <v>-1.3333333333333333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-0.93457943925233644</v>
      </c>
      <c r="C31" s="480">
        <f>'Tabelle 3.3'!J28</f>
        <v>1.7543859649122806</v>
      </c>
      <c r="D31" s="481">
        <f t="shared" si="3"/>
        <v>-0.93457943925233644</v>
      </c>
      <c r="E31" s="481">
        <f t="shared" si="3"/>
        <v>1.7543859649122806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2.05607476635514</v>
      </c>
      <c r="C32" s="480">
        <f>'Tabelle 3.3'!J29</f>
        <v>-1.3605442176870748</v>
      </c>
      <c r="D32" s="481">
        <f t="shared" si="3"/>
        <v>2.05607476635514</v>
      </c>
      <c r="E32" s="481">
        <f t="shared" si="3"/>
        <v>-1.3605442176870748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3.8753799392097266</v>
      </c>
      <c r="C33" s="480">
        <f>'Tabelle 3.3'!J30</f>
        <v>-5.4012345679012341</v>
      </c>
      <c r="D33" s="481">
        <f t="shared" si="3"/>
        <v>3.8753799392097266</v>
      </c>
      <c r="E33" s="481">
        <f t="shared" si="3"/>
        <v>-5.4012345679012341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0.30998140111593303</v>
      </c>
      <c r="C34" s="480">
        <f>'Tabelle 3.3'!J31</f>
        <v>-2.102312543798178</v>
      </c>
      <c r="D34" s="481">
        <f t="shared" si="3"/>
        <v>0.30998140111593303</v>
      </c>
      <c r="E34" s="481">
        <f t="shared" si="3"/>
        <v>-2.102312543798178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-2.6264591439688716</v>
      </c>
      <c r="C37" s="480">
        <f>'Tabelle 3.3'!J34</f>
        <v>1.7156862745098038</v>
      </c>
      <c r="D37" s="481">
        <f t="shared" si="3"/>
        <v>-2.6264591439688716</v>
      </c>
      <c r="E37" s="481">
        <f t="shared" si="3"/>
        <v>1.7156862745098038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0.87597971415398801</v>
      </c>
      <c r="C38" s="480">
        <f>'Tabelle 3.3'!J35</f>
        <v>-13.495276653171389</v>
      </c>
      <c r="D38" s="481">
        <f t="shared" si="3"/>
        <v>0.87597971415398801</v>
      </c>
      <c r="E38" s="481">
        <f t="shared" si="3"/>
        <v>-13.495276653171389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2.5495219646316314</v>
      </c>
      <c r="C39" s="480">
        <f>'Tabelle 3.3'!J36</f>
        <v>-2.5803966878490274</v>
      </c>
      <c r="D39" s="481">
        <f t="shared" si="3"/>
        <v>2.5495219646316314</v>
      </c>
      <c r="E39" s="481">
        <f t="shared" si="3"/>
        <v>-2.5803966878490274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2.5495219646316314</v>
      </c>
      <c r="C45" s="480">
        <f>'Tabelle 3.3'!J36</f>
        <v>-2.5803966878490274</v>
      </c>
      <c r="D45" s="481">
        <f t="shared" si="3"/>
        <v>2.5495219646316314</v>
      </c>
      <c r="E45" s="481">
        <f t="shared" si="3"/>
        <v>-2.5803966878490274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43202</v>
      </c>
      <c r="C51" s="487">
        <v>7982</v>
      </c>
      <c r="D51" s="487">
        <v>3986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43573</v>
      </c>
      <c r="C52" s="487">
        <v>8117</v>
      </c>
      <c r="D52" s="487">
        <v>4057</v>
      </c>
      <c r="E52" s="488">
        <f t="shared" ref="E52:G70" si="11">IF($A$51=37802,IF(COUNTBLANK(B$51:B$70)&gt;0,#N/A,B52/B$51*100),IF(COUNTBLANK(B$51:B$75)&gt;0,#N/A,B52/B$51*100))</f>
        <v>100.85875653904912</v>
      </c>
      <c r="F52" s="488">
        <f t="shared" si="11"/>
        <v>101.69130543723377</v>
      </c>
      <c r="G52" s="488">
        <f t="shared" si="11"/>
        <v>101.78123432012043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44084</v>
      </c>
      <c r="C53" s="487">
        <v>8003</v>
      </c>
      <c r="D53" s="487">
        <v>4219</v>
      </c>
      <c r="E53" s="488">
        <f t="shared" si="11"/>
        <v>102.04157214943751</v>
      </c>
      <c r="F53" s="488">
        <f t="shared" si="11"/>
        <v>100.26309195690304</v>
      </c>
      <c r="G53" s="488">
        <f t="shared" si="11"/>
        <v>105.84545910687406</v>
      </c>
      <c r="H53" s="489">
        <f>IF(ISERROR(L53)=TRUE,IF(MONTH(A53)=MONTH(MAX(A$51:A$75)),A53,""),"")</f>
        <v>41883</v>
      </c>
      <c r="I53" s="488">
        <f t="shared" si="12"/>
        <v>102.04157214943751</v>
      </c>
      <c r="J53" s="488">
        <f t="shared" si="10"/>
        <v>100.26309195690304</v>
      </c>
      <c r="K53" s="488">
        <f t="shared" si="10"/>
        <v>105.84545910687406</v>
      </c>
      <c r="L53" s="488" t="e">
        <f t="shared" si="13"/>
        <v>#N/A</v>
      </c>
    </row>
    <row r="54" spans="1:14" ht="15" customHeight="1" x14ac:dyDescent="0.2">
      <c r="A54" s="490" t="s">
        <v>462</v>
      </c>
      <c r="B54" s="487">
        <v>43562</v>
      </c>
      <c r="C54" s="487">
        <v>8052</v>
      </c>
      <c r="D54" s="487">
        <v>4141</v>
      </c>
      <c r="E54" s="488">
        <f t="shared" si="11"/>
        <v>100.83329475487245</v>
      </c>
      <c r="F54" s="488">
        <f t="shared" si="11"/>
        <v>100.87697318967676</v>
      </c>
      <c r="G54" s="488">
        <f t="shared" si="11"/>
        <v>103.88861013547417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43804</v>
      </c>
      <c r="C55" s="487">
        <v>7890</v>
      </c>
      <c r="D55" s="487">
        <v>4017</v>
      </c>
      <c r="E55" s="488">
        <f t="shared" si="11"/>
        <v>101.39345400675894</v>
      </c>
      <c r="F55" s="488">
        <f t="shared" si="11"/>
        <v>98.847406664996242</v>
      </c>
      <c r="G55" s="488">
        <f t="shared" si="11"/>
        <v>100.77772202709482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44008</v>
      </c>
      <c r="C56" s="487">
        <v>7959</v>
      </c>
      <c r="D56" s="487">
        <v>4091</v>
      </c>
      <c r="E56" s="488">
        <f t="shared" si="11"/>
        <v>101.86565436785332</v>
      </c>
      <c r="F56" s="488">
        <f t="shared" si="11"/>
        <v>99.711851666249061</v>
      </c>
      <c r="G56" s="488">
        <f t="shared" si="11"/>
        <v>102.63421976919219</v>
      </c>
      <c r="H56" s="489" t="str">
        <f t="shared" si="14"/>
        <v/>
      </c>
      <c r="I56" s="488" t="str">
        <f t="shared" si="12"/>
        <v/>
      </c>
      <c r="J56" s="488" t="str">
        <f t="shared" si="10"/>
        <v/>
      </c>
      <c r="K56" s="488" t="str">
        <f t="shared" si="10"/>
        <v/>
      </c>
      <c r="L56" s="488" t="e">
        <f t="shared" si="13"/>
        <v>#N/A</v>
      </c>
    </row>
    <row r="57" spans="1:14" ht="15" customHeight="1" x14ac:dyDescent="0.2">
      <c r="A57" s="490">
        <v>42248</v>
      </c>
      <c r="B57" s="487">
        <v>45154</v>
      </c>
      <c r="C57" s="487">
        <v>7857</v>
      </c>
      <c r="D57" s="487">
        <v>4225</v>
      </c>
      <c r="E57" s="488">
        <f t="shared" si="11"/>
        <v>104.51830933753068</v>
      </c>
      <c r="F57" s="488">
        <f t="shared" si="11"/>
        <v>98.433976447005762</v>
      </c>
      <c r="G57" s="488">
        <f t="shared" si="11"/>
        <v>105.99598595082789</v>
      </c>
      <c r="H57" s="489">
        <f t="shared" si="14"/>
        <v>42248</v>
      </c>
      <c r="I57" s="488">
        <f t="shared" si="12"/>
        <v>104.51830933753068</v>
      </c>
      <c r="J57" s="488">
        <f t="shared" si="10"/>
        <v>98.433976447005762</v>
      </c>
      <c r="K57" s="488">
        <f t="shared" si="10"/>
        <v>105.99598595082789</v>
      </c>
      <c r="L57" s="488" t="e">
        <f t="shared" si="13"/>
        <v>#N/A</v>
      </c>
    </row>
    <row r="58" spans="1:14" ht="15" customHeight="1" x14ac:dyDescent="0.2">
      <c r="A58" s="490" t="s">
        <v>465</v>
      </c>
      <c r="B58" s="487">
        <v>44827</v>
      </c>
      <c r="C58" s="487">
        <v>7914</v>
      </c>
      <c r="D58" s="487">
        <v>4305</v>
      </c>
      <c r="E58" s="488">
        <f t="shared" si="11"/>
        <v>103.76139993518818</v>
      </c>
      <c r="F58" s="488">
        <f t="shared" si="11"/>
        <v>99.148083187171139</v>
      </c>
      <c r="G58" s="488">
        <f t="shared" si="11"/>
        <v>108.00301053687909</v>
      </c>
      <c r="H58" s="489" t="str">
        <f t="shared" si="14"/>
        <v/>
      </c>
      <c r="I58" s="488" t="str">
        <f t="shared" si="12"/>
        <v/>
      </c>
      <c r="J58" s="488" t="str">
        <f t="shared" si="10"/>
        <v/>
      </c>
      <c r="K58" s="488" t="str">
        <f t="shared" si="10"/>
        <v/>
      </c>
      <c r="L58" s="488" t="e">
        <f t="shared" si="13"/>
        <v>#N/A</v>
      </c>
    </row>
    <row r="59" spans="1:14" ht="15" customHeight="1" x14ac:dyDescent="0.2">
      <c r="A59" s="490" t="s">
        <v>466</v>
      </c>
      <c r="B59" s="487">
        <v>44624</v>
      </c>
      <c r="C59" s="487">
        <v>7829</v>
      </c>
      <c r="D59" s="487">
        <v>4332</v>
      </c>
      <c r="E59" s="488">
        <f t="shared" si="11"/>
        <v>103.29151428174622</v>
      </c>
      <c r="F59" s="488">
        <f t="shared" si="11"/>
        <v>98.083187171135052</v>
      </c>
      <c r="G59" s="488">
        <f t="shared" si="11"/>
        <v>108.68038133467135</v>
      </c>
      <c r="H59" s="489" t="str">
        <f t="shared" si="14"/>
        <v/>
      </c>
      <c r="I59" s="488" t="str">
        <f t="shared" si="12"/>
        <v/>
      </c>
      <c r="J59" s="488" t="str">
        <f t="shared" si="10"/>
        <v/>
      </c>
      <c r="K59" s="488" t="str">
        <f t="shared" si="10"/>
        <v/>
      </c>
      <c r="L59" s="488" t="e">
        <f t="shared" si="13"/>
        <v>#N/A</v>
      </c>
    </row>
    <row r="60" spans="1:14" ht="15" customHeight="1" x14ac:dyDescent="0.2">
      <c r="A60" s="490" t="s">
        <v>467</v>
      </c>
      <c r="B60" s="487">
        <v>44772</v>
      </c>
      <c r="C60" s="487">
        <v>7958</v>
      </c>
      <c r="D60" s="487">
        <v>4415</v>
      </c>
      <c r="E60" s="488">
        <f t="shared" si="11"/>
        <v>103.6340910143049</v>
      </c>
      <c r="F60" s="488">
        <f t="shared" si="11"/>
        <v>99.699323477825104</v>
      </c>
      <c r="G60" s="488">
        <f t="shared" si="11"/>
        <v>110.76266934269945</v>
      </c>
      <c r="H60" s="489" t="str">
        <f t="shared" si="14"/>
        <v/>
      </c>
      <c r="I60" s="488" t="str">
        <f t="shared" si="12"/>
        <v/>
      </c>
      <c r="J60" s="488" t="str">
        <f t="shared" si="10"/>
        <v/>
      </c>
      <c r="K60" s="488" t="str">
        <f t="shared" si="10"/>
        <v/>
      </c>
      <c r="L60" s="488" t="e">
        <f t="shared" si="13"/>
        <v>#N/A</v>
      </c>
    </row>
    <row r="61" spans="1:14" ht="15" customHeight="1" x14ac:dyDescent="0.2">
      <c r="A61" s="490">
        <v>42614</v>
      </c>
      <c r="B61" s="487">
        <v>45903</v>
      </c>
      <c r="C61" s="487">
        <v>7816</v>
      </c>
      <c r="D61" s="487">
        <v>4585</v>
      </c>
      <c r="E61" s="488">
        <f t="shared" si="11"/>
        <v>106.25202536919586</v>
      </c>
      <c r="F61" s="488">
        <f t="shared" si="11"/>
        <v>97.920320721623654</v>
      </c>
      <c r="G61" s="488">
        <f t="shared" si="11"/>
        <v>115.02759658805822</v>
      </c>
      <c r="H61" s="489">
        <f t="shared" si="14"/>
        <v>42614</v>
      </c>
      <c r="I61" s="488">
        <f t="shared" si="12"/>
        <v>106.25202536919586</v>
      </c>
      <c r="J61" s="488">
        <f t="shared" si="10"/>
        <v>97.920320721623654</v>
      </c>
      <c r="K61" s="488">
        <f t="shared" si="10"/>
        <v>115.02759658805822</v>
      </c>
      <c r="L61" s="488" t="e">
        <f t="shared" si="13"/>
        <v>#N/A</v>
      </c>
    </row>
    <row r="62" spans="1:14" ht="15" customHeight="1" x14ac:dyDescent="0.2">
      <c r="A62" s="490" t="s">
        <v>468</v>
      </c>
      <c r="B62" s="487">
        <v>45624</v>
      </c>
      <c r="C62" s="487">
        <v>7757</v>
      </c>
      <c r="D62" s="487">
        <v>4508</v>
      </c>
      <c r="E62" s="488">
        <f t="shared" si="11"/>
        <v>105.60622193416971</v>
      </c>
      <c r="F62" s="488">
        <f t="shared" si="11"/>
        <v>97.181157604610362</v>
      </c>
      <c r="G62" s="488">
        <f t="shared" si="11"/>
        <v>113.09583542398394</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45941</v>
      </c>
      <c r="C63" s="487">
        <v>7761</v>
      </c>
      <c r="D63" s="487">
        <v>4491</v>
      </c>
      <c r="E63" s="488">
        <f t="shared" si="11"/>
        <v>106.33998425998796</v>
      </c>
      <c r="F63" s="488">
        <f t="shared" si="11"/>
        <v>97.23127035830619</v>
      </c>
      <c r="G63" s="488">
        <f t="shared" si="11"/>
        <v>112.66934269944807</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46154</v>
      </c>
      <c r="C64" s="487">
        <v>8023</v>
      </c>
      <c r="D64" s="487">
        <v>4533</v>
      </c>
      <c r="E64" s="488">
        <f t="shared" si="11"/>
        <v>106.83301698995417</v>
      </c>
      <c r="F64" s="488">
        <f t="shared" si="11"/>
        <v>100.51365572538211</v>
      </c>
      <c r="G64" s="488">
        <f t="shared" si="11"/>
        <v>113.72303060712494</v>
      </c>
      <c r="H64" s="489" t="str">
        <f t="shared" si="14"/>
        <v/>
      </c>
      <c r="I64" s="488" t="str">
        <f t="shared" si="12"/>
        <v/>
      </c>
      <c r="J64" s="488" t="str">
        <f t="shared" si="10"/>
        <v/>
      </c>
      <c r="K64" s="488" t="str">
        <f t="shared" si="10"/>
        <v/>
      </c>
      <c r="L64" s="488" t="e">
        <f t="shared" si="13"/>
        <v>#N/A</v>
      </c>
    </row>
    <row r="65" spans="1:12" ht="15" customHeight="1" x14ac:dyDescent="0.2">
      <c r="A65" s="490">
        <v>42979</v>
      </c>
      <c r="B65" s="487">
        <v>47232</v>
      </c>
      <c r="C65" s="487">
        <v>7897</v>
      </c>
      <c r="D65" s="487">
        <v>4665</v>
      </c>
      <c r="E65" s="488">
        <f t="shared" si="11"/>
        <v>109.32827183926671</v>
      </c>
      <c r="F65" s="488">
        <f t="shared" si="11"/>
        <v>98.935103983963927</v>
      </c>
      <c r="G65" s="488">
        <f t="shared" si="11"/>
        <v>117.03462117410939</v>
      </c>
      <c r="H65" s="489">
        <f t="shared" si="14"/>
        <v>42979</v>
      </c>
      <c r="I65" s="488">
        <f t="shared" si="12"/>
        <v>109.32827183926671</v>
      </c>
      <c r="J65" s="488">
        <f t="shared" si="10"/>
        <v>98.935103983963927</v>
      </c>
      <c r="K65" s="488">
        <f t="shared" si="10"/>
        <v>117.03462117410939</v>
      </c>
      <c r="L65" s="488" t="e">
        <f t="shared" si="13"/>
        <v>#N/A</v>
      </c>
    </row>
    <row r="66" spans="1:12" ht="15" customHeight="1" x14ac:dyDescent="0.2">
      <c r="A66" s="490" t="s">
        <v>471</v>
      </c>
      <c r="B66" s="487">
        <v>47133</v>
      </c>
      <c r="C66" s="487">
        <v>7818</v>
      </c>
      <c r="D66" s="487">
        <v>4710</v>
      </c>
      <c r="E66" s="488">
        <f t="shared" si="11"/>
        <v>109.09911578167677</v>
      </c>
      <c r="F66" s="488">
        <f t="shared" si="11"/>
        <v>97.945377098471567</v>
      </c>
      <c r="G66" s="488">
        <f t="shared" si="11"/>
        <v>118.16357250376316</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47271</v>
      </c>
      <c r="C67" s="487">
        <v>7792</v>
      </c>
      <c r="D67" s="487">
        <v>4627</v>
      </c>
      <c r="E67" s="488">
        <f t="shared" si="11"/>
        <v>109.41854543771122</v>
      </c>
      <c r="F67" s="488">
        <f t="shared" si="11"/>
        <v>97.619644199448757</v>
      </c>
      <c r="G67" s="488">
        <f t="shared" si="11"/>
        <v>116.08128449573508</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47352</v>
      </c>
      <c r="C68" s="487">
        <v>7871</v>
      </c>
      <c r="D68" s="487">
        <v>4726</v>
      </c>
      <c r="E68" s="488">
        <f t="shared" si="11"/>
        <v>109.60603675755752</v>
      </c>
      <c r="F68" s="488">
        <f t="shared" si="11"/>
        <v>98.609371084941117</v>
      </c>
      <c r="G68" s="488">
        <f t="shared" si="11"/>
        <v>118.56497742097341</v>
      </c>
      <c r="H68" s="489" t="str">
        <f t="shared" si="14"/>
        <v/>
      </c>
      <c r="I68" s="488" t="str">
        <f t="shared" si="12"/>
        <v/>
      </c>
      <c r="J68" s="488" t="str">
        <f t="shared" si="12"/>
        <v/>
      </c>
      <c r="K68" s="488" t="str">
        <f t="shared" si="12"/>
        <v/>
      </c>
      <c r="L68" s="488" t="e">
        <f t="shared" si="13"/>
        <v>#N/A</v>
      </c>
    </row>
    <row r="69" spans="1:12" ht="15" customHeight="1" x14ac:dyDescent="0.2">
      <c r="A69" s="490">
        <v>43344</v>
      </c>
      <c r="B69" s="487">
        <v>48323</v>
      </c>
      <c r="C69" s="487">
        <v>7725</v>
      </c>
      <c r="D69" s="487">
        <v>4875</v>
      </c>
      <c r="E69" s="488">
        <f t="shared" si="11"/>
        <v>111.85361788806074</v>
      </c>
      <c r="F69" s="488">
        <f t="shared" si="11"/>
        <v>96.780255575043853</v>
      </c>
      <c r="G69" s="488">
        <f t="shared" si="11"/>
        <v>122.30306071249373</v>
      </c>
      <c r="H69" s="489">
        <f t="shared" si="14"/>
        <v>43344</v>
      </c>
      <c r="I69" s="488">
        <f t="shared" si="12"/>
        <v>111.85361788806074</v>
      </c>
      <c r="J69" s="488">
        <f t="shared" si="12"/>
        <v>96.780255575043853</v>
      </c>
      <c r="K69" s="488">
        <f t="shared" si="12"/>
        <v>122.30306071249373</v>
      </c>
      <c r="L69" s="488" t="e">
        <f t="shared" si="13"/>
        <v>#N/A</v>
      </c>
    </row>
    <row r="70" spans="1:12" ht="15" customHeight="1" x14ac:dyDescent="0.2">
      <c r="A70" s="490" t="s">
        <v>474</v>
      </c>
      <c r="B70" s="487">
        <v>48271</v>
      </c>
      <c r="C70" s="487">
        <v>7735</v>
      </c>
      <c r="D70" s="487">
        <v>4800</v>
      </c>
      <c r="E70" s="488">
        <f t="shared" si="11"/>
        <v>111.73325309013471</v>
      </c>
      <c r="F70" s="488">
        <f t="shared" si="11"/>
        <v>96.90553745928338</v>
      </c>
      <c r="G70" s="488">
        <f t="shared" si="11"/>
        <v>120.42147516307075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48218</v>
      </c>
      <c r="C71" s="487">
        <v>7532</v>
      </c>
      <c r="D71" s="487">
        <v>4747</v>
      </c>
      <c r="E71" s="491">
        <f t="shared" ref="E71:G75" si="15">IF($A$51=37802,IF(COUNTBLANK(B$51:B$70)&gt;0,#N/A,IF(ISBLANK(B71)=FALSE,B71/B$51*100,#N/A)),IF(COUNTBLANK(B$51:B$75)&gt;0,#N/A,B71/B$51*100))</f>
        <v>111.61057358455626</v>
      </c>
      <c r="F71" s="491">
        <f t="shared" si="15"/>
        <v>94.362315209220753</v>
      </c>
      <c r="G71" s="491">
        <f t="shared" si="15"/>
        <v>119.09182137481184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48260</v>
      </c>
      <c r="C72" s="487">
        <v>7630</v>
      </c>
      <c r="D72" s="487">
        <v>4704</v>
      </c>
      <c r="E72" s="491">
        <f t="shared" si="15"/>
        <v>111.70779130595805</v>
      </c>
      <c r="F72" s="491">
        <f t="shared" si="15"/>
        <v>95.590077674768224</v>
      </c>
      <c r="G72" s="491">
        <f t="shared" si="15"/>
        <v>118.01304565980932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49077</v>
      </c>
      <c r="C73" s="487">
        <v>7383</v>
      </c>
      <c r="D73" s="487">
        <v>4858</v>
      </c>
      <c r="E73" s="491">
        <f t="shared" si="15"/>
        <v>113.59890745798806</v>
      </c>
      <c r="F73" s="491">
        <f t="shared" si="15"/>
        <v>92.495615134051619</v>
      </c>
      <c r="G73" s="491">
        <f t="shared" si="15"/>
        <v>121.87656798795786</v>
      </c>
      <c r="H73" s="492">
        <f>IF(A$51=37802,IF(ISERROR(L73)=TRUE,IF(ISBLANK(A73)=FALSE,IF(MONTH(A73)=MONTH(MAX(A$51:A$75)),A73,""),""),""),IF(ISERROR(L73)=TRUE,IF(MONTH(A73)=MONTH(MAX(A$51:A$75)),A73,""),""))</f>
        <v>43709</v>
      </c>
      <c r="I73" s="488">
        <f t="shared" si="12"/>
        <v>113.59890745798806</v>
      </c>
      <c r="J73" s="488">
        <f t="shared" si="12"/>
        <v>92.495615134051619</v>
      </c>
      <c r="K73" s="488">
        <f t="shared" si="12"/>
        <v>121.87656798795786</v>
      </c>
      <c r="L73" s="488" t="e">
        <f t="shared" si="13"/>
        <v>#N/A</v>
      </c>
    </row>
    <row r="74" spans="1:12" ht="15" customHeight="1" x14ac:dyDescent="0.2">
      <c r="A74" s="490" t="s">
        <v>477</v>
      </c>
      <c r="B74" s="487">
        <v>48958</v>
      </c>
      <c r="C74" s="487">
        <v>7354</v>
      </c>
      <c r="D74" s="487">
        <v>4799</v>
      </c>
      <c r="E74" s="491">
        <f t="shared" si="15"/>
        <v>113.32345724734967</v>
      </c>
      <c r="F74" s="491">
        <f t="shared" si="15"/>
        <v>92.132297669756952</v>
      </c>
      <c r="G74" s="491">
        <f t="shared" si="15"/>
        <v>120.39638735574512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49140</v>
      </c>
      <c r="C75" s="493">
        <v>7213</v>
      </c>
      <c r="D75" s="493">
        <v>4605</v>
      </c>
      <c r="E75" s="491">
        <f t="shared" si="15"/>
        <v>113.74473404009073</v>
      </c>
      <c r="F75" s="491">
        <f t="shared" si="15"/>
        <v>90.365823101979458</v>
      </c>
      <c r="G75" s="491">
        <f t="shared" si="15"/>
        <v>115.52935273457099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113.59890745798806</v>
      </c>
      <c r="J77" s="488">
        <f>IF(J75&lt;&gt;"",J75,IF(J74&lt;&gt;"",J74,IF(J73&lt;&gt;"",J73,IF(J72&lt;&gt;"",J72,IF(J71&lt;&gt;"",J71,IF(J70&lt;&gt;"",J70,""))))))</f>
        <v>92.495615134051619</v>
      </c>
      <c r="K77" s="488">
        <f>IF(K75&lt;&gt;"",K75,IF(K74&lt;&gt;"",K74,IF(K73&lt;&gt;"",K73,IF(K72&lt;&gt;"",K72,IF(K71&lt;&gt;"",K71,IF(K70&lt;&gt;"",K70,""))))))</f>
        <v>121.87656798795786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+13,6%</v>
      </c>
      <c r="J79" s="488" t="str">
        <f>"GeB - ausschließlich: "&amp;IF(J77&gt;100,"+","")&amp;TEXT(J77-100,"0,0")&amp;"%"</f>
        <v>GeB - ausschließlich: -7,5%</v>
      </c>
      <c r="K79" s="488" t="str">
        <f>"GeB - im Nebenjob: "&amp;IF(K77&gt;100,"+","")&amp;TEXT(K77-100,"0,0")&amp;"%"</f>
        <v>GeB - im Nebenjob: +21,9%</v>
      </c>
    </row>
    <row r="81" spans="9:9" ht="15" customHeight="1" x14ac:dyDescent="0.2">
      <c r="I81" s="488" t="str">
        <f>IF(ISERROR(HLOOKUP(1,I$78:K$79,2,FALSE)),"",HLOOKUP(1,I$78:K$79,2,FALSE))</f>
        <v>GeB - im Nebenjob: +21,9%</v>
      </c>
    </row>
    <row r="82" spans="9:9" ht="15" customHeight="1" x14ac:dyDescent="0.2">
      <c r="I82" s="488" t="str">
        <f>IF(ISERROR(HLOOKUP(2,I$78:K$79,2,FALSE)),"",HLOOKUP(2,I$78:K$79,2,FALSE))</f>
        <v>SvB: +13,6%</v>
      </c>
    </row>
    <row r="83" spans="9:9" ht="15" customHeight="1" x14ac:dyDescent="0.2">
      <c r="I83" s="488" t="str">
        <f>IF(ISERROR(HLOOKUP(3,I$78:K$79,2,FALSE)),"",HLOOKUP(3,I$78:K$79,2,FALSE))</f>
        <v>GeB - ausschließlich: -7,5%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49140</v>
      </c>
      <c r="E12" s="114">
        <v>48958</v>
      </c>
      <c r="F12" s="114">
        <v>49077</v>
      </c>
      <c r="G12" s="114">
        <v>48260</v>
      </c>
      <c r="H12" s="114">
        <v>48218</v>
      </c>
      <c r="I12" s="115">
        <v>922</v>
      </c>
      <c r="J12" s="116">
        <v>1.912148990003733</v>
      </c>
      <c r="N12" s="117"/>
    </row>
    <row r="13" spans="1:15" s="110" customFormat="1" ht="13.5" customHeight="1" x14ac:dyDescent="0.2">
      <c r="A13" s="118" t="s">
        <v>105</v>
      </c>
      <c r="B13" s="119" t="s">
        <v>106</v>
      </c>
      <c r="C13" s="113">
        <v>54.230769230769234</v>
      </c>
      <c r="D13" s="114">
        <v>26649</v>
      </c>
      <c r="E13" s="114">
        <v>26440</v>
      </c>
      <c r="F13" s="114">
        <v>26678</v>
      </c>
      <c r="G13" s="114">
        <v>26193</v>
      </c>
      <c r="H13" s="114">
        <v>26225</v>
      </c>
      <c r="I13" s="115">
        <v>424</v>
      </c>
      <c r="J13" s="116">
        <v>1.6167778836987607</v>
      </c>
    </row>
    <row r="14" spans="1:15" s="110" customFormat="1" ht="13.5" customHeight="1" x14ac:dyDescent="0.2">
      <c r="A14" s="120"/>
      <c r="B14" s="119" t="s">
        <v>107</v>
      </c>
      <c r="C14" s="113">
        <v>45.769230769230766</v>
      </c>
      <c r="D14" s="114">
        <v>22491</v>
      </c>
      <c r="E14" s="114">
        <v>22518</v>
      </c>
      <c r="F14" s="114">
        <v>22399</v>
      </c>
      <c r="G14" s="114">
        <v>22067</v>
      </c>
      <c r="H14" s="114">
        <v>21993</v>
      </c>
      <c r="I14" s="115">
        <v>498</v>
      </c>
      <c r="J14" s="116">
        <v>2.2643568408129862</v>
      </c>
    </row>
    <row r="15" spans="1:15" s="110" customFormat="1" ht="13.5" customHeight="1" x14ac:dyDescent="0.2">
      <c r="A15" s="118" t="s">
        <v>105</v>
      </c>
      <c r="B15" s="121" t="s">
        <v>108</v>
      </c>
      <c r="C15" s="113">
        <v>11.117216117216117</v>
      </c>
      <c r="D15" s="114">
        <v>5463</v>
      </c>
      <c r="E15" s="114">
        <v>5616</v>
      </c>
      <c r="F15" s="114">
        <v>5773</v>
      </c>
      <c r="G15" s="114">
        <v>5150</v>
      </c>
      <c r="H15" s="114">
        <v>5407</v>
      </c>
      <c r="I15" s="115">
        <v>56</v>
      </c>
      <c r="J15" s="116">
        <v>1.0356944701313113</v>
      </c>
    </row>
    <row r="16" spans="1:15" s="110" customFormat="1" ht="13.5" customHeight="1" x14ac:dyDescent="0.2">
      <c r="A16" s="118"/>
      <c r="B16" s="121" t="s">
        <v>109</v>
      </c>
      <c r="C16" s="113">
        <v>67.065527065527064</v>
      </c>
      <c r="D16" s="114">
        <v>32956</v>
      </c>
      <c r="E16" s="114">
        <v>32764</v>
      </c>
      <c r="F16" s="114">
        <v>32853</v>
      </c>
      <c r="G16" s="114">
        <v>32803</v>
      </c>
      <c r="H16" s="114">
        <v>32741</v>
      </c>
      <c r="I16" s="115">
        <v>215</v>
      </c>
      <c r="J16" s="116">
        <v>0.65666900827708374</v>
      </c>
    </row>
    <row r="17" spans="1:10" s="110" customFormat="1" ht="13.5" customHeight="1" x14ac:dyDescent="0.2">
      <c r="A17" s="118"/>
      <c r="B17" s="121" t="s">
        <v>110</v>
      </c>
      <c r="C17" s="113">
        <v>20.636955636955637</v>
      </c>
      <c r="D17" s="114">
        <v>10141</v>
      </c>
      <c r="E17" s="114">
        <v>9995</v>
      </c>
      <c r="F17" s="114">
        <v>9880</v>
      </c>
      <c r="G17" s="114">
        <v>9724</v>
      </c>
      <c r="H17" s="114">
        <v>9523</v>
      </c>
      <c r="I17" s="115">
        <v>618</v>
      </c>
      <c r="J17" s="116">
        <v>6.48955161188701</v>
      </c>
    </row>
    <row r="18" spans="1:10" s="110" customFormat="1" ht="13.5" customHeight="1" x14ac:dyDescent="0.2">
      <c r="A18" s="120"/>
      <c r="B18" s="121" t="s">
        <v>111</v>
      </c>
      <c r="C18" s="113">
        <v>1.1803011803011803</v>
      </c>
      <c r="D18" s="114">
        <v>580</v>
      </c>
      <c r="E18" s="114">
        <v>583</v>
      </c>
      <c r="F18" s="114">
        <v>571</v>
      </c>
      <c r="G18" s="114">
        <v>583</v>
      </c>
      <c r="H18" s="114">
        <v>547</v>
      </c>
      <c r="I18" s="115">
        <v>33</v>
      </c>
      <c r="J18" s="116">
        <v>6.0329067641681897</v>
      </c>
    </row>
    <row r="19" spans="1:10" s="110" customFormat="1" ht="13.5" customHeight="1" x14ac:dyDescent="0.2">
      <c r="A19" s="120"/>
      <c r="B19" s="121" t="s">
        <v>112</v>
      </c>
      <c r="C19" s="113">
        <v>0.30728530728530729</v>
      </c>
      <c r="D19" s="114">
        <v>151</v>
      </c>
      <c r="E19" s="114">
        <v>147</v>
      </c>
      <c r="F19" s="114">
        <v>145</v>
      </c>
      <c r="G19" s="114">
        <v>148</v>
      </c>
      <c r="H19" s="114">
        <v>132</v>
      </c>
      <c r="I19" s="115">
        <v>19</v>
      </c>
      <c r="J19" s="116">
        <v>14.393939393939394</v>
      </c>
    </row>
    <row r="20" spans="1:10" s="110" customFormat="1" ht="13.5" customHeight="1" x14ac:dyDescent="0.2">
      <c r="A20" s="118" t="s">
        <v>113</v>
      </c>
      <c r="B20" s="122" t="s">
        <v>114</v>
      </c>
      <c r="C20" s="113">
        <v>69.153439153439152</v>
      </c>
      <c r="D20" s="114">
        <v>33982</v>
      </c>
      <c r="E20" s="114">
        <v>33986</v>
      </c>
      <c r="F20" s="114">
        <v>34285</v>
      </c>
      <c r="G20" s="114">
        <v>33553</v>
      </c>
      <c r="H20" s="114">
        <v>33641</v>
      </c>
      <c r="I20" s="115">
        <v>341</v>
      </c>
      <c r="J20" s="116">
        <v>1.0136440652774887</v>
      </c>
    </row>
    <row r="21" spans="1:10" s="110" customFormat="1" ht="13.5" customHeight="1" x14ac:dyDescent="0.2">
      <c r="A21" s="120"/>
      <c r="B21" s="122" t="s">
        <v>115</v>
      </c>
      <c r="C21" s="113">
        <v>30.846560846560848</v>
      </c>
      <c r="D21" s="114">
        <v>15158</v>
      </c>
      <c r="E21" s="114">
        <v>14972</v>
      </c>
      <c r="F21" s="114">
        <v>14792</v>
      </c>
      <c r="G21" s="114">
        <v>14707</v>
      </c>
      <c r="H21" s="114">
        <v>14577</v>
      </c>
      <c r="I21" s="115">
        <v>581</v>
      </c>
      <c r="J21" s="116">
        <v>3.9857309460108388</v>
      </c>
    </row>
    <row r="22" spans="1:10" s="110" customFormat="1" ht="13.5" customHeight="1" x14ac:dyDescent="0.2">
      <c r="A22" s="118" t="s">
        <v>113</v>
      </c>
      <c r="B22" s="122" t="s">
        <v>116</v>
      </c>
      <c r="C22" s="113">
        <v>88.532763532763539</v>
      </c>
      <c r="D22" s="114">
        <v>43505</v>
      </c>
      <c r="E22" s="114">
        <v>43738</v>
      </c>
      <c r="F22" s="114">
        <v>43949</v>
      </c>
      <c r="G22" s="114">
        <v>43351</v>
      </c>
      <c r="H22" s="114">
        <v>43402</v>
      </c>
      <c r="I22" s="115">
        <v>103</v>
      </c>
      <c r="J22" s="116">
        <v>0.23731625270724852</v>
      </c>
    </row>
    <row r="23" spans="1:10" s="110" customFormat="1" ht="13.5" customHeight="1" x14ac:dyDescent="0.2">
      <c r="A23" s="123"/>
      <c r="B23" s="124" t="s">
        <v>117</v>
      </c>
      <c r="C23" s="125">
        <v>11.428571428571429</v>
      </c>
      <c r="D23" s="114">
        <v>5616</v>
      </c>
      <c r="E23" s="114">
        <v>5201</v>
      </c>
      <c r="F23" s="114">
        <v>5109</v>
      </c>
      <c r="G23" s="114">
        <v>4890</v>
      </c>
      <c r="H23" s="114">
        <v>4799</v>
      </c>
      <c r="I23" s="115">
        <v>817</v>
      </c>
      <c r="J23" s="116">
        <v>17.024380079183164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11818</v>
      </c>
      <c r="E26" s="114">
        <v>12153</v>
      </c>
      <c r="F26" s="114">
        <v>12241</v>
      </c>
      <c r="G26" s="114">
        <v>12334</v>
      </c>
      <c r="H26" s="140">
        <v>12279</v>
      </c>
      <c r="I26" s="115">
        <v>-461</v>
      </c>
      <c r="J26" s="116">
        <v>-3.7543773922957895</v>
      </c>
    </row>
    <row r="27" spans="1:10" s="110" customFormat="1" ht="13.5" customHeight="1" x14ac:dyDescent="0.2">
      <c r="A27" s="118" t="s">
        <v>105</v>
      </c>
      <c r="B27" s="119" t="s">
        <v>106</v>
      </c>
      <c r="C27" s="113">
        <v>40.345236080555082</v>
      </c>
      <c r="D27" s="115">
        <v>4768</v>
      </c>
      <c r="E27" s="114">
        <v>4880</v>
      </c>
      <c r="F27" s="114">
        <v>4852</v>
      </c>
      <c r="G27" s="114">
        <v>4864</v>
      </c>
      <c r="H27" s="140">
        <v>4773</v>
      </c>
      <c r="I27" s="115">
        <v>-5</v>
      </c>
      <c r="J27" s="116">
        <v>-0.10475591870940708</v>
      </c>
    </row>
    <row r="28" spans="1:10" s="110" customFormat="1" ht="13.5" customHeight="1" x14ac:dyDescent="0.2">
      <c r="A28" s="120"/>
      <c r="B28" s="119" t="s">
        <v>107</v>
      </c>
      <c r="C28" s="113">
        <v>59.654763919444918</v>
      </c>
      <c r="D28" s="115">
        <v>7050</v>
      </c>
      <c r="E28" s="114">
        <v>7273</v>
      </c>
      <c r="F28" s="114">
        <v>7389</v>
      </c>
      <c r="G28" s="114">
        <v>7470</v>
      </c>
      <c r="H28" s="140">
        <v>7506</v>
      </c>
      <c r="I28" s="115">
        <v>-456</v>
      </c>
      <c r="J28" s="116">
        <v>-6.0751398880895282</v>
      </c>
    </row>
    <row r="29" spans="1:10" s="110" customFormat="1" ht="13.5" customHeight="1" x14ac:dyDescent="0.2">
      <c r="A29" s="118" t="s">
        <v>105</v>
      </c>
      <c r="B29" s="121" t="s">
        <v>108</v>
      </c>
      <c r="C29" s="113">
        <v>18.421052631578949</v>
      </c>
      <c r="D29" s="115">
        <v>2177</v>
      </c>
      <c r="E29" s="114">
        <v>2200</v>
      </c>
      <c r="F29" s="114">
        <v>2173</v>
      </c>
      <c r="G29" s="114">
        <v>2267</v>
      </c>
      <c r="H29" s="140">
        <v>2132</v>
      </c>
      <c r="I29" s="115">
        <v>45</v>
      </c>
      <c r="J29" s="116">
        <v>2.1106941838649154</v>
      </c>
    </row>
    <row r="30" spans="1:10" s="110" customFormat="1" ht="13.5" customHeight="1" x14ac:dyDescent="0.2">
      <c r="A30" s="118"/>
      <c r="B30" s="121" t="s">
        <v>109</v>
      </c>
      <c r="C30" s="113">
        <v>45.862244034523606</v>
      </c>
      <c r="D30" s="115">
        <v>5420</v>
      </c>
      <c r="E30" s="114">
        <v>5689</v>
      </c>
      <c r="F30" s="114">
        <v>5760</v>
      </c>
      <c r="G30" s="114">
        <v>5770</v>
      </c>
      <c r="H30" s="140">
        <v>5867</v>
      </c>
      <c r="I30" s="115">
        <v>-447</v>
      </c>
      <c r="J30" s="116">
        <v>-7.6188852906084881</v>
      </c>
    </row>
    <row r="31" spans="1:10" s="110" customFormat="1" ht="13.5" customHeight="1" x14ac:dyDescent="0.2">
      <c r="A31" s="118"/>
      <c r="B31" s="121" t="s">
        <v>110</v>
      </c>
      <c r="C31" s="113">
        <v>18.717211034015907</v>
      </c>
      <c r="D31" s="115">
        <v>2212</v>
      </c>
      <c r="E31" s="114">
        <v>2215</v>
      </c>
      <c r="F31" s="114">
        <v>2255</v>
      </c>
      <c r="G31" s="114">
        <v>2246</v>
      </c>
      <c r="H31" s="140">
        <v>2253</v>
      </c>
      <c r="I31" s="115">
        <v>-41</v>
      </c>
      <c r="J31" s="116">
        <v>-1.8197958277851753</v>
      </c>
    </row>
    <row r="32" spans="1:10" s="110" customFormat="1" ht="13.5" customHeight="1" x14ac:dyDescent="0.2">
      <c r="A32" s="120"/>
      <c r="B32" s="121" t="s">
        <v>111</v>
      </c>
      <c r="C32" s="113">
        <v>16.999492299881538</v>
      </c>
      <c r="D32" s="115">
        <v>2009</v>
      </c>
      <c r="E32" s="114">
        <v>2049</v>
      </c>
      <c r="F32" s="114">
        <v>2053</v>
      </c>
      <c r="G32" s="114">
        <v>2051</v>
      </c>
      <c r="H32" s="140">
        <v>2027</v>
      </c>
      <c r="I32" s="115">
        <v>-18</v>
      </c>
      <c r="J32" s="116">
        <v>-0.88801184015786883</v>
      </c>
    </row>
    <row r="33" spans="1:10" s="110" customFormat="1" ht="13.5" customHeight="1" x14ac:dyDescent="0.2">
      <c r="A33" s="120"/>
      <c r="B33" s="121" t="s">
        <v>112</v>
      </c>
      <c r="C33" s="113">
        <v>1.4130986630563547</v>
      </c>
      <c r="D33" s="115">
        <v>167</v>
      </c>
      <c r="E33" s="114">
        <v>177</v>
      </c>
      <c r="F33" s="114">
        <v>184</v>
      </c>
      <c r="G33" s="114">
        <v>174</v>
      </c>
      <c r="H33" s="140">
        <v>183</v>
      </c>
      <c r="I33" s="115">
        <v>-16</v>
      </c>
      <c r="J33" s="116">
        <v>-8.7431693989071047</v>
      </c>
    </row>
    <row r="34" spans="1:10" s="110" customFormat="1" ht="13.5" customHeight="1" x14ac:dyDescent="0.2">
      <c r="A34" s="118" t="s">
        <v>113</v>
      </c>
      <c r="B34" s="122" t="s">
        <v>116</v>
      </c>
      <c r="C34" s="113">
        <v>91.402944660687083</v>
      </c>
      <c r="D34" s="115">
        <v>10802</v>
      </c>
      <c r="E34" s="114">
        <v>11111</v>
      </c>
      <c r="F34" s="114">
        <v>11213</v>
      </c>
      <c r="G34" s="114">
        <v>11312</v>
      </c>
      <c r="H34" s="140">
        <v>11297</v>
      </c>
      <c r="I34" s="115">
        <v>-495</v>
      </c>
      <c r="J34" s="116">
        <v>-4.3816942551119764</v>
      </c>
    </row>
    <row r="35" spans="1:10" s="110" customFormat="1" ht="13.5" customHeight="1" x14ac:dyDescent="0.2">
      <c r="A35" s="118"/>
      <c r="B35" s="119" t="s">
        <v>117</v>
      </c>
      <c r="C35" s="113">
        <v>8.436283635132849</v>
      </c>
      <c r="D35" s="115">
        <v>997</v>
      </c>
      <c r="E35" s="114">
        <v>1017</v>
      </c>
      <c r="F35" s="114">
        <v>1003</v>
      </c>
      <c r="G35" s="114">
        <v>1005</v>
      </c>
      <c r="H35" s="140">
        <v>965</v>
      </c>
      <c r="I35" s="115">
        <v>32</v>
      </c>
      <c r="J35" s="116">
        <v>3.3160621761658029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7213</v>
      </c>
      <c r="E37" s="114">
        <v>7354</v>
      </c>
      <c r="F37" s="114">
        <v>7383</v>
      </c>
      <c r="G37" s="114">
        <v>7630</v>
      </c>
      <c r="H37" s="140">
        <v>7532</v>
      </c>
      <c r="I37" s="115">
        <v>-319</v>
      </c>
      <c r="J37" s="116">
        <v>-4.235262878385555</v>
      </c>
    </row>
    <row r="38" spans="1:10" s="110" customFormat="1" ht="13.5" customHeight="1" x14ac:dyDescent="0.2">
      <c r="A38" s="118" t="s">
        <v>105</v>
      </c>
      <c r="B38" s="119" t="s">
        <v>106</v>
      </c>
      <c r="C38" s="113">
        <v>38.541522251490363</v>
      </c>
      <c r="D38" s="115">
        <v>2780</v>
      </c>
      <c r="E38" s="114">
        <v>2827</v>
      </c>
      <c r="F38" s="114">
        <v>2805</v>
      </c>
      <c r="G38" s="114">
        <v>2878</v>
      </c>
      <c r="H38" s="140">
        <v>2799</v>
      </c>
      <c r="I38" s="115">
        <v>-19</v>
      </c>
      <c r="J38" s="116">
        <v>-0.67881386209360484</v>
      </c>
    </row>
    <row r="39" spans="1:10" s="110" customFormat="1" ht="13.5" customHeight="1" x14ac:dyDescent="0.2">
      <c r="A39" s="120"/>
      <c r="B39" s="119" t="s">
        <v>107</v>
      </c>
      <c r="C39" s="113">
        <v>61.458477748509637</v>
      </c>
      <c r="D39" s="115">
        <v>4433</v>
      </c>
      <c r="E39" s="114">
        <v>4527</v>
      </c>
      <c r="F39" s="114">
        <v>4578</v>
      </c>
      <c r="G39" s="114">
        <v>4752</v>
      </c>
      <c r="H39" s="140">
        <v>4733</v>
      </c>
      <c r="I39" s="115">
        <v>-300</v>
      </c>
      <c r="J39" s="116">
        <v>-6.338474540460596</v>
      </c>
    </row>
    <row r="40" spans="1:10" s="110" customFormat="1" ht="13.5" customHeight="1" x14ac:dyDescent="0.2">
      <c r="A40" s="118" t="s">
        <v>105</v>
      </c>
      <c r="B40" s="121" t="s">
        <v>108</v>
      </c>
      <c r="C40" s="113">
        <v>21.419658949119643</v>
      </c>
      <c r="D40" s="115">
        <v>1545</v>
      </c>
      <c r="E40" s="114">
        <v>1536</v>
      </c>
      <c r="F40" s="114">
        <v>1482</v>
      </c>
      <c r="G40" s="114">
        <v>1656</v>
      </c>
      <c r="H40" s="140">
        <v>1513</v>
      </c>
      <c r="I40" s="115">
        <v>32</v>
      </c>
      <c r="J40" s="116">
        <v>2.1150033046926637</v>
      </c>
    </row>
    <row r="41" spans="1:10" s="110" customFormat="1" ht="13.5" customHeight="1" x14ac:dyDescent="0.2">
      <c r="A41" s="118"/>
      <c r="B41" s="121" t="s">
        <v>109</v>
      </c>
      <c r="C41" s="113">
        <v>32.261195064466932</v>
      </c>
      <c r="D41" s="115">
        <v>2327</v>
      </c>
      <c r="E41" s="114">
        <v>2443</v>
      </c>
      <c r="F41" s="114">
        <v>2504</v>
      </c>
      <c r="G41" s="114">
        <v>2551</v>
      </c>
      <c r="H41" s="140">
        <v>2595</v>
      </c>
      <c r="I41" s="115">
        <v>-268</v>
      </c>
      <c r="J41" s="116">
        <v>-10.327552986512524</v>
      </c>
    </row>
    <row r="42" spans="1:10" s="110" customFormat="1" ht="13.5" customHeight="1" x14ac:dyDescent="0.2">
      <c r="A42" s="118"/>
      <c r="B42" s="121" t="s">
        <v>110</v>
      </c>
      <c r="C42" s="113">
        <v>19.062803271870234</v>
      </c>
      <c r="D42" s="115">
        <v>1375</v>
      </c>
      <c r="E42" s="114">
        <v>1380</v>
      </c>
      <c r="F42" s="114">
        <v>1401</v>
      </c>
      <c r="G42" s="114">
        <v>1421</v>
      </c>
      <c r="H42" s="140">
        <v>1446</v>
      </c>
      <c r="I42" s="115">
        <v>-71</v>
      </c>
      <c r="J42" s="116">
        <v>-4.9100968188105121</v>
      </c>
    </row>
    <row r="43" spans="1:10" s="110" customFormat="1" ht="13.5" customHeight="1" x14ac:dyDescent="0.2">
      <c r="A43" s="120"/>
      <c r="B43" s="121" t="s">
        <v>111</v>
      </c>
      <c r="C43" s="113">
        <v>27.256342714543187</v>
      </c>
      <c r="D43" s="115">
        <v>1966</v>
      </c>
      <c r="E43" s="114">
        <v>1995</v>
      </c>
      <c r="F43" s="114">
        <v>1996</v>
      </c>
      <c r="G43" s="114">
        <v>2002</v>
      </c>
      <c r="H43" s="140">
        <v>1978</v>
      </c>
      <c r="I43" s="115">
        <v>-12</v>
      </c>
      <c r="J43" s="116">
        <v>-0.60667340748230536</v>
      </c>
    </row>
    <row r="44" spans="1:10" s="110" customFormat="1" ht="13.5" customHeight="1" x14ac:dyDescent="0.2">
      <c r="A44" s="120"/>
      <c r="B44" s="121" t="s">
        <v>112</v>
      </c>
      <c r="C44" s="113">
        <v>2.204353251074449</v>
      </c>
      <c r="D44" s="115">
        <v>159</v>
      </c>
      <c r="E44" s="114">
        <v>168</v>
      </c>
      <c r="F44" s="114">
        <v>171</v>
      </c>
      <c r="G44" s="114">
        <v>163</v>
      </c>
      <c r="H44" s="140">
        <v>168</v>
      </c>
      <c r="I44" s="115">
        <v>-9</v>
      </c>
      <c r="J44" s="116">
        <v>-5.3571428571428568</v>
      </c>
    </row>
    <row r="45" spans="1:10" s="110" customFormat="1" ht="13.5" customHeight="1" x14ac:dyDescent="0.2">
      <c r="A45" s="118" t="s">
        <v>113</v>
      </c>
      <c r="B45" s="122" t="s">
        <v>116</v>
      </c>
      <c r="C45" s="113">
        <v>91.723277415777076</v>
      </c>
      <c r="D45" s="115">
        <v>6616</v>
      </c>
      <c r="E45" s="114">
        <v>6724</v>
      </c>
      <c r="F45" s="114">
        <v>6739</v>
      </c>
      <c r="G45" s="114">
        <v>6960</v>
      </c>
      <c r="H45" s="140">
        <v>6900</v>
      </c>
      <c r="I45" s="115">
        <v>-284</v>
      </c>
      <c r="J45" s="116">
        <v>-4.1159420289855069</v>
      </c>
    </row>
    <row r="46" spans="1:10" s="110" customFormat="1" ht="13.5" customHeight="1" x14ac:dyDescent="0.2">
      <c r="A46" s="118"/>
      <c r="B46" s="119" t="s">
        <v>117</v>
      </c>
      <c r="C46" s="113">
        <v>8.0271731595729925</v>
      </c>
      <c r="D46" s="115">
        <v>579</v>
      </c>
      <c r="E46" s="114">
        <v>607</v>
      </c>
      <c r="F46" s="114">
        <v>621</v>
      </c>
      <c r="G46" s="114">
        <v>655</v>
      </c>
      <c r="H46" s="140">
        <v>615</v>
      </c>
      <c r="I46" s="115">
        <v>-36</v>
      </c>
      <c r="J46" s="116">
        <v>-5.8536585365853657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4605</v>
      </c>
      <c r="E48" s="114">
        <v>4799</v>
      </c>
      <c r="F48" s="114">
        <v>4858</v>
      </c>
      <c r="G48" s="114">
        <v>4704</v>
      </c>
      <c r="H48" s="140">
        <v>4747</v>
      </c>
      <c r="I48" s="115">
        <v>-142</v>
      </c>
      <c r="J48" s="116">
        <v>-2.9913629660838423</v>
      </c>
    </row>
    <row r="49" spans="1:12" s="110" customFormat="1" ht="13.5" customHeight="1" x14ac:dyDescent="0.2">
      <c r="A49" s="118" t="s">
        <v>105</v>
      </c>
      <c r="B49" s="119" t="s">
        <v>106</v>
      </c>
      <c r="C49" s="113">
        <v>43.170466883821931</v>
      </c>
      <c r="D49" s="115">
        <v>1988</v>
      </c>
      <c r="E49" s="114">
        <v>2053</v>
      </c>
      <c r="F49" s="114">
        <v>2047</v>
      </c>
      <c r="G49" s="114">
        <v>1986</v>
      </c>
      <c r="H49" s="140">
        <v>1974</v>
      </c>
      <c r="I49" s="115">
        <v>14</v>
      </c>
      <c r="J49" s="116">
        <v>0.70921985815602839</v>
      </c>
    </row>
    <row r="50" spans="1:12" s="110" customFormat="1" ht="13.5" customHeight="1" x14ac:dyDescent="0.2">
      <c r="A50" s="120"/>
      <c r="B50" s="119" t="s">
        <v>107</v>
      </c>
      <c r="C50" s="113">
        <v>56.829533116178069</v>
      </c>
      <c r="D50" s="115">
        <v>2617</v>
      </c>
      <c r="E50" s="114">
        <v>2746</v>
      </c>
      <c r="F50" s="114">
        <v>2811</v>
      </c>
      <c r="G50" s="114">
        <v>2718</v>
      </c>
      <c r="H50" s="140">
        <v>2773</v>
      </c>
      <c r="I50" s="115">
        <v>-156</v>
      </c>
      <c r="J50" s="116">
        <v>-5.6256761630003602</v>
      </c>
    </row>
    <row r="51" spans="1:12" s="110" customFormat="1" ht="13.5" customHeight="1" x14ac:dyDescent="0.2">
      <c r="A51" s="118" t="s">
        <v>105</v>
      </c>
      <c r="B51" s="121" t="s">
        <v>108</v>
      </c>
      <c r="C51" s="113">
        <v>13.724212812160696</v>
      </c>
      <c r="D51" s="115">
        <v>632</v>
      </c>
      <c r="E51" s="114">
        <v>664</v>
      </c>
      <c r="F51" s="114">
        <v>691</v>
      </c>
      <c r="G51" s="114">
        <v>611</v>
      </c>
      <c r="H51" s="140">
        <v>619</v>
      </c>
      <c r="I51" s="115">
        <v>13</v>
      </c>
      <c r="J51" s="116">
        <v>2.1001615508885298</v>
      </c>
    </row>
    <row r="52" spans="1:12" s="110" customFormat="1" ht="13.5" customHeight="1" x14ac:dyDescent="0.2">
      <c r="A52" s="118"/>
      <c r="B52" s="121" t="s">
        <v>109</v>
      </c>
      <c r="C52" s="113">
        <v>67.166123778501628</v>
      </c>
      <c r="D52" s="115">
        <v>3093</v>
      </c>
      <c r="E52" s="114">
        <v>3246</v>
      </c>
      <c r="F52" s="114">
        <v>3256</v>
      </c>
      <c r="G52" s="114">
        <v>3219</v>
      </c>
      <c r="H52" s="140">
        <v>3272</v>
      </c>
      <c r="I52" s="115">
        <v>-179</v>
      </c>
      <c r="J52" s="116">
        <v>-5.4706601466992666</v>
      </c>
    </row>
    <row r="53" spans="1:12" s="110" customFormat="1" ht="13.5" customHeight="1" x14ac:dyDescent="0.2">
      <c r="A53" s="118"/>
      <c r="B53" s="121" t="s">
        <v>110</v>
      </c>
      <c r="C53" s="113">
        <v>18.175895765472312</v>
      </c>
      <c r="D53" s="115">
        <v>837</v>
      </c>
      <c r="E53" s="114">
        <v>835</v>
      </c>
      <c r="F53" s="114">
        <v>854</v>
      </c>
      <c r="G53" s="114">
        <v>825</v>
      </c>
      <c r="H53" s="140">
        <v>807</v>
      </c>
      <c r="I53" s="115">
        <v>30</v>
      </c>
      <c r="J53" s="116">
        <v>3.7174721189591078</v>
      </c>
    </row>
    <row r="54" spans="1:12" s="110" customFormat="1" ht="13.5" customHeight="1" x14ac:dyDescent="0.2">
      <c r="A54" s="120"/>
      <c r="B54" s="121" t="s">
        <v>111</v>
      </c>
      <c r="C54" s="113">
        <v>0.93376764386536371</v>
      </c>
      <c r="D54" s="115">
        <v>43</v>
      </c>
      <c r="E54" s="114">
        <v>54</v>
      </c>
      <c r="F54" s="114">
        <v>57</v>
      </c>
      <c r="G54" s="114">
        <v>49</v>
      </c>
      <c r="H54" s="140">
        <v>49</v>
      </c>
      <c r="I54" s="115">
        <v>-6</v>
      </c>
      <c r="J54" s="116">
        <v>-12.244897959183673</v>
      </c>
    </row>
    <row r="55" spans="1:12" s="110" customFormat="1" ht="13.5" customHeight="1" x14ac:dyDescent="0.2">
      <c r="A55" s="120"/>
      <c r="B55" s="121" t="s">
        <v>112</v>
      </c>
      <c r="C55" s="113">
        <v>0.17372421281216069</v>
      </c>
      <c r="D55" s="115">
        <v>8</v>
      </c>
      <c r="E55" s="114">
        <v>9</v>
      </c>
      <c r="F55" s="114">
        <v>13</v>
      </c>
      <c r="G55" s="114">
        <v>11</v>
      </c>
      <c r="H55" s="140">
        <v>15</v>
      </c>
      <c r="I55" s="115">
        <v>-7</v>
      </c>
      <c r="J55" s="116">
        <v>-46.666666666666664</v>
      </c>
    </row>
    <row r="56" spans="1:12" s="110" customFormat="1" ht="13.5" customHeight="1" x14ac:dyDescent="0.2">
      <c r="A56" s="118" t="s">
        <v>113</v>
      </c>
      <c r="B56" s="122" t="s">
        <v>116</v>
      </c>
      <c r="C56" s="113">
        <v>90.901194353963078</v>
      </c>
      <c r="D56" s="115">
        <v>4186</v>
      </c>
      <c r="E56" s="114">
        <v>4387</v>
      </c>
      <c r="F56" s="114">
        <v>4474</v>
      </c>
      <c r="G56" s="114">
        <v>4352</v>
      </c>
      <c r="H56" s="140">
        <v>4397</v>
      </c>
      <c r="I56" s="115">
        <v>-211</v>
      </c>
      <c r="J56" s="116">
        <v>-4.7987264043666134</v>
      </c>
    </row>
    <row r="57" spans="1:12" s="110" customFormat="1" ht="13.5" customHeight="1" x14ac:dyDescent="0.2">
      <c r="A57" s="142"/>
      <c r="B57" s="124" t="s">
        <v>117</v>
      </c>
      <c r="C57" s="125">
        <v>9.0770901194353968</v>
      </c>
      <c r="D57" s="143">
        <v>418</v>
      </c>
      <c r="E57" s="144">
        <v>410</v>
      </c>
      <c r="F57" s="144">
        <v>382</v>
      </c>
      <c r="G57" s="144">
        <v>350</v>
      </c>
      <c r="H57" s="145">
        <v>350</v>
      </c>
      <c r="I57" s="143">
        <v>68</v>
      </c>
      <c r="J57" s="146">
        <v>19.428571428571427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49140</v>
      </c>
      <c r="E12" s="236">
        <v>48958</v>
      </c>
      <c r="F12" s="114">
        <v>49077</v>
      </c>
      <c r="G12" s="114">
        <v>48260</v>
      </c>
      <c r="H12" s="140">
        <v>48218</v>
      </c>
      <c r="I12" s="115">
        <v>922</v>
      </c>
      <c r="J12" s="116">
        <v>1.912148990003733</v>
      </c>
    </row>
    <row r="13" spans="1:15" s="110" customFormat="1" ht="12" customHeight="1" x14ac:dyDescent="0.2">
      <c r="A13" s="118" t="s">
        <v>105</v>
      </c>
      <c r="B13" s="119" t="s">
        <v>106</v>
      </c>
      <c r="C13" s="113">
        <v>54.230769230769234</v>
      </c>
      <c r="D13" s="115">
        <v>26649</v>
      </c>
      <c r="E13" s="114">
        <v>26440</v>
      </c>
      <c r="F13" s="114">
        <v>26678</v>
      </c>
      <c r="G13" s="114">
        <v>26193</v>
      </c>
      <c r="H13" s="140">
        <v>26225</v>
      </c>
      <c r="I13" s="115">
        <v>424</v>
      </c>
      <c r="J13" s="116">
        <v>1.6167778836987607</v>
      </c>
    </row>
    <row r="14" spans="1:15" s="110" customFormat="1" ht="12" customHeight="1" x14ac:dyDescent="0.2">
      <c r="A14" s="118"/>
      <c r="B14" s="119" t="s">
        <v>107</v>
      </c>
      <c r="C14" s="113">
        <v>45.769230769230766</v>
      </c>
      <c r="D14" s="115">
        <v>22491</v>
      </c>
      <c r="E14" s="114">
        <v>22518</v>
      </c>
      <c r="F14" s="114">
        <v>22399</v>
      </c>
      <c r="G14" s="114">
        <v>22067</v>
      </c>
      <c r="H14" s="140">
        <v>21993</v>
      </c>
      <c r="I14" s="115">
        <v>498</v>
      </c>
      <c r="J14" s="116">
        <v>2.2643568408129862</v>
      </c>
    </row>
    <row r="15" spans="1:15" s="110" customFormat="1" ht="12" customHeight="1" x14ac:dyDescent="0.2">
      <c r="A15" s="118" t="s">
        <v>105</v>
      </c>
      <c r="B15" s="121" t="s">
        <v>108</v>
      </c>
      <c r="C15" s="113">
        <v>11.117216117216117</v>
      </c>
      <c r="D15" s="115">
        <v>5463</v>
      </c>
      <c r="E15" s="114">
        <v>5616</v>
      </c>
      <c r="F15" s="114">
        <v>5773</v>
      </c>
      <c r="G15" s="114">
        <v>5150</v>
      </c>
      <c r="H15" s="140">
        <v>5407</v>
      </c>
      <c r="I15" s="115">
        <v>56</v>
      </c>
      <c r="J15" s="116">
        <v>1.0356944701313113</v>
      </c>
    </row>
    <row r="16" spans="1:15" s="110" customFormat="1" ht="12" customHeight="1" x14ac:dyDescent="0.2">
      <c r="A16" s="118"/>
      <c r="B16" s="121" t="s">
        <v>109</v>
      </c>
      <c r="C16" s="113">
        <v>67.065527065527064</v>
      </c>
      <c r="D16" s="115">
        <v>32956</v>
      </c>
      <c r="E16" s="114">
        <v>32764</v>
      </c>
      <c r="F16" s="114">
        <v>32853</v>
      </c>
      <c r="G16" s="114">
        <v>32803</v>
      </c>
      <c r="H16" s="140">
        <v>32741</v>
      </c>
      <c r="I16" s="115">
        <v>215</v>
      </c>
      <c r="J16" s="116">
        <v>0.65666900827708374</v>
      </c>
    </row>
    <row r="17" spans="1:10" s="110" customFormat="1" ht="12" customHeight="1" x14ac:dyDescent="0.2">
      <c r="A17" s="118"/>
      <c r="B17" s="121" t="s">
        <v>110</v>
      </c>
      <c r="C17" s="113">
        <v>20.636955636955637</v>
      </c>
      <c r="D17" s="115">
        <v>10141</v>
      </c>
      <c r="E17" s="114">
        <v>9995</v>
      </c>
      <c r="F17" s="114">
        <v>9880</v>
      </c>
      <c r="G17" s="114">
        <v>9724</v>
      </c>
      <c r="H17" s="140">
        <v>9523</v>
      </c>
      <c r="I17" s="115">
        <v>618</v>
      </c>
      <c r="J17" s="116">
        <v>6.48955161188701</v>
      </c>
    </row>
    <row r="18" spans="1:10" s="110" customFormat="1" ht="12" customHeight="1" x14ac:dyDescent="0.2">
      <c r="A18" s="120"/>
      <c r="B18" s="121" t="s">
        <v>111</v>
      </c>
      <c r="C18" s="113">
        <v>1.1803011803011803</v>
      </c>
      <c r="D18" s="115">
        <v>580</v>
      </c>
      <c r="E18" s="114">
        <v>583</v>
      </c>
      <c r="F18" s="114">
        <v>571</v>
      </c>
      <c r="G18" s="114">
        <v>583</v>
      </c>
      <c r="H18" s="140">
        <v>547</v>
      </c>
      <c r="I18" s="115">
        <v>33</v>
      </c>
      <c r="J18" s="116">
        <v>6.0329067641681897</v>
      </c>
    </row>
    <row r="19" spans="1:10" s="110" customFormat="1" ht="12" customHeight="1" x14ac:dyDescent="0.2">
      <c r="A19" s="120"/>
      <c r="B19" s="121" t="s">
        <v>112</v>
      </c>
      <c r="C19" s="113">
        <v>0.30728530728530729</v>
      </c>
      <c r="D19" s="115">
        <v>151</v>
      </c>
      <c r="E19" s="114">
        <v>147</v>
      </c>
      <c r="F19" s="114">
        <v>145</v>
      </c>
      <c r="G19" s="114">
        <v>148</v>
      </c>
      <c r="H19" s="140">
        <v>132</v>
      </c>
      <c r="I19" s="115">
        <v>19</v>
      </c>
      <c r="J19" s="116">
        <v>14.393939393939394</v>
      </c>
    </row>
    <row r="20" spans="1:10" s="110" customFormat="1" ht="12" customHeight="1" x14ac:dyDescent="0.2">
      <c r="A20" s="118" t="s">
        <v>113</v>
      </c>
      <c r="B20" s="119" t="s">
        <v>181</v>
      </c>
      <c r="C20" s="113">
        <v>69.153439153439152</v>
      </c>
      <c r="D20" s="115">
        <v>33982</v>
      </c>
      <c r="E20" s="114">
        <v>33986</v>
      </c>
      <c r="F20" s="114">
        <v>34285</v>
      </c>
      <c r="G20" s="114">
        <v>33553</v>
      </c>
      <c r="H20" s="140">
        <v>33641</v>
      </c>
      <c r="I20" s="115">
        <v>341</v>
      </c>
      <c r="J20" s="116">
        <v>1.0136440652774887</v>
      </c>
    </row>
    <row r="21" spans="1:10" s="110" customFormat="1" ht="12" customHeight="1" x14ac:dyDescent="0.2">
      <c r="A21" s="118"/>
      <c r="B21" s="119" t="s">
        <v>182</v>
      </c>
      <c r="C21" s="113">
        <v>30.846560846560848</v>
      </c>
      <c r="D21" s="115">
        <v>15158</v>
      </c>
      <c r="E21" s="114">
        <v>14972</v>
      </c>
      <c r="F21" s="114">
        <v>14792</v>
      </c>
      <c r="G21" s="114">
        <v>14707</v>
      </c>
      <c r="H21" s="140">
        <v>14577</v>
      </c>
      <c r="I21" s="115">
        <v>581</v>
      </c>
      <c r="J21" s="116">
        <v>3.9857309460108388</v>
      </c>
    </row>
    <row r="22" spans="1:10" s="110" customFormat="1" ht="12" customHeight="1" x14ac:dyDescent="0.2">
      <c r="A22" s="118" t="s">
        <v>113</v>
      </c>
      <c r="B22" s="119" t="s">
        <v>116</v>
      </c>
      <c r="C22" s="113">
        <v>88.532763532763539</v>
      </c>
      <c r="D22" s="115">
        <v>43505</v>
      </c>
      <c r="E22" s="114">
        <v>43738</v>
      </c>
      <c r="F22" s="114">
        <v>43949</v>
      </c>
      <c r="G22" s="114">
        <v>43351</v>
      </c>
      <c r="H22" s="140">
        <v>43402</v>
      </c>
      <c r="I22" s="115">
        <v>103</v>
      </c>
      <c r="J22" s="116">
        <v>0.23731625270724852</v>
      </c>
    </row>
    <row r="23" spans="1:10" s="110" customFormat="1" ht="12" customHeight="1" x14ac:dyDescent="0.2">
      <c r="A23" s="118"/>
      <c r="B23" s="119" t="s">
        <v>117</v>
      </c>
      <c r="C23" s="113">
        <v>11.428571428571429</v>
      </c>
      <c r="D23" s="115">
        <v>5616</v>
      </c>
      <c r="E23" s="114">
        <v>5201</v>
      </c>
      <c r="F23" s="114">
        <v>5109</v>
      </c>
      <c r="G23" s="114">
        <v>4890</v>
      </c>
      <c r="H23" s="140">
        <v>4799</v>
      </c>
      <c r="I23" s="115">
        <v>817</v>
      </c>
      <c r="J23" s="116">
        <v>17.024380079183164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55404</v>
      </c>
      <c r="E64" s="236">
        <v>55477</v>
      </c>
      <c r="F64" s="236">
        <v>55781</v>
      </c>
      <c r="G64" s="236">
        <v>54763</v>
      </c>
      <c r="H64" s="140">
        <v>54728</v>
      </c>
      <c r="I64" s="115">
        <v>676</v>
      </c>
      <c r="J64" s="116">
        <v>1.2351995322321299</v>
      </c>
    </row>
    <row r="65" spans="1:12" s="110" customFormat="1" ht="12" customHeight="1" x14ac:dyDescent="0.2">
      <c r="A65" s="118" t="s">
        <v>105</v>
      </c>
      <c r="B65" s="119" t="s">
        <v>106</v>
      </c>
      <c r="C65" s="113">
        <v>53.873366543931844</v>
      </c>
      <c r="D65" s="235">
        <v>29848</v>
      </c>
      <c r="E65" s="236">
        <v>29877</v>
      </c>
      <c r="F65" s="236">
        <v>30148</v>
      </c>
      <c r="G65" s="236">
        <v>29572</v>
      </c>
      <c r="H65" s="140">
        <v>29530</v>
      </c>
      <c r="I65" s="115">
        <v>318</v>
      </c>
      <c r="J65" s="116">
        <v>1.0768709786657635</v>
      </c>
    </row>
    <row r="66" spans="1:12" s="110" customFormat="1" ht="12" customHeight="1" x14ac:dyDescent="0.2">
      <c r="A66" s="118"/>
      <c r="B66" s="119" t="s">
        <v>107</v>
      </c>
      <c r="C66" s="113">
        <v>46.126633456068156</v>
      </c>
      <c r="D66" s="235">
        <v>25556</v>
      </c>
      <c r="E66" s="236">
        <v>25600</v>
      </c>
      <c r="F66" s="236">
        <v>25633</v>
      </c>
      <c r="G66" s="236">
        <v>25191</v>
      </c>
      <c r="H66" s="140">
        <v>25198</v>
      </c>
      <c r="I66" s="115">
        <v>358</v>
      </c>
      <c r="J66" s="116">
        <v>1.4207476783871735</v>
      </c>
    </row>
    <row r="67" spans="1:12" s="110" customFormat="1" ht="12" customHeight="1" x14ac:dyDescent="0.2">
      <c r="A67" s="118" t="s">
        <v>105</v>
      </c>
      <c r="B67" s="121" t="s">
        <v>108</v>
      </c>
      <c r="C67" s="113">
        <v>11.031694462493682</v>
      </c>
      <c r="D67" s="235">
        <v>6112</v>
      </c>
      <c r="E67" s="236">
        <v>6282</v>
      </c>
      <c r="F67" s="236">
        <v>6545</v>
      </c>
      <c r="G67" s="236">
        <v>5839</v>
      </c>
      <c r="H67" s="140">
        <v>6024</v>
      </c>
      <c r="I67" s="115">
        <v>88</v>
      </c>
      <c r="J67" s="116">
        <v>1.4608233731739708</v>
      </c>
    </row>
    <row r="68" spans="1:12" s="110" customFormat="1" ht="12" customHeight="1" x14ac:dyDescent="0.2">
      <c r="A68" s="118"/>
      <c r="B68" s="121" t="s">
        <v>109</v>
      </c>
      <c r="C68" s="113">
        <v>66.145043679156743</v>
      </c>
      <c r="D68" s="235">
        <v>36647</v>
      </c>
      <c r="E68" s="236">
        <v>36649</v>
      </c>
      <c r="F68" s="236">
        <v>36880</v>
      </c>
      <c r="G68" s="236">
        <v>36723</v>
      </c>
      <c r="H68" s="140">
        <v>36698</v>
      </c>
      <c r="I68" s="115">
        <v>-51</v>
      </c>
      <c r="J68" s="116">
        <v>-0.13897215107090305</v>
      </c>
    </row>
    <row r="69" spans="1:12" s="110" customFormat="1" ht="12" customHeight="1" x14ac:dyDescent="0.2">
      <c r="A69" s="118"/>
      <c r="B69" s="121" t="s">
        <v>110</v>
      </c>
      <c r="C69" s="113">
        <v>21.706014006208939</v>
      </c>
      <c r="D69" s="235">
        <v>12026</v>
      </c>
      <c r="E69" s="236">
        <v>11904</v>
      </c>
      <c r="F69" s="236">
        <v>11729</v>
      </c>
      <c r="G69" s="236">
        <v>11559</v>
      </c>
      <c r="H69" s="140">
        <v>11378</v>
      </c>
      <c r="I69" s="115">
        <v>648</v>
      </c>
      <c r="J69" s="116">
        <v>5.6952012656002813</v>
      </c>
    </row>
    <row r="70" spans="1:12" s="110" customFormat="1" ht="12" customHeight="1" x14ac:dyDescent="0.2">
      <c r="A70" s="120"/>
      <c r="B70" s="121" t="s">
        <v>111</v>
      </c>
      <c r="C70" s="113">
        <v>1.1172478521406397</v>
      </c>
      <c r="D70" s="235">
        <v>619</v>
      </c>
      <c r="E70" s="236">
        <v>642</v>
      </c>
      <c r="F70" s="236">
        <v>627</v>
      </c>
      <c r="G70" s="236">
        <v>642</v>
      </c>
      <c r="H70" s="140">
        <v>628</v>
      </c>
      <c r="I70" s="115">
        <v>-9</v>
      </c>
      <c r="J70" s="116">
        <v>-1.4331210191082802</v>
      </c>
    </row>
    <row r="71" spans="1:12" s="110" customFormat="1" ht="12" customHeight="1" x14ac:dyDescent="0.2">
      <c r="A71" s="120"/>
      <c r="B71" s="121" t="s">
        <v>112</v>
      </c>
      <c r="C71" s="113">
        <v>0.31405674680528484</v>
      </c>
      <c r="D71" s="235">
        <v>174</v>
      </c>
      <c r="E71" s="236">
        <v>177</v>
      </c>
      <c r="F71" s="236">
        <v>180</v>
      </c>
      <c r="G71" s="236">
        <v>172</v>
      </c>
      <c r="H71" s="140">
        <v>175</v>
      </c>
      <c r="I71" s="115">
        <v>-1</v>
      </c>
      <c r="J71" s="116">
        <v>-0.5714285714285714</v>
      </c>
    </row>
    <row r="72" spans="1:12" s="110" customFormat="1" ht="12" customHeight="1" x14ac:dyDescent="0.2">
      <c r="A72" s="118" t="s">
        <v>113</v>
      </c>
      <c r="B72" s="119" t="s">
        <v>181</v>
      </c>
      <c r="C72" s="113">
        <v>69.684499314128942</v>
      </c>
      <c r="D72" s="235">
        <v>38608</v>
      </c>
      <c r="E72" s="236">
        <v>38696</v>
      </c>
      <c r="F72" s="236">
        <v>39065</v>
      </c>
      <c r="G72" s="236">
        <v>38222</v>
      </c>
      <c r="H72" s="140">
        <v>38235</v>
      </c>
      <c r="I72" s="115">
        <v>373</v>
      </c>
      <c r="J72" s="116">
        <v>0.97554596573819796</v>
      </c>
    </row>
    <row r="73" spans="1:12" s="110" customFormat="1" ht="12" customHeight="1" x14ac:dyDescent="0.2">
      <c r="A73" s="118"/>
      <c r="B73" s="119" t="s">
        <v>182</v>
      </c>
      <c r="C73" s="113">
        <v>30.315500685871058</v>
      </c>
      <c r="D73" s="115">
        <v>16796</v>
      </c>
      <c r="E73" s="114">
        <v>16781</v>
      </c>
      <c r="F73" s="114">
        <v>16716</v>
      </c>
      <c r="G73" s="114">
        <v>16541</v>
      </c>
      <c r="H73" s="140">
        <v>16493</v>
      </c>
      <c r="I73" s="115">
        <v>303</v>
      </c>
      <c r="J73" s="116">
        <v>1.8371430303765233</v>
      </c>
    </row>
    <row r="74" spans="1:12" s="110" customFormat="1" ht="12" customHeight="1" x14ac:dyDescent="0.2">
      <c r="A74" s="118" t="s">
        <v>113</v>
      </c>
      <c r="B74" s="119" t="s">
        <v>116</v>
      </c>
      <c r="C74" s="113">
        <v>92.812793300122735</v>
      </c>
      <c r="D74" s="115">
        <v>51422</v>
      </c>
      <c r="E74" s="114">
        <v>51626</v>
      </c>
      <c r="F74" s="114">
        <v>51888</v>
      </c>
      <c r="G74" s="114">
        <v>51042</v>
      </c>
      <c r="H74" s="140">
        <v>51099</v>
      </c>
      <c r="I74" s="115">
        <v>323</v>
      </c>
      <c r="J74" s="116">
        <v>0.63210630345016539</v>
      </c>
    </row>
    <row r="75" spans="1:12" s="110" customFormat="1" ht="12" customHeight="1" x14ac:dyDescent="0.2">
      <c r="A75" s="142"/>
      <c r="B75" s="124" t="s">
        <v>117</v>
      </c>
      <c r="C75" s="125">
        <v>7.1511082232329795</v>
      </c>
      <c r="D75" s="143">
        <v>3962</v>
      </c>
      <c r="E75" s="144">
        <v>3832</v>
      </c>
      <c r="F75" s="144">
        <v>3876</v>
      </c>
      <c r="G75" s="144">
        <v>3701</v>
      </c>
      <c r="H75" s="145">
        <v>3612</v>
      </c>
      <c r="I75" s="143">
        <v>350</v>
      </c>
      <c r="J75" s="146">
        <v>9.6899224806201545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49140</v>
      </c>
      <c r="G11" s="114">
        <v>48958</v>
      </c>
      <c r="H11" s="114">
        <v>49077</v>
      </c>
      <c r="I11" s="114">
        <v>48260</v>
      </c>
      <c r="J11" s="140">
        <v>48218</v>
      </c>
      <c r="K11" s="114">
        <v>922</v>
      </c>
      <c r="L11" s="116">
        <v>1.912148990003733</v>
      </c>
    </row>
    <row r="12" spans="1:17" s="110" customFormat="1" ht="24.95" customHeight="1" x14ac:dyDescent="0.2">
      <c r="A12" s="604" t="s">
        <v>185</v>
      </c>
      <c r="B12" s="605"/>
      <c r="C12" s="605"/>
      <c r="D12" s="606"/>
      <c r="E12" s="113">
        <v>54.230769230769234</v>
      </c>
      <c r="F12" s="115">
        <v>26649</v>
      </c>
      <c r="G12" s="114">
        <v>26440</v>
      </c>
      <c r="H12" s="114">
        <v>26678</v>
      </c>
      <c r="I12" s="114">
        <v>26193</v>
      </c>
      <c r="J12" s="140">
        <v>26225</v>
      </c>
      <c r="K12" s="114">
        <v>424</v>
      </c>
      <c r="L12" s="116">
        <v>1.6167778836987607</v>
      </c>
    </row>
    <row r="13" spans="1:17" s="110" customFormat="1" ht="15" customHeight="1" x14ac:dyDescent="0.2">
      <c r="A13" s="120"/>
      <c r="B13" s="612" t="s">
        <v>107</v>
      </c>
      <c r="C13" s="612"/>
      <c r="E13" s="113">
        <v>45.769230769230766</v>
      </c>
      <c r="F13" s="115">
        <v>22491</v>
      </c>
      <c r="G13" s="114">
        <v>22518</v>
      </c>
      <c r="H13" s="114">
        <v>22399</v>
      </c>
      <c r="I13" s="114">
        <v>22067</v>
      </c>
      <c r="J13" s="140">
        <v>21993</v>
      </c>
      <c r="K13" s="114">
        <v>498</v>
      </c>
      <c r="L13" s="116">
        <v>2.2643568408129862</v>
      </c>
    </row>
    <row r="14" spans="1:17" s="110" customFormat="1" ht="24.95" customHeight="1" x14ac:dyDescent="0.2">
      <c r="A14" s="604" t="s">
        <v>186</v>
      </c>
      <c r="B14" s="605"/>
      <c r="C14" s="605"/>
      <c r="D14" s="606"/>
      <c r="E14" s="113">
        <v>11.117216117216117</v>
      </c>
      <c r="F14" s="115">
        <v>5463</v>
      </c>
      <c r="G14" s="114">
        <v>5616</v>
      </c>
      <c r="H14" s="114">
        <v>5773</v>
      </c>
      <c r="I14" s="114">
        <v>5150</v>
      </c>
      <c r="J14" s="140">
        <v>5407</v>
      </c>
      <c r="K14" s="114">
        <v>56</v>
      </c>
      <c r="L14" s="116">
        <v>1.0356944701313113</v>
      </c>
    </row>
    <row r="15" spans="1:17" s="110" customFormat="1" ht="15" customHeight="1" x14ac:dyDescent="0.2">
      <c r="A15" s="120"/>
      <c r="B15" s="119"/>
      <c r="C15" s="258" t="s">
        <v>106</v>
      </c>
      <c r="E15" s="113">
        <v>59.21654768442248</v>
      </c>
      <c r="F15" s="115">
        <v>3235</v>
      </c>
      <c r="G15" s="114">
        <v>3321</v>
      </c>
      <c r="H15" s="114">
        <v>3423</v>
      </c>
      <c r="I15" s="114">
        <v>3045</v>
      </c>
      <c r="J15" s="140">
        <v>3182</v>
      </c>
      <c r="K15" s="114">
        <v>53</v>
      </c>
      <c r="L15" s="116">
        <v>1.6656191074795725</v>
      </c>
    </row>
    <row r="16" spans="1:17" s="110" customFormat="1" ht="15" customHeight="1" x14ac:dyDescent="0.2">
      <c r="A16" s="120"/>
      <c r="B16" s="119"/>
      <c r="C16" s="258" t="s">
        <v>107</v>
      </c>
      <c r="E16" s="113">
        <v>40.78345231557752</v>
      </c>
      <c r="F16" s="115">
        <v>2228</v>
      </c>
      <c r="G16" s="114">
        <v>2295</v>
      </c>
      <c r="H16" s="114">
        <v>2350</v>
      </c>
      <c r="I16" s="114">
        <v>2105</v>
      </c>
      <c r="J16" s="140">
        <v>2225</v>
      </c>
      <c r="K16" s="114">
        <v>3</v>
      </c>
      <c r="L16" s="116">
        <v>0.1348314606741573</v>
      </c>
    </row>
    <row r="17" spans="1:12" s="110" customFormat="1" ht="15" customHeight="1" x14ac:dyDescent="0.2">
      <c r="A17" s="120"/>
      <c r="B17" s="121" t="s">
        <v>109</v>
      </c>
      <c r="C17" s="258"/>
      <c r="E17" s="113">
        <v>67.065527065527064</v>
      </c>
      <c r="F17" s="115">
        <v>32956</v>
      </c>
      <c r="G17" s="114">
        <v>32764</v>
      </c>
      <c r="H17" s="114">
        <v>32853</v>
      </c>
      <c r="I17" s="114">
        <v>32803</v>
      </c>
      <c r="J17" s="140">
        <v>32741</v>
      </c>
      <c r="K17" s="114">
        <v>215</v>
      </c>
      <c r="L17" s="116">
        <v>0.65666900827708374</v>
      </c>
    </row>
    <row r="18" spans="1:12" s="110" customFormat="1" ht="15" customHeight="1" x14ac:dyDescent="0.2">
      <c r="A18" s="120"/>
      <c r="B18" s="119"/>
      <c r="C18" s="258" t="s">
        <v>106</v>
      </c>
      <c r="E18" s="113">
        <v>54.730549824007767</v>
      </c>
      <c r="F18" s="115">
        <v>18037</v>
      </c>
      <c r="G18" s="114">
        <v>17816</v>
      </c>
      <c r="H18" s="114">
        <v>17975</v>
      </c>
      <c r="I18" s="114">
        <v>17916</v>
      </c>
      <c r="J18" s="140">
        <v>17921</v>
      </c>
      <c r="K18" s="114">
        <v>116</v>
      </c>
      <c r="L18" s="116">
        <v>0.64728530773952342</v>
      </c>
    </row>
    <row r="19" spans="1:12" s="110" customFormat="1" ht="15" customHeight="1" x14ac:dyDescent="0.2">
      <c r="A19" s="120"/>
      <c r="B19" s="119"/>
      <c r="C19" s="258" t="s">
        <v>107</v>
      </c>
      <c r="E19" s="113">
        <v>45.269450175992233</v>
      </c>
      <c r="F19" s="115">
        <v>14919</v>
      </c>
      <c r="G19" s="114">
        <v>14948</v>
      </c>
      <c r="H19" s="114">
        <v>14878</v>
      </c>
      <c r="I19" s="114">
        <v>14887</v>
      </c>
      <c r="J19" s="140">
        <v>14820</v>
      </c>
      <c r="K19" s="114">
        <v>99</v>
      </c>
      <c r="L19" s="116">
        <v>0.66801619433198378</v>
      </c>
    </row>
    <row r="20" spans="1:12" s="110" customFormat="1" ht="15" customHeight="1" x14ac:dyDescent="0.2">
      <c r="A20" s="120"/>
      <c r="B20" s="121" t="s">
        <v>110</v>
      </c>
      <c r="C20" s="258"/>
      <c r="E20" s="113">
        <v>20.636955636955637</v>
      </c>
      <c r="F20" s="115">
        <v>10141</v>
      </c>
      <c r="G20" s="114">
        <v>9995</v>
      </c>
      <c r="H20" s="114">
        <v>9880</v>
      </c>
      <c r="I20" s="114">
        <v>9724</v>
      </c>
      <c r="J20" s="140">
        <v>9523</v>
      </c>
      <c r="K20" s="114">
        <v>618</v>
      </c>
      <c r="L20" s="116">
        <v>6.48955161188701</v>
      </c>
    </row>
    <row r="21" spans="1:12" s="110" customFormat="1" ht="15" customHeight="1" x14ac:dyDescent="0.2">
      <c r="A21" s="120"/>
      <c r="B21" s="119"/>
      <c r="C21" s="258" t="s">
        <v>106</v>
      </c>
      <c r="E21" s="113">
        <v>49.472438615521149</v>
      </c>
      <c r="F21" s="115">
        <v>5017</v>
      </c>
      <c r="G21" s="114">
        <v>4938</v>
      </c>
      <c r="H21" s="114">
        <v>4922</v>
      </c>
      <c r="I21" s="114">
        <v>4856</v>
      </c>
      <c r="J21" s="140">
        <v>4765</v>
      </c>
      <c r="K21" s="114">
        <v>252</v>
      </c>
      <c r="L21" s="116">
        <v>5.2885624344176287</v>
      </c>
    </row>
    <row r="22" spans="1:12" s="110" customFormat="1" ht="15" customHeight="1" x14ac:dyDescent="0.2">
      <c r="A22" s="120"/>
      <c r="B22" s="119"/>
      <c r="C22" s="258" t="s">
        <v>107</v>
      </c>
      <c r="E22" s="113">
        <v>50.527561384478851</v>
      </c>
      <c r="F22" s="115">
        <v>5124</v>
      </c>
      <c r="G22" s="114">
        <v>5057</v>
      </c>
      <c r="H22" s="114">
        <v>4958</v>
      </c>
      <c r="I22" s="114">
        <v>4868</v>
      </c>
      <c r="J22" s="140">
        <v>4758</v>
      </c>
      <c r="K22" s="114">
        <v>366</v>
      </c>
      <c r="L22" s="116">
        <v>7.6923076923076925</v>
      </c>
    </row>
    <row r="23" spans="1:12" s="110" customFormat="1" ht="15" customHeight="1" x14ac:dyDescent="0.2">
      <c r="A23" s="120"/>
      <c r="B23" s="121" t="s">
        <v>111</v>
      </c>
      <c r="C23" s="258"/>
      <c r="E23" s="113">
        <v>1.1803011803011803</v>
      </c>
      <c r="F23" s="115">
        <v>580</v>
      </c>
      <c r="G23" s="114">
        <v>583</v>
      </c>
      <c r="H23" s="114">
        <v>571</v>
      </c>
      <c r="I23" s="114">
        <v>583</v>
      </c>
      <c r="J23" s="140">
        <v>547</v>
      </c>
      <c r="K23" s="114">
        <v>33</v>
      </c>
      <c r="L23" s="116">
        <v>6.0329067641681897</v>
      </c>
    </row>
    <row r="24" spans="1:12" s="110" customFormat="1" ht="15" customHeight="1" x14ac:dyDescent="0.2">
      <c r="A24" s="120"/>
      <c r="B24" s="119"/>
      <c r="C24" s="258" t="s">
        <v>106</v>
      </c>
      <c r="E24" s="113">
        <v>62.068965517241381</v>
      </c>
      <c r="F24" s="115">
        <v>360</v>
      </c>
      <c r="G24" s="114">
        <v>365</v>
      </c>
      <c r="H24" s="114">
        <v>358</v>
      </c>
      <c r="I24" s="114">
        <v>376</v>
      </c>
      <c r="J24" s="140">
        <v>357</v>
      </c>
      <c r="K24" s="114">
        <v>3</v>
      </c>
      <c r="L24" s="116">
        <v>0.84033613445378152</v>
      </c>
    </row>
    <row r="25" spans="1:12" s="110" customFormat="1" ht="15" customHeight="1" x14ac:dyDescent="0.2">
      <c r="A25" s="120"/>
      <c r="B25" s="119"/>
      <c r="C25" s="258" t="s">
        <v>107</v>
      </c>
      <c r="E25" s="113">
        <v>37.931034482758619</v>
      </c>
      <c r="F25" s="115">
        <v>220</v>
      </c>
      <c r="G25" s="114">
        <v>218</v>
      </c>
      <c r="H25" s="114">
        <v>213</v>
      </c>
      <c r="I25" s="114">
        <v>207</v>
      </c>
      <c r="J25" s="140">
        <v>190</v>
      </c>
      <c r="K25" s="114">
        <v>30</v>
      </c>
      <c r="L25" s="116">
        <v>15.789473684210526</v>
      </c>
    </row>
    <row r="26" spans="1:12" s="110" customFormat="1" ht="15" customHeight="1" x14ac:dyDescent="0.2">
      <c r="A26" s="120"/>
      <c r="C26" s="121" t="s">
        <v>187</v>
      </c>
      <c r="D26" s="110" t="s">
        <v>188</v>
      </c>
      <c r="E26" s="113">
        <v>0.30728530728530729</v>
      </c>
      <c r="F26" s="115">
        <v>151</v>
      </c>
      <c r="G26" s="114">
        <v>147</v>
      </c>
      <c r="H26" s="114">
        <v>145</v>
      </c>
      <c r="I26" s="114">
        <v>148</v>
      </c>
      <c r="J26" s="140">
        <v>132</v>
      </c>
      <c r="K26" s="114">
        <v>19</v>
      </c>
      <c r="L26" s="116">
        <v>14.393939393939394</v>
      </c>
    </row>
    <row r="27" spans="1:12" s="110" customFormat="1" ht="15" customHeight="1" x14ac:dyDescent="0.2">
      <c r="A27" s="120"/>
      <c r="B27" s="119"/>
      <c r="D27" s="259" t="s">
        <v>106</v>
      </c>
      <c r="E27" s="113">
        <v>51.65562913907285</v>
      </c>
      <c r="F27" s="115">
        <v>78</v>
      </c>
      <c r="G27" s="114">
        <v>71</v>
      </c>
      <c r="H27" s="114">
        <v>67</v>
      </c>
      <c r="I27" s="114">
        <v>73</v>
      </c>
      <c r="J27" s="140">
        <v>71</v>
      </c>
      <c r="K27" s="114">
        <v>7</v>
      </c>
      <c r="L27" s="116">
        <v>9.8591549295774641</v>
      </c>
    </row>
    <row r="28" spans="1:12" s="110" customFormat="1" ht="15" customHeight="1" x14ac:dyDescent="0.2">
      <c r="A28" s="120"/>
      <c r="B28" s="119"/>
      <c r="D28" s="259" t="s">
        <v>107</v>
      </c>
      <c r="E28" s="113">
        <v>48.34437086092715</v>
      </c>
      <c r="F28" s="115">
        <v>73</v>
      </c>
      <c r="G28" s="114">
        <v>76</v>
      </c>
      <c r="H28" s="114">
        <v>78</v>
      </c>
      <c r="I28" s="114">
        <v>75</v>
      </c>
      <c r="J28" s="140">
        <v>61</v>
      </c>
      <c r="K28" s="114">
        <v>12</v>
      </c>
      <c r="L28" s="116">
        <v>19.672131147540984</v>
      </c>
    </row>
    <row r="29" spans="1:12" s="110" customFormat="1" ht="24.95" customHeight="1" x14ac:dyDescent="0.2">
      <c r="A29" s="604" t="s">
        <v>189</v>
      </c>
      <c r="B29" s="605"/>
      <c r="C29" s="605"/>
      <c r="D29" s="606"/>
      <c r="E29" s="113">
        <v>88.532763532763539</v>
      </c>
      <c r="F29" s="115">
        <v>43505</v>
      </c>
      <c r="G29" s="114">
        <v>43738</v>
      </c>
      <c r="H29" s="114">
        <v>43949</v>
      </c>
      <c r="I29" s="114">
        <v>43351</v>
      </c>
      <c r="J29" s="140">
        <v>43402</v>
      </c>
      <c r="K29" s="114">
        <v>103</v>
      </c>
      <c r="L29" s="116">
        <v>0.23731625270724852</v>
      </c>
    </row>
    <row r="30" spans="1:12" s="110" customFormat="1" ht="15" customHeight="1" x14ac:dyDescent="0.2">
      <c r="A30" s="120"/>
      <c r="B30" s="119"/>
      <c r="C30" s="258" t="s">
        <v>106</v>
      </c>
      <c r="E30" s="113">
        <v>52.196299275945293</v>
      </c>
      <c r="F30" s="115">
        <v>22708</v>
      </c>
      <c r="G30" s="114">
        <v>22781</v>
      </c>
      <c r="H30" s="114">
        <v>23032</v>
      </c>
      <c r="I30" s="114">
        <v>22728</v>
      </c>
      <c r="J30" s="140">
        <v>22818</v>
      </c>
      <c r="K30" s="114">
        <v>-110</v>
      </c>
      <c r="L30" s="116">
        <v>-0.48207555438688754</v>
      </c>
    </row>
    <row r="31" spans="1:12" s="110" customFormat="1" ht="15" customHeight="1" x14ac:dyDescent="0.2">
      <c r="A31" s="120"/>
      <c r="B31" s="119"/>
      <c r="C31" s="258" t="s">
        <v>107</v>
      </c>
      <c r="E31" s="113">
        <v>47.803700724054707</v>
      </c>
      <c r="F31" s="115">
        <v>20797</v>
      </c>
      <c r="G31" s="114">
        <v>20957</v>
      </c>
      <c r="H31" s="114">
        <v>20917</v>
      </c>
      <c r="I31" s="114">
        <v>20623</v>
      </c>
      <c r="J31" s="140">
        <v>20584</v>
      </c>
      <c r="K31" s="114">
        <v>213</v>
      </c>
      <c r="L31" s="116">
        <v>1.0347842984842597</v>
      </c>
    </row>
    <row r="32" spans="1:12" s="110" customFormat="1" ht="15" customHeight="1" x14ac:dyDescent="0.2">
      <c r="A32" s="120"/>
      <c r="B32" s="119" t="s">
        <v>117</v>
      </c>
      <c r="C32" s="258"/>
      <c r="E32" s="113">
        <v>11.428571428571429</v>
      </c>
      <c r="F32" s="115">
        <v>5616</v>
      </c>
      <c r="G32" s="114">
        <v>5201</v>
      </c>
      <c r="H32" s="114">
        <v>5109</v>
      </c>
      <c r="I32" s="114">
        <v>4890</v>
      </c>
      <c r="J32" s="140">
        <v>4799</v>
      </c>
      <c r="K32" s="114">
        <v>817</v>
      </c>
      <c r="L32" s="116">
        <v>17.024380079183164</v>
      </c>
    </row>
    <row r="33" spans="1:12" s="110" customFormat="1" ht="15" customHeight="1" x14ac:dyDescent="0.2">
      <c r="A33" s="120"/>
      <c r="B33" s="119"/>
      <c r="C33" s="258" t="s">
        <v>106</v>
      </c>
      <c r="E33" s="113">
        <v>70.032051282051285</v>
      </c>
      <c r="F33" s="115">
        <v>3933</v>
      </c>
      <c r="G33" s="114">
        <v>3651</v>
      </c>
      <c r="H33" s="114">
        <v>3638</v>
      </c>
      <c r="I33" s="114">
        <v>3456</v>
      </c>
      <c r="J33" s="140">
        <v>3400</v>
      </c>
      <c r="K33" s="114">
        <v>533</v>
      </c>
      <c r="L33" s="116">
        <v>15.676470588235293</v>
      </c>
    </row>
    <row r="34" spans="1:12" s="110" customFormat="1" ht="15" customHeight="1" x14ac:dyDescent="0.2">
      <c r="A34" s="120"/>
      <c r="B34" s="119"/>
      <c r="C34" s="258" t="s">
        <v>107</v>
      </c>
      <c r="E34" s="113">
        <v>29.967948717948719</v>
      </c>
      <c r="F34" s="115">
        <v>1683</v>
      </c>
      <c r="G34" s="114">
        <v>1550</v>
      </c>
      <c r="H34" s="114">
        <v>1471</v>
      </c>
      <c r="I34" s="114">
        <v>1434</v>
      </c>
      <c r="J34" s="140">
        <v>1399</v>
      </c>
      <c r="K34" s="114">
        <v>284</v>
      </c>
      <c r="L34" s="116">
        <v>20.300214438884918</v>
      </c>
    </row>
    <row r="35" spans="1:12" s="110" customFormat="1" ht="24.95" customHeight="1" x14ac:dyDescent="0.2">
      <c r="A35" s="604" t="s">
        <v>190</v>
      </c>
      <c r="B35" s="605"/>
      <c r="C35" s="605"/>
      <c r="D35" s="606"/>
      <c r="E35" s="113">
        <v>69.153439153439152</v>
      </c>
      <c r="F35" s="115">
        <v>33982</v>
      </c>
      <c r="G35" s="114">
        <v>33986</v>
      </c>
      <c r="H35" s="114">
        <v>34285</v>
      </c>
      <c r="I35" s="114">
        <v>33553</v>
      </c>
      <c r="J35" s="140">
        <v>33641</v>
      </c>
      <c r="K35" s="114">
        <v>341</v>
      </c>
      <c r="L35" s="116">
        <v>1.0136440652774887</v>
      </c>
    </row>
    <row r="36" spans="1:12" s="110" customFormat="1" ht="15" customHeight="1" x14ac:dyDescent="0.2">
      <c r="A36" s="120"/>
      <c r="B36" s="119"/>
      <c r="C36" s="258" t="s">
        <v>106</v>
      </c>
      <c r="E36" s="113">
        <v>70.072391265964328</v>
      </c>
      <c r="F36" s="115">
        <v>23812</v>
      </c>
      <c r="G36" s="114">
        <v>23749</v>
      </c>
      <c r="H36" s="114">
        <v>24025</v>
      </c>
      <c r="I36" s="114">
        <v>23571</v>
      </c>
      <c r="J36" s="140">
        <v>23635</v>
      </c>
      <c r="K36" s="114">
        <v>177</v>
      </c>
      <c r="L36" s="116">
        <v>0.7488893590014809</v>
      </c>
    </row>
    <row r="37" spans="1:12" s="110" customFormat="1" ht="15" customHeight="1" x14ac:dyDescent="0.2">
      <c r="A37" s="120"/>
      <c r="B37" s="119"/>
      <c r="C37" s="258" t="s">
        <v>107</v>
      </c>
      <c r="E37" s="113">
        <v>29.927608734035665</v>
      </c>
      <c r="F37" s="115">
        <v>10170</v>
      </c>
      <c r="G37" s="114">
        <v>10237</v>
      </c>
      <c r="H37" s="114">
        <v>10260</v>
      </c>
      <c r="I37" s="114">
        <v>9982</v>
      </c>
      <c r="J37" s="140">
        <v>10006</v>
      </c>
      <c r="K37" s="114">
        <v>164</v>
      </c>
      <c r="L37" s="116">
        <v>1.6390165900459723</v>
      </c>
    </row>
    <row r="38" spans="1:12" s="110" customFormat="1" ht="15" customHeight="1" x14ac:dyDescent="0.2">
      <c r="A38" s="120"/>
      <c r="B38" s="119" t="s">
        <v>182</v>
      </c>
      <c r="C38" s="258"/>
      <c r="E38" s="113">
        <v>30.846560846560848</v>
      </c>
      <c r="F38" s="115">
        <v>15158</v>
      </c>
      <c r="G38" s="114">
        <v>14972</v>
      </c>
      <c r="H38" s="114">
        <v>14792</v>
      </c>
      <c r="I38" s="114">
        <v>14707</v>
      </c>
      <c r="J38" s="140">
        <v>14577</v>
      </c>
      <c r="K38" s="114">
        <v>581</v>
      </c>
      <c r="L38" s="116">
        <v>3.9857309460108388</v>
      </c>
    </row>
    <row r="39" spans="1:12" s="110" customFormat="1" ht="15" customHeight="1" x14ac:dyDescent="0.2">
      <c r="A39" s="120"/>
      <c r="B39" s="119"/>
      <c r="C39" s="258" t="s">
        <v>106</v>
      </c>
      <c r="E39" s="113">
        <v>18.716189470906453</v>
      </c>
      <c r="F39" s="115">
        <v>2837</v>
      </c>
      <c r="G39" s="114">
        <v>2691</v>
      </c>
      <c r="H39" s="114">
        <v>2653</v>
      </c>
      <c r="I39" s="114">
        <v>2622</v>
      </c>
      <c r="J39" s="140">
        <v>2590</v>
      </c>
      <c r="K39" s="114">
        <v>247</v>
      </c>
      <c r="L39" s="116">
        <v>9.5366795366795358</v>
      </c>
    </row>
    <row r="40" spans="1:12" s="110" customFormat="1" ht="15" customHeight="1" x14ac:dyDescent="0.2">
      <c r="A40" s="120"/>
      <c r="B40" s="119"/>
      <c r="C40" s="258" t="s">
        <v>107</v>
      </c>
      <c r="E40" s="113">
        <v>81.283810529093543</v>
      </c>
      <c r="F40" s="115">
        <v>12321</v>
      </c>
      <c r="G40" s="114">
        <v>12281</v>
      </c>
      <c r="H40" s="114">
        <v>12139</v>
      </c>
      <c r="I40" s="114">
        <v>12085</v>
      </c>
      <c r="J40" s="140">
        <v>11987</v>
      </c>
      <c r="K40" s="114">
        <v>334</v>
      </c>
      <c r="L40" s="116">
        <v>2.7863518812046384</v>
      </c>
    </row>
    <row r="41" spans="1:12" s="110" customFormat="1" ht="24.75" customHeight="1" x14ac:dyDescent="0.2">
      <c r="A41" s="604" t="s">
        <v>518</v>
      </c>
      <c r="B41" s="605"/>
      <c r="C41" s="605"/>
      <c r="D41" s="606"/>
      <c r="E41" s="113">
        <v>4.8412698412698409</v>
      </c>
      <c r="F41" s="115">
        <v>2379</v>
      </c>
      <c r="G41" s="114">
        <v>2701</v>
      </c>
      <c r="H41" s="114">
        <v>2739</v>
      </c>
      <c r="I41" s="114">
        <v>2122</v>
      </c>
      <c r="J41" s="140">
        <v>2408</v>
      </c>
      <c r="K41" s="114">
        <v>-29</v>
      </c>
      <c r="L41" s="116">
        <v>-1.2043189368770764</v>
      </c>
    </row>
    <row r="42" spans="1:12" s="110" customFormat="1" ht="15" customHeight="1" x14ac:dyDescent="0.2">
      <c r="A42" s="120"/>
      <c r="B42" s="119"/>
      <c r="C42" s="258" t="s">
        <v>106</v>
      </c>
      <c r="E42" s="113">
        <v>60.3614964270702</v>
      </c>
      <c r="F42" s="115">
        <v>1436</v>
      </c>
      <c r="G42" s="114">
        <v>1657</v>
      </c>
      <c r="H42" s="114">
        <v>1686</v>
      </c>
      <c r="I42" s="114">
        <v>1300</v>
      </c>
      <c r="J42" s="140">
        <v>1441</v>
      </c>
      <c r="K42" s="114">
        <v>-5</v>
      </c>
      <c r="L42" s="116">
        <v>-0.34698126301179738</v>
      </c>
    </row>
    <row r="43" spans="1:12" s="110" customFormat="1" ht="15" customHeight="1" x14ac:dyDescent="0.2">
      <c r="A43" s="123"/>
      <c r="B43" s="124"/>
      <c r="C43" s="260" t="s">
        <v>107</v>
      </c>
      <c r="D43" s="261"/>
      <c r="E43" s="125">
        <v>39.6385035729298</v>
      </c>
      <c r="F43" s="143">
        <v>943</v>
      </c>
      <c r="G43" s="144">
        <v>1044</v>
      </c>
      <c r="H43" s="144">
        <v>1053</v>
      </c>
      <c r="I43" s="144">
        <v>822</v>
      </c>
      <c r="J43" s="145">
        <v>967</v>
      </c>
      <c r="K43" s="144">
        <v>-24</v>
      </c>
      <c r="L43" s="146">
        <v>-2.4819027921406414</v>
      </c>
    </row>
    <row r="44" spans="1:12" s="110" customFormat="1" ht="45.75" customHeight="1" x14ac:dyDescent="0.2">
      <c r="A44" s="604" t="s">
        <v>191</v>
      </c>
      <c r="B44" s="605"/>
      <c r="C44" s="605"/>
      <c r="D44" s="606"/>
      <c r="E44" s="113">
        <v>0.59218559218559219</v>
      </c>
      <c r="F44" s="115">
        <v>291</v>
      </c>
      <c r="G44" s="114">
        <v>294</v>
      </c>
      <c r="H44" s="114">
        <v>295</v>
      </c>
      <c r="I44" s="114">
        <v>283</v>
      </c>
      <c r="J44" s="140">
        <v>287</v>
      </c>
      <c r="K44" s="114">
        <v>4</v>
      </c>
      <c r="L44" s="116">
        <v>1.3937282229965158</v>
      </c>
    </row>
    <row r="45" spans="1:12" s="110" customFormat="1" ht="15" customHeight="1" x14ac:dyDescent="0.2">
      <c r="A45" s="120"/>
      <c r="B45" s="119"/>
      <c r="C45" s="258" t="s">
        <v>106</v>
      </c>
      <c r="E45" s="113">
        <v>55.326460481099659</v>
      </c>
      <c r="F45" s="115">
        <v>161</v>
      </c>
      <c r="G45" s="114">
        <v>162</v>
      </c>
      <c r="H45" s="114">
        <v>162</v>
      </c>
      <c r="I45" s="114">
        <v>155</v>
      </c>
      <c r="J45" s="140">
        <v>157</v>
      </c>
      <c r="K45" s="114">
        <v>4</v>
      </c>
      <c r="L45" s="116">
        <v>2.5477707006369426</v>
      </c>
    </row>
    <row r="46" spans="1:12" s="110" customFormat="1" ht="15" customHeight="1" x14ac:dyDescent="0.2">
      <c r="A46" s="123"/>
      <c r="B46" s="124"/>
      <c r="C46" s="260" t="s">
        <v>107</v>
      </c>
      <c r="D46" s="261"/>
      <c r="E46" s="125">
        <v>44.673539518900341</v>
      </c>
      <c r="F46" s="143">
        <v>130</v>
      </c>
      <c r="G46" s="144">
        <v>132</v>
      </c>
      <c r="H46" s="144">
        <v>133</v>
      </c>
      <c r="I46" s="144">
        <v>128</v>
      </c>
      <c r="J46" s="145">
        <v>130</v>
      </c>
      <c r="K46" s="144">
        <v>0</v>
      </c>
      <c r="L46" s="146">
        <v>0</v>
      </c>
    </row>
    <row r="47" spans="1:12" s="110" customFormat="1" ht="39" customHeight="1" x14ac:dyDescent="0.2">
      <c r="A47" s="604" t="s">
        <v>519</v>
      </c>
      <c r="B47" s="607"/>
      <c r="C47" s="607"/>
      <c r="D47" s="608"/>
      <c r="E47" s="113">
        <v>0.36833536833536834</v>
      </c>
      <c r="F47" s="115">
        <v>181</v>
      </c>
      <c r="G47" s="114">
        <v>189</v>
      </c>
      <c r="H47" s="114">
        <v>192</v>
      </c>
      <c r="I47" s="114">
        <v>187</v>
      </c>
      <c r="J47" s="140">
        <v>197</v>
      </c>
      <c r="K47" s="114">
        <v>-16</v>
      </c>
      <c r="L47" s="116">
        <v>-8.1218274111675122</v>
      </c>
    </row>
    <row r="48" spans="1:12" s="110" customFormat="1" ht="15" customHeight="1" x14ac:dyDescent="0.2">
      <c r="A48" s="120"/>
      <c r="B48" s="119"/>
      <c r="C48" s="258" t="s">
        <v>106</v>
      </c>
      <c r="E48" s="113">
        <v>45.303867403314918</v>
      </c>
      <c r="F48" s="115">
        <v>82</v>
      </c>
      <c r="G48" s="114">
        <v>86</v>
      </c>
      <c r="H48" s="114">
        <v>86</v>
      </c>
      <c r="I48" s="114">
        <v>62</v>
      </c>
      <c r="J48" s="140">
        <v>67</v>
      </c>
      <c r="K48" s="114">
        <v>15</v>
      </c>
      <c r="L48" s="116">
        <v>22.388059701492537</v>
      </c>
    </row>
    <row r="49" spans="1:12" s="110" customFormat="1" ht="15" customHeight="1" x14ac:dyDescent="0.2">
      <c r="A49" s="123"/>
      <c r="B49" s="124"/>
      <c r="C49" s="260" t="s">
        <v>107</v>
      </c>
      <c r="D49" s="261"/>
      <c r="E49" s="125">
        <v>54.696132596685082</v>
      </c>
      <c r="F49" s="143">
        <v>99</v>
      </c>
      <c r="G49" s="144">
        <v>103</v>
      </c>
      <c r="H49" s="144">
        <v>106</v>
      </c>
      <c r="I49" s="144">
        <v>125</v>
      </c>
      <c r="J49" s="145">
        <v>130</v>
      </c>
      <c r="K49" s="144">
        <v>-31</v>
      </c>
      <c r="L49" s="146">
        <v>-23.846153846153847</v>
      </c>
    </row>
    <row r="50" spans="1:12" s="110" customFormat="1" ht="24.95" customHeight="1" x14ac:dyDescent="0.2">
      <c r="A50" s="609" t="s">
        <v>192</v>
      </c>
      <c r="B50" s="610"/>
      <c r="C50" s="610"/>
      <c r="D50" s="611"/>
      <c r="E50" s="262">
        <v>13.483923483923483</v>
      </c>
      <c r="F50" s="263">
        <v>6626</v>
      </c>
      <c r="G50" s="264">
        <v>6793</v>
      </c>
      <c r="H50" s="264">
        <v>6820</v>
      </c>
      <c r="I50" s="264">
        <v>6328</v>
      </c>
      <c r="J50" s="265">
        <v>6407</v>
      </c>
      <c r="K50" s="263">
        <v>219</v>
      </c>
      <c r="L50" s="266">
        <v>3.4181364132979555</v>
      </c>
    </row>
    <row r="51" spans="1:12" s="110" customFormat="1" ht="15" customHeight="1" x14ac:dyDescent="0.2">
      <c r="A51" s="120"/>
      <c r="B51" s="119"/>
      <c r="C51" s="258" t="s">
        <v>106</v>
      </c>
      <c r="E51" s="113">
        <v>59.764563839420468</v>
      </c>
      <c r="F51" s="115">
        <v>3960</v>
      </c>
      <c r="G51" s="114">
        <v>4005</v>
      </c>
      <c r="H51" s="114">
        <v>4034</v>
      </c>
      <c r="I51" s="114">
        <v>3713</v>
      </c>
      <c r="J51" s="140">
        <v>3753</v>
      </c>
      <c r="K51" s="114">
        <v>207</v>
      </c>
      <c r="L51" s="116">
        <v>5.5155875299760195</v>
      </c>
    </row>
    <row r="52" spans="1:12" s="110" customFormat="1" ht="15" customHeight="1" x14ac:dyDescent="0.2">
      <c r="A52" s="120"/>
      <c r="B52" s="119"/>
      <c r="C52" s="258" t="s">
        <v>107</v>
      </c>
      <c r="E52" s="113">
        <v>40.235436160579532</v>
      </c>
      <c r="F52" s="115">
        <v>2666</v>
      </c>
      <c r="G52" s="114">
        <v>2788</v>
      </c>
      <c r="H52" s="114">
        <v>2786</v>
      </c>
      <c r="I52" s="114">
        <v>2615</v>
      </c>
      <c r="J52" s="140">
        <v>2654</v>
      </c>
      <c r="K52" s="114">
        <v>12</v>
      </c>
      <c r="L52" s="116">
        <v>0.45214770158251694</v>
      </c>
    </row>
    <row r="53" spans="1:12" s="110" customFormat="1" ht="15" customHeight="1" x14ac:dyDescent="0.2">
      <c r="A53" s="120"/>
      <c r="B53" s="119"/>
      <c r="C53" s="258" t="s">
        <v>187</v>
      </c>
      <c r="D53" s="110" t="s">
        <v>193</v>
      </c>
      <c r="E53" s="113">
        <v>25.475399939631753</v>
      </c>
      <c r="F53" s="115">
        <v>1688</v>
      </c>
      <c r="G53" s="114">
        <v>2034</v>
      </c>
      <c r="H53" s="114">
        <v>2107</v>
      </c>
      <c r="I53" s="114">
        <v>1593</v>
      </c>
      <c r="J53" s="140">
        <v>1729</v>
      </c>
      <c r="K53" s="114">
        <v>-41</v>
      </c>
      <c r="L53" s="116">
        <v>-2.371312897628687</v>
      </c>
    </row>
    <row r="54" spans="1:12" s="110" customFormat="1" ht="15" customHeight="1" x14ac:dyDescent="0.2">
      <c r="A54" s="120"/>
      <c r="B54" s="119"/>
      <c r="D54" s="267" t="s">
        <v>194</v>
      </c>
      <c r="E54" s="113">
        <v>63.68483412322275</v>
      </c>
      <c r="F54" s="115">
        <v>1075</v>
      </c>
      <c r="G54" s="114">
        <v>1246</v>
      </c>
      <c r="H54" s="114">
        <v>1303</v>
      </c>
      <c r="I54" s="114">
        <v>1002</v>
      </c>
      <c r="J54" s="140">
        <v>1084</v>
      </c>
      <c r="K54" s="114">
        <v>-9</v>
      </c>
      <c r="L54" s="116">
        <v>-0.8302583025830258</v>
      </c>
    </row>
    <row r="55" spans="1:12" s="110" customFormat="1" ht="15" customHeight="1" x14ac:dyDescent="0.2">
      <c r="A55" s="120"/>
      <c r="B55" s="119"/>
      <c r="D55" s="267" t="s">
        <v>195</v>
      </c>
      <c r="E55" s="113">
        <v>36.31516587677725</v>
      </c>
      <c r="F55" s="115">
        <v>613</v>
      </c>
      <c r="G55" s="114">
        <v>788</v>
      </c>
      <c r="H55" s="114">
        <v>804</v>
      </c>
      <c r="I55" s="114">
        <v>591</v>
      </c>
      <c r="J55" s="140">
        <v>645</v>
      </c>
      <c r="K55" s="114">
        <v>-32</v>
      </c>
      <c r="L55" s="116">
        <v>-4.9612403100775193</v>
      </c>
    </row>
    <row r="56" spans="1:12" s="110" customFormat="1" ht="15" customHeight="1" x14ac:dyDescent="0.2">
      <c r="A56" s="120"/>
      <c r="B56" s="119" t="s">
        <v>196</v>
      </c>
      <c r="C56" s="258"/>
      <c r="E56" s="113">
        <v>64.652014652014657</v>
      </c>
      <c r="F56" s="115">
        <v>31770</v>
      </c>
      <c r="G56" s="114">
        <v>31567</v>
      </c>
      <c r="H56" s="114">
        <v>31690</v>
      </c>
      <c r="I56" s="114">
        <v>31538</v>
      </c>
      <c r="J56" s="140">
        <v>31485</v>
      </c>
      <c r="K56" s="114">
        <v>285</v>
      </c>
      <c r="L56" s="116">
        <v>0.90519294902334446</v>
      </c>
    </row>
    <row r="57" spans="1:12" s="110" customFormat="1" ht="15" customHeight="1" x14ac:dyDescent="0.2">
      <c r="A57" s="120"/>
      <c r="B57" s="119"/>
      <c r="C57" s="258" t="s">
        <v>106</v>
      </c>
      <c r="E57" s="113">
        <v>52.568460812086876</v>
      </c>
      <c r="F57" s="115">
        <v>16701</v>
      </c>
      <c r="G57" s="114">
        <v>16584</v>
      </c>
      <c r="H57" s="114">
        <v>16745</v>
      </c>
      <c r="I57" s="114">
        <v>16687</v>
      </c>
      <c r="J57" s="140">
        <v>16716</v>
      </c>
      <c r="K57" s="114">
        <v>-15</v>
      </c>
      <c r="L57" s="116">
        <v>-8.9734386216798273E-2</v>
      </c>
    </row>
    <row r="58" spans="1:12" s="110" customFormat="1" ht="15" customHeight="1" x14ac:dyDescent="0.2">
      <c r="A58" s="120"/>
      <c r="B58" s="119"/>
      <c r="C58" s="258" t="s">
        <v>107</v>
      </c>
      <c r="E58" s="113">
        <v>47.431539187913124</v>
      </c>
      <c r="F58" s="115">
        <v>15069</v>
      </c>
      <c r="G58" s="114">
        <v>14983</v>
      </c>
      <c r="H58" s="114">
        <v>14945</v>
      </c>
      <c r="I58" s="114">
        <v>14851</v>
      </c>
      <c r="J58" s="140">
        <v>14769</v>
      </c>
      <c r="K58" s="114">
        <v>300</v>
      </c>
      <c r="L58" s="116">
        <v>2.0312817387771682</v>
      </c>
    </row>
    <row r="59" spans="1:12" s="110" customFormat="1" ht="15" customHeight="1" x14ac:dyDescent="0.2">
      <c r="A59" s="120"/>
      <c r="B59" s="119"/>
      <c r="C59" s="258" t="s">
        <v>105</v>
      </c>
      <c r="D59" s="110" t="s">
        <v>197</v>
      </c>
      <c r="E59" s="113">
        <v>92.285174693106711</v>
      </c>
      <c r="F59" s="115">
        <v>29319</v>
      </c>
      <c r="G59" s="114">
        <v>29119</v>
      </c>
      <c r="H59" s="114">
        <v>29259</v>
      </c>
      <c r="I59" s="114">
        <v>29125</v>
      </c>
      <c r="J59" s="140">
        <v>29042</v>
      </c>
      <c r="K59" s="114">
        <v>277</v>
      </c>
      <c r="L59" s="116">
        <v>0.95379106122167889</v>
      </c>
    </row>
    <row r="60" spans="1:12" s="110" customFormat="1" ht="15" customHeight="1" x14ac:dyDescent="0.2">
      <c r="A60" s="120"/>
      <c r="B60" s="119"/>
      <c r="C60" s="258"/>
      <c r="D60" s="267" t="s">
        <v>198</v>
      </c>
      <c r="E60" s="113">
        <v>50.830519458371704</v>
      </c>
      <c r="F60" s="115">
        <v>14903</v>
      </c>
      <c r="G60" s="114">
        <v>14778</v>
      </c>
      <c r="H60" s="114">
        <v>14937</v>
      </c>
      <c r="I60" s="114">
        <v>14885</v>
      </c>
      <c r="J60" s="140">
        <v>14898</v>
      </c>
      <c r="K60" s="114">
        <v>5</v>
      </c>
      <c r="L60" s="116">
        <v>3.3561551886159217E-2</v>
      </c>
    </row>
    <row r="61" spans="1:12" s="110" customFormat="1" ht="15" customHeight="1" x14ac:dyDescent="0.2">
      <c r="A61" s="120"/>
      <c r="B61" s="119"/>
      <c r="C61" s="258"/>
      <c r="D61" s="267" t="s">
        <v>199</v>
      </c>
      <c r="E61" s="113">
        <v>49.169480541628296</v>
      </c>
      <c r="F61" s="115">
        <v>14416</v>
      </c>
      <c r="G61" s="114">
        <v>14341</v>
      </c>
      <c r="H61" s="114">
        <v>14322</v>
      </c>
      <c r="I61" s="114">
        <v>14240</v>
      </c>
      <c r="J61" s="140">
        <v>14144</v>
      </c>
      <c r="K61" s="114">
        <v>272</v>
      </c>
      <c r="L61" s="116">
        <v>1.9230769230769231</v>
      </c>
    </row>
    <row r="62" spans="1:12" s="110" customFormat="1" ht="15" customHeight="1" x14ac:dyDescent="0.2">
      <c r="A62" s="120"/>
      <c r="B62" s="119"/>
      <c r="C62" s="258"/>
      <c r="D62" s="258" t="s">
        <v>200</v>
      </c>
      <c r="E62" s="113">
        <v>7.7148253068932959</v>
      </c>
      <c r="F62" s="115">
        <v>2451</v>
      </c>
      <c r="G62" s="114">
        <v>2448</v>
      </c>
      <c r="H62" s="114">
        <v>2431</v>
      </c>
      <c r="I62" s="114">
        <v>2413</v>
      </c>
      <c r="J62" s="140">
        <v>2443</v>
      </c>
      <c r="K62" s="114">
        <v>8</v>
      </c>
      <c r="L62" s="116">
        <v>0.32746623004502662</v>
      </c>
    </row>
    <row r="63" spans="1:12" s="110" customFormat="1" ht="15" customHeight="1" x14ac:dyDescent="0.2">
      <c r="A63" s="120"/>
      <c r="B63" s="119"/>
      <c r="C63" s="258"/>
      <c r="D63" s="267" t="s">
        <v>198</v>
      </c>
      <c r="E63" s="113">
        <v>73.357813137494901</v>
      </c>
      <c r="F63" s="115">
        <v>1798</v>
      </c>
      <c r="G63" s="114">
        <v>1806</v>
      </c>
      <c r="H63" s="114">
        <v>1808</v>
      </c>
      <c r="I63" s="114">
        <v>1802</v>
      </c>
      <c r="J63" s="140">
        <v>1818</v>
      </c>
      <c r="K63" s="114">
        <v>-20</v>
      </c>
      <c r="L63" s="116">
        <v>-1.1001100110011002</v>
      </c>
    </row>
    <row r="64" spans="1:12" s="110" customFormat="1" ht="15" customHeight="1" x14ac:dyDescent="0.2">
      <c r="A64" s="120"/>
      <c r="B64" s="119"/>
      <c r="C64" s="258"/>
      <c r="D64" s="267" t="s">
        <v>199</v>
      </c>
      <c r="E64" s="113">
        <v>26.642186862505099</v>
      </c>
      <c r="F64" s="115">
        <v>653</v>
      </c>
      <c r="G64" s="114">
        <v>642</v>
      </c>
      <c r="H64" s="114">
        <v>623</v>
      </c>
      <c r="I64" s="114">
        <v>611</v>
      </c>
      <c r="J64" s="140">
        <v>625</v>
      </c>
      <c r="K64" s="114">
        <v>28</v>
      </c>
      <c r="L64" s="116">
        <v>4.4800000000000004</v>
      </c>
    </row>
    <row r="65" spans="1:12" s="110" customFormat="1" ht="15" customHeight="1" x14ac:dyDescent="0.2">
      <c r="A65" s="120"/>
      <c r="B65" s="119" t="s">
        <v>201</v>
      </c>
      <c r="C65" s="258"/>
      <c r="E65" s="113">
        <v>10.759055759055759</v>
      </c>
      <c r="F65" s="115">
        <v>5287</v>
      </c>
      <c r="G65" s="114">
        <v>5269</v>
      </c>
      <c r="H65" s="114">
        <v>5224</v>
      </c>
      <c r="I65" s="114">
        <v>5174</v>
      </c>
      <c r="J65" s="140">
        <v>5115</v>
      </c>
      <c r="K65" s="114">
        <v>172</v>
      </c>
      <c r="L65" s="116">
        <v>3.3626588465298144</v>
      </c>
    </row>
    <row r="66" spans="1:12" s="110" customFormat="1" ht="15" customHeight="1" x14ac:dyDescent="0.2">
      <c r="A66" s="120"/>
      <c r="B66" s="119"/>
      <c r="C66" s="258" t="s">
        <v>106</v>
      </c>
      <c r="E66" s="113">
        <v>50.595801021373177</v>
      </c>
      <c r="F66" s="115">
        <v>2675</v>
      </c>
      <c r="G66" s="114">
        <v>2655</v>
      </c>
      <c r="H66" s="114">
        <v>2649</v>
      </c>
      <c r="I66" s="114">
        <v>2632</v>
      </c>
      <c r="J66" s="140">
        <v>2622</v>
      </c>
      <c r="K66" s="114">
        <v>53</v>
      </c>
      <c r="L66" s="116">
        <v>2.0213577421815407</v>
      </c>
    </row>
    <row r="67" spans="1:12" s="110" customFormat="1" ht="15" customHeight="1" x14ac:dyDescent="0.2">
      <c r="A67" s="120"/>
      <c r="B67" s="119"/>
      <c r="C67" s="258" t="s">
        <v>107</v>
      </c>
      <c r="E67" s="113">
        <v>49.404198978626823</v>
      </c>
      <c r="F67" s="115">
        <v>2612</v>
      </c>
      <c r="G67" s="114">
        <v>2614</v>
      </c>
      <c r="H67" s="114">
        <v>2575</v>
      </c>
      <c r="I67" s="114">
        <v>2542</v>
      </c>
      <c r="J67" s="140">
        <v>2493</v>
      </c>
      <c r="K67" s="114">
        <v>119</v>
      </c>
      <c r="L67" s="116">
        <v>4.7733654231849174</v>
      </c>
    </row>
    <row r="68" spans="1:12" s="110" customFormat="1" ht="15" customHeight="1" x14ac:dyDescent="0.2">
      <c r="A68" s="120"/>
      <c r="B68" s="119"/>
      <c r="C68" s="258" t="s">
        <v>105</v>
      </c>
      <c r="D68" s="110" t="s">
        <v>202</v>
      </c>
      <c r="E68" s="113">
        <v>17.968602231889541</v>
      </c>
      <c r="F68" s="115">
        <v>950</v>
      </c>
      <c r="G68" s="114">
        <v>930</v>
      </c>
      <c r="H68" s="114">
        <v>903</v>
      </c>
      <c r="I68" s="114">
        <v>872</v>
      </c>
      <c r="J68" s="140">
        <v>837</v>
      </c>
      <c r="K68" s="114">
        <v>113</v>
      </c>
      <c r="L68" s="116">
        <v>13.500597371565114</v>
      </c>
    </row>
    <row r="69" spans="1:12" s="110" customFormat="1" ht="15" customHeight="1" x14ac:dyDescent="0.2">
      <c r="A69" s="120"/>
      <c r="B69" s="119"/>
      <c r="C69" s="258"/>
      <c r="D69" s="267" t="s">
        <v>198</v>
      </c>
      <c r="E69" s="113">
        <v>50.736842105263158</v>
      </c>
      <c r="F69" s="115">
        <v>482</v>
      </c>
      <c r="G69" s="114">
        <v>464</v>
      </c>
      <c r="H69" s="114">
        <v>458</v>
      </c>
      <c r="I69" s="114">
        <v>440</v>
      </c>
      <c r="J69" s="140">
        <v>431</v>
      </c>
      <c r="K69" s="114">
        <v>51</v>
      </c>
      <c r="L69" s="116">
        <v>11.832946635730858</v>
      </c>
    </row>
    <row r="70" spans="1:12" s="110" customFormat="1" ht="15" customHeight="1" x14ac:dyDescent="0.2">
      <c r="A70" s="120"/>
      <c r="B70" s="119"/>
      <c r="C70" s="258"/>
      <c r="D70" s="267" t="s">
        <v>199</v>
      </c>
      <c r="E70" s="113">
        <v>49.263157894736842</v>
      </c>
      <c r="F70" s="115">
        <v>468</v>
      </c>
      <c r="G70" s="114">
        <v>466</v>
      </c>
      <c r="H70" s="114">
        <v>445</v>
      </c>
      <c r="I70" s="114">
        <v>432</v>
      </c>
      <c r="J70" s="140">
        <v>406</v>
      </c>
      <c r="K70" s="114">
        <v>62</v>
      </c>
      <c r="L70" s="116">
        <v>15.270935960591133</v>
      </c>
    </row>
    <row r="71" spans="1:12" s="110" customFormat="1" ht="15" customHeight="1" x14ac:dyDescent="0.2">
      <c r="A71" s="120"/>
      <c r="B71" s="119"/>
      <c r="C71" s="258"/>
      <c r="D71" s="110" t="s">
        <v>203</v>
      </c>
      <c r="E71" s="113">
        <v>77.094760733875546</v>
      </c>
      <c r="F71" s="115">
        <v>4076</v>
      </c>
      <c r="G71" s="114">
        <v>4079</v>
      </c>
      <c r="H71" s="114">
        <v>4068</v>
      </c>
      <c r="I71" s="114">
        <v>4041</v>
      </c>
      <c r="J71" s="140">
        <v>4013</v>
      </c>
      <c r="K71" s="114">
        <v>63</v>
      </c>
      <c r="L71" s="116">
        <v>1.569897832045851</v>
      </c>
    </row>
    <row r="72" spans="1:12" s="110" customFormat="1" ht="15" customHeight="1" x14ac:dyDescent="0.2">
      <c r="A72" s="120"/>
      <c r="B72" s="119"/>
      <c r="C72" s="258"/>
      <c r="D72" s="267" t="s">
        <v>198</v>
      </c>
      <c r="E72" s="113">
        <v>50.760549558390579</v>
      </c>
      <c r="F72" s="115">
        <v>2069</v>
      </c>
      <c r="G72" s="114">
        <v>2071</v>
      </c>
      <c r="H72" s="114">
        <v>2072</v>
      </c>
      <c r="I72" s="114">
        <v>2071</v>
      </c>
      <c r="J72" s="140">
        <v>2069</v>
      </c>
      <c r="K72" s="114">
        <v>0</v>
      </c>
      <c r="L72" s="116">
        <v>0</v>
      </c>
    </row>
    <row r="73" spans="1:12" s="110" customFormat="1" ht="15" customHeight="1" x14ac:dyDescent="0.2">
      <c r="A73" s="120"/>
      <c r="B73" s="119"/>
      <c r="C73" s="258"/>
      <c r="D73" s="267" t="s">
        <v>199</v>
      </c>
      <c r="E73" s="113">
        <v>49.239450441609421</v>
      </c>
      <c r="F73" s="115">
        <v>2007</v>
      </c>
      <c r="G73" s="114">
        <v>2008</v>
      </c>
      <c r="H73" s="114">
        <v>1996</v>
      </c>
      <c r="I73" s="114">
        <v>1970</v>
      </c>
      <c r="J73" s="140">
        <v>1944</v>
      </c>
      <c r="K73" s="114">
        <v>63</v>
      </c>
      <c r="L73" s="116">
        <v>3.2407407407407409</v>
      </c>
    </row>
    <row r="74" spans="1:12" s="110" customFormat="1" ht="15" customHeight="1" x14ac:dyDescent="0.2">
      <c r="A74" s="120"/>
      <c r="B74" s="119"/>
      <c r="C74" s="258"/>
      <c r="D74" s="110" t="s">
        <v>204</v>
      </c>
      <c r="E74" s="113">
        <v>4.9366370342349155</v>
      </c>
      <c r="F74" s="115">
        <v>261</v>
      </c>
      <c r="G74" s="114">
        <v>260</v>
      </c>
      <c r="H74" s="114">
        <v>253</v>
      </c>
      <c r="I74" s="114">
        <v>261</v>
      </c>
      <c r="J74" s="140">
        <v>265</v>
      </c>
      <c r="K74" s="114">
        <v>-4</v>
      </c>
      <c r="L74" s="116">
        <v>-1.5094339622641511</v>
      </c>
    </row>
    <row r="75" spans="1:12" s="110" customFormat="1" ht="15" customHeight="1" x14ac:dyDescent="0.2">
      <c r="A75" s="120"/>
      <c r="B75" s="119"/>
      <c r="C75" s="258"/>
      <c r="D75" s="267" t="s">
        <v>198</v>
      </c>
      <c r="E75" s="113">
        <v>47.509578544061306</v>
      </c>
      <c r="F75" s="115">
        <v>124</v>
      </c>
      <c r="G75" s="114">
        <v>120</v>
      </c>
      <c r="H75" s="114">
        <v>119</v>
      </c>
      <c r="I75" s="114">
        <v>121</v>
      </c>
      <c r="J75" s="140">
        <v>122</v>
      </c>
      <c r="K75" s="114">
        <v>2</v>
      </c>
      <c r="L75" s="116">
        <v>1.639344262295082</v>
      </c>
    </row>
    <row r="76" spans="1:12" s="110" customFormat="1" ht="15" customHeight="1" x14ac:dyDescent="0.2">
      <c r="A76" s="120"/>
      <c r="B76" s="119"/>
      <c r="C76" s="258"/>
      <c r="D76" s="267" t="s">
        <v>199</v>
      </c>
      <c r="E76" s="113">
        <v>52.490421455938694</v>
      </c>
      <c r="F76" s="115">
        <v>137</v>
      </c>
      <c r="G76" s="114">
        <v>140</v>
      </c>
      <c r="H76" s="114">
        <v>134</v>
      </c>
      <c r="I76" s="114">
        <v>140</v>
      </c>
      <c r="J76" s="140">
        <v>143</v>
      </c>
      <c r="K76" s="114">
        <v>-6</v>
      </c>
      <c r="L76" s="116">
        <v>-4.1958041958041958</v>
      </c>
    </row>
    <row r="77" spans="1:12" s="110" customFormat="1" ht="15" customHeight="1" x14ac:dyDescent="0.2">
      <c r="A77" s="534"/>
      <c r="B77" s="119" t="s">
        <v>205</v>
      </c>
      <c r="C77" s="268"/>
      <c r="D77" s="182"/>
      <c r="E77" s="113">
        <v>11.105006105006105</v>
      </c>
      <c r="F77" s="115">
        <v>5457</v>
      </c>
      <c r="G77" s="114">
        <v>5329</v>
      </c>
      <c r="H77" s="114">
        <v>5343</v>
      </c>
      <c r="I77" s="114">
        <v>5220</v>
      </c>
      <c r="J77" s="140">
        <v>5211</v>
      </c>
      <c r="K77" s="114">
        <v>246</v>
      </c>
      <c r="L77" s="116">
        <v>4.7207829591249277</v>
      </c>
    </row>
    <row r="78" spans="1:12" s="110" customFormat="1" ht="15" customHeight="1" x14ac:dyDescent="0.2">
      <c r="A78" s="120"/>
      <c r="B78" s="119"/>
      <c r="C78" s="268" t="s">
        <v>106</v>
      </c>
      <c r="D78" s="182"/>
      <c r="E78" s="113">
        <v>60.711013377313542</v>
      </c>
      <c r="F78" s="115">
        <v>3313</v>
      </c>
      <c r="G78" s="114">
        <v>3196</v>
      </c>
      <c r="H78" s="114">
        <v>3250</v>
      </c>
      <c r="I78" s="114">
        <v>3161</v>
      </c>
      <c r="J78" s="140">
        <v>3134</v>
      </c>
      <c r="K78" s="114">
        <v>179</v>
      </c>
      <c r="L78" s="116">
        <v>5.7115507338864075</v>
      </c>
    </row>
    <row r="79" spans="1:12" s="110" customFormat="1" ht="15" customHeight="1" x14ac:dyDescent="0.2">
      <c r="A79" s="123"/>
      <c r="B79" s="124"/>
      <c r="C79" s="260" t="s">
        <v>107</v>
      </c>
      <c r="D79" s="261"/>
      <c r="E79" s="125">
        <v>39.288986622686458</v>
      </c>
      <c r="F79" s="143">
        <v>2144</v>
      </c>
      <c r="G79" s="144">
        <v>2133</v>
      </c>
      <c r="H79" s="144">
        <v>2093</v>
      </c>
      <c r="I79" s="144">
        <v>2059</v>
      </c>
      <c r="J79" s="145">
        <v>2077</v>
      </c>
      <c r="K79" s="144">
        <v>67</v>
      </c>
      <c r="L79" s="146">
        <v>3.225806451612903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49140</v>
      </c>
      <c r="E11" s="114">
        <v>48958</v>
      </c>
      <c r="F11" s="114">
        <v>49077</v>
      </c>
      <c r="G11" s="114">
        <v>48260</v>
      </c>
      <c r="H11" s="140">
        <v>48218</v>
      </c>
      <c r="I11" s="115">
        <v>922</v>
      </c>
      <c r="J11" s="116">
        <v>1.912148990003733</v>
      </c>
    </row>
    <row r="12" spans="1:15" s="110" customFormat="1" ht="24.95" customHeight="1" x14ac:dyDescent="0.2">
      <c r="A12" s="193" t="s">
        <v>132</v>
      </c>
      <c r="B12" s="194" t="s">
        <v>133</v>
      </c>
      <c r="C12" s="113">
        <v>2.0370370370370372</v>
      </c>
      <c r="D12" s="115">
        <v>1001</v>
      </c>
      <c r="E12" s="114">
        <v>1016</v>
      </c>
      <c r="F12" s="114">
        <v>1016</v>
      </c>
      <c r="G12" s="114">
        <v>1032</v>
      </c>
      <c r="H12" s="140">
        <v>1028</v>
      </c>
      <c r="I12" s="115">
        <v>-27</v>
      </c>
      <c r="J12" s="116">
        <v>-2.6264591439688716</v>
      </c>
    </row>
    <row r="13" spans="1:15" s="110" customFormat="1" ht="24.95" customHeight="1" x14ac:dyDescent="0.2">
      <c r="A13" s="193" t="s">
        <v>134</v>
      </c>
      <c r="B13" s="199" t="s">
        <v>214</v>
      </c>
      <c r="C13" s="113">
        <v>1.2271062271062272</v>
      </c>
      <c r="D13" s="115">
        <v>603</v>
      </c>
      <c r="E13" s="114">
        <v>598</v>
      </c>
      <c r="F13" s="114">
        <v>598</v>
      </c>
      <c r="G13" s="114">
        <v>597</v>
      </c>
      <c r="H13" s="140">
        <v>593</v>
      </c>
      <c r="I13" s="115">
        <v>10</v>
      </c>
      <c r="J13" s="116">
        <v>1.6863406408094435</v>
      </c>
    </row>
    <row r="14" spans="1:15" s="287" customFormat="1" ht="24" customHeight="1" x14ac:dyDescent="0.2">
      <c r="A14" s="193" t="s">
        <v>215</v>
      </c>
      <c r="B14" s="199" t="s">
        <v>137</v>
      </c>
      <c r="C14" s="113">
        <v>22.077737077737076</v>
      </c>
      <c r="D14" s="115">
        <v>10849</v>
      </c>
      <c r="E14" s="114">
        <v>10891</v>
      </c>
      <c r="F14" s="114">
        <v>10913</v>
      </c>
      <c r="G14" s="114">
        <v>10836</v>
      </c>
      <c r="H14" s="140">
        <v>10853</v>
      </c>
      <c r="I14" s="115">
        <v>-4</v>
      </c>
      <c r="J14" s="116">
        <v>-3.6856168801253107E-2</v>
      </c>
      <c r="K14" s="110"/>
      <c r="L14" s="110"/>
      <c r="M14" s="110"/>
      <c r="N14" s="110"/>
      <c r="O14" s="110"/>
    </row>
    <row r="15" spans="1:15" s="110" customFormat="1" ht="24.75" customHeight="1" x14ac:dyDescent="0.2">
      <c r="A15" s="193" t="s">
        <v>216</v>
      </c>
      <c r="B15" s="199" t="s">
        <v>217</v>
      </c>
      <c r="C15" s="113">
        <v>8.7891737891737893</v>
      </c>
      <c r="D15" s="115">
        <v>4319</v>
      </c>
      <c r="E15" s="114">
        <v>4282</v>
      </c>
      <c r="F15" s="114">
        <v>4253</v>
      </c>
      <c r="G15" s="114">
        <v>4311</v>
      </c>
      <c r="H15" s="140">
        <v>4332</v>
      </c>
      <c r="I15" s="115">
        <v>-13</v>
      </c>
      <c r="J15" s="116">
        <v>-0.30009233610341646</v>
      </c>
    </row>
    <row r="16" spans="1:15" s="287" customFormat="1" ht="24.95" customHeight="1" x14ac:dyDescent="0.2">
      <c r="A16" s="193" t="s">
        <v>218</v>
      </c>
      <c r="B16" s="199" t="s">
        <v>141</v>
      </c>
      <c r="C16" s="113">
        <v>12.008547008547009</v>
      </c>
      <c r="D16" s="115">
        <v>5901</v>
      </c>
      <c r="E16" s="114">
        <v>5989</v>
      </c>
      <c r="F16" s="114">
        <v>6037</v>
      </c>
      <c r="G16" s="114">
        <v>5926</v>
      </c>
      <c r="H16" s="140">
        <v>5929</v>
      </c>
      <c r="I16" s="115">
        <v>-28</v>
      </c>
      <c r="J16" s="116">
        <v>-0.47225501770956319</v>
      </c>
      <c r="K16" s="110"/>
      <c r="L16" s="110"/>
      <c r="M16" s="110"/>
      <c r="N16" s="110"/>
      <c r="O16" s="110"/>
    </row>
    <row r="17" spans="1:15" s="110" customFormat="1" ht="24.95" customHeight="1" x14ac:dyDescent="0.2">
      <c r="A17" s="193" t="s">
        <v>219</v>
      </c>
      <c r="B17" s="199" t="s">
        <v>220</v>
      </c>
      <c r="C17" s="113">
        <v>1.28001628001628</v>
      </c>
      <c r="D17" s="115">
        <v>629</v>
      </c>
      <c r="E17" s="114">
        <v>620</v>
      </c>
      <c r="F17" s="114">
        <v>623</v>
      </c>
      <c r="G17" s="114">
        <v>599</v>
      </c>
      <c r="H17" s="140">
        <v>592</v>
      </c>
      <c r="I17" s="115">
        <v>37</v>
      </c>
      <c r="J17" s="116">
        <v>6.25</v>
      </c>
    </row>
    <row r="18" spans="1:15" s="287" customFormat="1" ht="24.95" customHeight="1" x14ac:dyDescent="0.2">
      <c r="A18" s="201" t="s">
        <v>144</v>
      </c>
      <c r="B18" s="202" t="s">
        <v>145</v>
      </c>
      <c r="C18" s="113">
        <v>7.8632478632478628</v>
      </c>
      <c r="D18" s="115">
        <v>3864</v>
      </c>
      <c r="E18" s="114">
        <v>3794</v>
      </c>
      <c r="F18" s="114">
        <v>3911</v>
      </c>
      <c r="G18" s="114">
        <v>3771</v>
      </c>
      <c r="H18" s="140">
        <v>3737</v>
      </c>
      <c r="I18" s="115">
        <v>127</v>
      </c>
      <c r="J18" s="116">
        <v>3.3984479529033984</v>
      </c>
      <c r="K18" s="110"/>
      <c r="L18" s="110"/>
      <c r="M18" s="110"/>
      <c r="N18" s="110"/>
      <c r="O18" s="110"/>
    </row>
    <row r="19" spans="1:15" s="110" customFormat="1" ht="24.95" customHeight="1" x14ac:dyDescent="0.2">
      <c r="A19" s="193" t="s">
        <v>146</v>
      </c>
      <c r="B19" s="199" t="s">
        <v>147</v>
      </c>
      <c r="C19" s="113">
        <v>20.323565323565322</v>
      </c>
      <c r="D19" s="115">
        <v>9987</v>
      </c>
      <c r="E19" s="114">
        <v>9983</v>
      </c>
      <c r="F19" s="114">
        <v>10045</v>
      </c>
      <c r="G19" s="114">
        <v>9854</v>
      </c>
      <c r="H19" s="140">
        <v>9832</v>
      </c>
      <c r="I19" s="115">
        <v>155</v>
      </c>
      <c r="J19" s="116">
        <v>1.5764849471114728</v>
      </c>
    </row>
    <row r="20" spans="1:15" s="287" customFormat="1" ht="24.95" customHeight="1" x14ac:dyDescent="0.2">
      <c r="A20" s="193" t="s">
        <v>148</v>
      </c>
      <c r="B20" s="199" t="s">
        <v>149</v>
      </c>
      <c r="C20" s="113">
        <v>5.584045584045584</v>
      </c>
      <c r="D20" s="115">
        <v>2744</v>
      </c>
      <c r="E20" s="114">
        <v>2727</v>
      </c>
      <c r="F20" s="114">
        <v>2697</v>
      </c>
      <c r="G20" s="114">
        <v>2748</v>
      </c>
      <c r="H20" s="140">
        <v>2786</v>
      </c>
      <c r="I20" s="115">
        <v>-42</v>
      </c>
      <c r="J20" s="116">
        <v>-1.5075376884422111</v>
      </c>
      <c r="K20" s="110"/>
      <c r="L20" s="110"/>
      <c r="M20" s="110"/>
      <c r="N20" s="110"/>
      <c r="O20" s="110"/>
    </row>
    <row r="21" spans="1:15" s="110" customFormat="1" ht="24.95" customHeight="1" x14ac:dyDescent="0.2">
      <c r="A21" s="201" t="s">
        <v>150</v>
      </c>
      <c r="B21" s="202" t="s">
        <v>151</v>
      </c>
      <c r="C21" s="113">
        <v>2.0695970695970698</v>
      </c>
      <c r="D21" s="115">
        <v>1017</v>
      </c>
      <c r="E21" s="114">
        <v>998</v>
      </c>
      <c r="F21" s="114">
        <v>1019</v>
      </c>
      <c r="G21" s="114">
        <v>1014</v>
      </c>
      <c r="H21" s="140">
        <v>1025</v>
      </c>
      <c r="I21" s="115">
        <v>-8</v>
      </c>
      <c r="J21" s="116">
        <v>-0.78048780487804881</v>
      </c>
    </row>
    <row r="22" spans="1:15" s="110" customFormat="1" ht="24.95" customHeight="1" x14ac:dyDescent="0.2">
      <c r="A22" s="201" t="s">
        <v>152</v>
      </c>
      <c r="B22" s="199" t="s">
        <v>153</v>
      </c>
      <c r="C22" s="113">
        <v>1.4122914122914123</v>
      </c>
      <c r="D22" s="115">
        <v>694</v>
      </c>
      <c r="E22" s="114">
        <v>689</v>
      </c>
      <c r="F22" s="114">
        <v>686</v>
      </c>
      <c r="G22" s="114">
        <v>675</v>
      </c>
      <c r="H22" s="140">
        <v>671</v>
      </c>
      <c r="I22" s="115">
        <v>23</v>
      </c>
      <c r="J22" s="116">
        <v>3.427719821162444</v>
      </c>
    </row>
    <row r="23" spans="1:15" s="110" customFormat="1" ht="24.95" customHeight="1" x14ac:dyDescent="0.2">
      <c r="A23" s="193" t="s">
        <v>154</v>
      </c>
      <c r="B23" s="199" t="s">
        <v>155</v>
      </c>
      <c r="C23" s="113">
        <v>1.5954415954415955</v>
      </c>
      <c r="D23" s="115">
        <v>784</v>
      </c>
      <c r="E23" s="114">
        <v>793</v>
      </c>
      <c r="F23" s="114">
        <v>789</v>
      </c>
      <c r="G23" s="114">
        <v>766</v>
      </c>
      <c r="H23" s="140">
        <v>806</v>
      </c>
      <c r="I23" s="115">
        <v>-22</v>
      </c>
      <c r="J23" s="116">
        <v>-2.7295285359801489</v>
      </c>
    </row>
    <row r="24" spans="1:15" s="110" customFormat="1" ht="24.95" customHeight="1" x14ac:dyDescent="0.2">
      <c r="A24" s="193" t="s">
        <v>156</v>
      </c>
      <c r="B24" s="199" t="s">
        <v>221</v>
      </c>
      <c r="C24" s="113">
        <v>4.6621896621896619</v>
      </c>
      <c r="D24" s="115">
        <v>2291</v>
      </c>
      <c r="E24" s="114">
        <v>2281</v>
      </c>
      <c r="F24" s="114">
        <v>2265</v>
      </c>
      <c r="G24" s="114">
        <v>2209</v>
      </c>
      <c r="H24" s="140">
        <v>2207</v>
      </c>
      <c r="I24" s="115">
        <v>84</v>
      </c>
      <c r="J24" s="116">
        <v>3.8060715903942004</v>
      </c>
    </row>
    <row r="25" spans="1:15" s="110" customFormat="1" ht="24.95" customHeight="1" x14ac:dyDescent="0.2">
      <c r="A25" s="193" t="s">
        <v>222</v>
      </c>
      <c r="B25" s="204" t="s">
        <v>159</v>
      </c>
      <c r="C25" s="113">
        <v>3.6345136345136346</v>
      </c>
      <c r="D25" s="115">
        <v>1786</v>
      </c>
      <c r="E25" s="114">
        <v>1713</v>
      </c>
      <c r="F25" s="114">
        <v>1729</v>
      </c>
      <c r="G25" s="114">
        <v>1660</v>
      </c>
      <c r="H25" s="140">
        <v>1608</v>
      </c>
      <c r="I25" s="115">
        <v>178</v>
      </c>
      <c r="J25" s="116">
        <v>11.069651741293532</v>
      </c>
    </row>
    <row r="26" spans="1:15" s="110" customFormat="1" ht="24.95" customHeight="1" x14ac:dyDescent="0.2">
      <c r="A26" s="201">
        <v>782.78300000000002</v>
      </c>
      <c r="B26" s="203" t="s">
        <v>160</v>
      </c>
      <c r="C26" s="113">
        <v>2.4542124542124544</v>
      </c>
      <c r="D26" s="115">
        <v>1206</v>
      </c>
      <c r="E26" s="114">
        <v>1106</v>
      </c>
      <c r="F26" s="114">
        <v>1105</v>
      </c>
      <c r="G26" s="114">
        <v>1102</v>
      </c>
      <c r="H26" s="140">
        <v>1052</v>
      </c>
      <c r="I26" s="115">
        <v>154</v>
      </c>
      <c r="J26" s="116">
        <v>14.638783269961976</v>
      </c>
    </row>
    <row r="27" spans="1:15" s="110" customFormat="1" ht="24.95" customHeight="1" x14ac:dyDescent="0.2">
      <c r="A27" s="193" t="s">
        <v>161</v>
      </c>
      <c r="B27" s="199" t="s">
        <v>223</v>
      </c>
      <c r="C27" s="113">
        <v>7.6800976800976803</v>
      </c>
      <c r="D27" s="115">
        <v>3774</v>
      </c>
      <c r="E27" s="114">
        <v>3796</v>
      </c>
      <c r="F27" s="114">
        <v>3783</v>
      </c>
      <c r="G27" s="114">
        <v>3674</v>
      </c>
      <c r="H27" s="140">
        <v>3676</v>
      </c>
      <c r="I27" s="115">
        <v>98</v>
      </c>
      <c r="J27" s="116">
        <v>2.6659412404787814</v>
      </c>
    </row>
    <row r="28" spans="1:15" s="110" customFormat="1" ht="24.95" customHeight="1" x14ac:dyDescent="0.2">
      <c r="A28" s="193" t="s">
        <v>163</v>
      </c>
      <c r="B28" s="199" t="s">
        <v>164</v>
      </c>
      <c r="C28" s="113">
        <v>1.2942612942612943</v>
      </c>
      <c r="D28" s="115">
        <v>636</v>
      </c>
      <c r="E28" s="114">
        <v>637</v>
      </c>
      <c r="F28" s="114">
        <v>640</v>
      </c>
      <c r="G28" s="114">
        <v>642</v>
      </c>
      <c r="H28" s="140">
        <v>642</v>
      </c>
      <c r="I28" s="115">
        <v>-6</v>
      </c>
      <c r="J28" s="116">
        <v>-0.93457943925233644</v>
      </c>
    </row>
    <row r="29" spans="1:15" s="110" customFormat="1" ht="24.95" customHeight="1" x14ac:dyDescent="0.2">
      <c r="A29" s="193">
        <v>86</v>
      </c>
      <c r="B29" s="199" t="s">
        <v>165</v>
      </c>
      <c r="C29" s="113">
        <v>4.4444444444444446</v>
      </c>
      <c r="D29" s="115">
        <v>2184</v>
      </c>
      <c r="E29" s="114">
        <v>2191</v>
      </c>
      <c r="F29" s="114">
        <v>2165</v>
      </c>
      <c r="G29" s="114">
        <v>2131</v>
      </c>
      <c r="H29" s="140">
        <v>2140</v>
      </c>
      <c r="I29" s="115">
        <v>44</v>
      </c>
      <c r="J29" s="116">
        <v>2.05607476635514</v>
      </c>
    </row>
    <row r="30" spans="1:15" s="110" customFormat="1" ht="24.95" customHeight="1" x14ac:dyDescent="0.2">
      <c r="A30" s="193">
        <v>87.88</v>
      </c>
      <c r="B30" s="204" t="s">
        <v>166</v>
      </c>
      <c r="C30" s="113">
        <v>8.3455433455433461</v>
      </c>
      <c r="D30" s="115">
        <v>4101</v>
      </c>
      <c r="E30" s="114">
        <v>4125</v>
      </c>
      <c r="F30" s="114">
        <v>4082</v>
      </c>
      <c r="G30" s="114">
        <v>3973</v>
      </c>
      <c r="H30" s="140">
        <v>3948</v>
      </c>
      <c r="I30" s="115">
        <v>153</v>
      </c>
      <c r="J30" s="116">
        <v>3.8753799392097266</v>
      </c>
    </row>
    <row r="31" spans="1:15" s="110" customFormat="1" ht="24.95" customHeight="1" x14ac:dyDescent="0.2">
      <c r="A31" s="193" t="s">
        <v>167</v>
      </c>
      <c r="B31" s="199" t="s">
        <v>168</v>
      </c>
      <c r="C31" s="113">
        <v>3.2926332926332926</v>
      </c>
      <c r="D31" s="115">
        <v>1618</v>
      </c>
      <c r="E31" s="114">
        <v>1619</v>
      </c>
      <c r="F31" s="114">
        <v>1633</v>
      </c>
      <c r="G31" s="114">
        <v>1575</v>
      </c>
      <c r="H31" s="140">
        <v>1613</v>
      </c>
      <c r="I31" s="115">
        <v>5</v>
      </c>
      <c r="J31" s="116">
        <v>0.30998140111593303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2.0370370370370372</v>
      </c>
      <c r="D34" s="115">
        <v>1001</v>
      </c>
      <c r="E34" s="114">
        <v>1016</v>
      </c>
      <c r="F34" s="114">
        <v>1016</v>
      </c>
      <c r="G34" s="114">
        <v>1032</v>
      </c>
      <c r="H34" s="140">
        <v>1028</v>
      </c>
      <c r="I34" s="115">
        <v>-27</v>
      </c>
      <c r="J34" s="116">
        <v>-2.6264591439688716</v>
      </c>
    </row>
    <row r="35" spans="1:10" s="110" customFormat="1" ht="24.95" customHeight="1" x14ac:dyDescent="0.2">
      <c r="A35" s="292" t="s">
        <v>171</v>
      </c>
      <c r="B35" s="293" t="s">
        <v>172</v>
      </c>
      <c r="C35" s="113">
        <v>31.16809116809117</v>
      </c>
      <c r="D35" s="115">
        <v>15316</v>
      </c>
      <c r="E35" s="114">
        <v>15283</v>
      </c>
      <c r="F35" s="114">
        <v>15422</v>
      </c>
      <c r="G35" s="114">
        <v>15204</v>
      </c>
      <c r="H35" s="140">
        <v>15183</v>
      </c>
      <c r="I35" s="115">
        <v>133</v>
      </c>
      <c r="J35" s="116">
        <v>0.87597971415398801</v>
      </c>
    </row>
    <row r="36" spans="1:10" s="110" customFormat="1" ht="24.95" customHeight="1" x14ac:dyDescent="0.2">
      <c r="A36" s="294" t="s">
        <v>173</v>
      </c>
      <c r="B36" s="295" t="s">
        <v>174</v>
      </c>
      <c r="C36" s="125">
        <v>66.792836792836795</v>
      </c>
      <c r="D36" s="143">
        <v>32822</v>
      </c>
      <c r="E36" s="144">
        <v>32658</v>
      </c>
      <c r="F36" s="144">
        <v>32638</v>
      </c>
      <c r="G36" s="144">
        <v>32023</v>
      </c>
      <c r="H36" s="145">
        <v>32006</v>
      </c>
      <c r="I36" s="143">
        <v>816</v>
      </c>
      <c r="J36" s="146">
        <v>2.5495219646316314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2020-09-25T07:13:10Z</dcterms:created>
  <dcterms:modified xsi:type="dcterms:W3CDTF">2020-09-28T08:06:43Z</dcterms:modified>
</cp:coreProperties>
</file>