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s="1"/>
  <c r="G68" i="24"/>
  <c r="F68" i="24"/>
  <c r="E68" i="24"/>
  <c r="L67" i="24"/>
  <c r="H67" i="24" s="1"/>
  <c r="I67" i="24" s="1"/>
  <c r="G67" i="24"/>
  <c r="F67" i="24"/>
  <c r="E67" i="24"/>
  <c r="L66" i="24"/>
  <c r="H66" i="24" s="1"/>
  <c r="G66" i="24"/>
  <c r="F66" i="24"/>
  <c r="E66" i="24"/>
  <c r="L65" i="24"/>
  <c r="H65" i="24" s="1"/>
  <c r="I65" i="24"/>
  <c r="G65" i="24"/>
  <c r="F65" i="24"/>
  <c r="E65" i="24"/>
  <c r="L64" i="24"/>
  <c r="H64" i="24" s="1"/>
  <c r="I64" i="24"/>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s="1"/>
  <c r="G60" i="24"/>
  <c r="F60" i="24"/>
  <c r="E60" i="24"/>
  <c r="L59" i="24"/>
  <c r="H59" i="24" s="1"/>
  <c r="I59" i="24" s="1"/>
  <c r="G59" i="24"/>
  <c r="F59" i="24"/>
  <c r="E59" i="24"/>
  <c r="L58" i="24"/>
  <c r="H58" i="24" s="1"/>
  <c r="G58" i="24"/>
  <c r="F58" i="24"/>
  <c r="E58" i="24"/>
  <c r="L57" i="24"/>
  <c r="H57" i="24" s="1"/>
  <c r="I57" i="24"/>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s="1"/>
  <c r="G52" i="24"/>
  <c r="F52" i="24"/>
  <c r="E52" i="24"/>
  <c r="L51" i="24"/>
  <c r="H51" i="24" s="1"/>
  <c r="I51" i="24" s="1"/>
  <c r="G51" i="24"/>
  <c r="F51" i="24"/>
  <c r="E51" i="24"/>
  <c r="L44" i="24"/>
  <c r="I44" i="24"/>
  <c r="F44" i="24"/>
  <c r="C44" i="24"/>
  <c r="M44" i="24" s="1"/>
  <c r="B44" i="24"/>
  <c r="D44" i="24" s="1"/>
  <c r="M43" i="24"/>
  <c r="G43" i="24"/>
  <c r="E43" i="24"/>
  <c r="C43" i="24"/>
  <c r="I43" i="24" s="1"/>
  <c r="B43" i="24"/>
  <c r="L42" i="24"/>
  <c r="I42" i="24"/>
  <c r="F42" i="24"/>
  <c r="C42" i="24"/>
  <c r="M42" i="24" s="1"/>
  <c r="B42" i="24"/>
  <c r="D42" i="24" s="1"/>
  <c r="M41" i="24"/>
  <c r="G41" i="24"/>
  <c r="E41" i="24"/>
  <c r="C41" i="24"/>
  <c r="I41" i="24" s="1"/>
  <c r="B41" i="24"/>
  <c r="L40" i="24"/>
  <c r="I40" i="24"/>
  <c r="F40" i="24"/>
  <c r="C40" i="24"/>
  <c r="M40" i="24" s="1"/>
  <c r="B40" i="24"/>
  <c r="D40" i="24" s="1"/>
  <c r="M36" i="24"/>
  <c r="L36" i="24"/>
  <c r="K36" i="24"/>
  <c r="J36" i="24"/>
  <c r="I36" i="24"/>
  <c r="H36" i="24"/>
  <c r="G36" i="24"/>
  <c r="F36" i="24"/>
  <c r="E36" i="24"/>
  <c r="D36" i="24"/>
  <c r="D33" i="24"/>
  <c r="C19" i="24"/>
  <c r="K57" i="15"/>
  <c r="L57" i="15" s="1"/>
  <c r="C38" i="24"/>
  <c r="C37" i="24"/>
  <c r="C35" i="24"/>
  <c r="C34" i="24"/>
  <c r="C33" i="24"/>
  <c r="C32" i="24"/>
  <c r="C31" i="24"/>
  <c r="C30" i="24"/>
  <c r="C29" i="24"/>
  <c r="C28" i="24"/>
  <c r="C27" i="24"/>
  <c r="C26" i="24"/>
  <c r="C25" i="24"/>
  <c r="C24" i="24"/>
  <c r="G24" i="24" s="1"/>
  <c r="C23" i="24"/>
  <c r="C22" i="24"/>
  <c r="C21" i="24"/>
  <c r="C20" i="24"/>
  <c r="C18" i="24"/>
  <c r="C17" i="24"/>
  <c r="C16" i="24"/>
  <c r="C15" i="24"/>
  <c r="C9" i="24"/>
  <c r="C8" i="24"/>
  <c r="C7" i="24"/>
  <c r="L7" i="24" s="1"/>
  <c r="B38" i="24"/>
  <c r="B37" i="24"/>
  <c r="B35" i="24"/>
  <c r="B34" i="24"/>
  <c r="B33" i="24"/>
  <c r="B32" i="24"/>
  <c r="B31" i="24"/>
  <c r="B30" i="24"/>
  <c r="B29" i="24"/>
  <c r="B28" i="24"/>
  <c r="B27" i="24"/>
  <c r="B26" i="24"/>
  <c r="B25" i="24"/>
  <c r="B24" i="24"/>
  <c r="B23" i="24"/>
  <c r="B22" i="24"/>
  <c r="B21" i="24"/>
  <c r="B20" i="24"/>
  <c r="B19" i="24"/>
  <c r="B18" i="24"/>
  <c r="B17" i="24"/>
  <c r="D17" i="24" s="1"/>
  <c r="B16" i="24"/>
  <c r="B15" i="24"/>
  <c r="B9" i="24"/>
  <c r="B8" i="24"/>
  <c r="B7" i="24"/>
  <c r="D38" i="24" l="1"/>
  <c r="K38" i="24"/>
  <c r="J38" i="24"/>
  <c r="H38" i="24"/>
  <c r="F38" i="24"/>
  <c r="F23" i="24"/>
  <c r="J23" i="24"/>
  <c r="K23" i="24"/>
  <c r="H23" i="24"/>
  <c r="D23" i="24"/>
  <c r="K34" i="24"/>
  <c r="J34" i="24"/>
  <c r="F34" i="24"/>
  <c r="H34" i="24"/>
  <c r="D34" i="24"/>
  <c r="F7" i="24"/>
  <c r="J7" i="24"/>
  <c r="H7" i="24"/>
  <c r="D7" i="24"/>
  <c r="K7" i="24"/>
  <c r="F31" i="24"/>
  <c r="J31" i="24"/>
  <c r="K31" i="24"/>
  <c r="D31" i="24"/>
  <c r="H31" i="24"/>
  <c r="K8" i="24"/>
  <c r="J8" i="24"/>
  <c r="F8" i="24"/>
  <c r="H8" i="24"/>
  <c r="D8" i="24"/>
  <c r="F21" i="24"/>
  <c r="J21" i="24"/>
  <c r="K21" i="24"/>
  <c r="H21" i="24"/>
  <c r="D21" i="24"/>
  <c r="K18" i="24"/>
  <c r="J18" i="24"/>
  <c r="F18" i="24"/>
  <c r="H18" i="24"/>
  <c r="D18" i="24"/>
  <c r="F29" i="24"/>
  <c r="J29" i="24"/>
  <c r="D29" i="24"/>
  <c r="H29" i="24"/>
  <c r="K29" i="24"/>
  <c r="F9" i="24"/>
  <c r="J9" i="24"/>
  <c r="D9" i="24"/>
  <c r="H9" i="24"/>
  <c r="K9" i="24"/>
  <c r="K26" i="24"/>
  <c r="J26" i="24"/>
  <c r="F26" i="24"/>
  <c r="H26" i="24"/>
  <c r="D26" i="24"/>
  <c r="F15" i="24"/>
  <c r="J15" i="24"/>
  <c r="K15" i="24"/>
  <c r="D15" i="24"/>
  <c r="K24" i="24"/>
  <c r="J24" i="24"/>
  <c r="F24" i="24"/>
  <c r="H24" i="24"/>
  <c r="D24" i="24"/>
  <c r="K30" i="24"/>
  <c r="J30" i="24"/>
  <c r="F30" i="24"/>
  <c r="H30" i="24"/>
  <c r="D30" i="24"/>
  <c r="C14" i="24"/>
  <c r="C6" i="24"/>
  <c r="G17" i="24"/>
  <c r="M17" i="24"/>
  <c r="E17" i="24"/>
  <c r="I17" i="24"/>
  <c r="L17" i="24"/>
  <c r="I20" i="24"/>
  <c r="M20" i="24"/>
  <c r="E20" i="24"/>
  <c r="G20" i="24"/>
  <c r="I30" i="24"/>
  <c r="M30" i="24"/>
  <c r="E30" i="24"/>
  <c r="L30" i="24"/>
  <c r="G30" i="24"/>
  <c r="G33" i="24"/>
  <c r="M33" i="24"/>
  <c r="E33" i="24"/>
  <c r="I33" i="24"/>
  <c r="L33" i="24"/>
  <c r="I37" i="24"/>
  <c r="G37" i="24"/>
  <c r="L37" i="24"/>
  <c r="M37" i="24"/>
  <c r="K66" i="24"/>
  <c r="J66" i="24"/>
  <c r="I66" i="24"/>
  <c r="G19" i="24"/>
  <c r="M19" i="24"/>
  <c r="E19" i="24"/>
  <c r="I19" i="24"/>
  <c r="L19" i="24"/>
  <c r="F19" i="24"/>
  <c r="J19" i="24"/>
  <c r="K19" i="24"/>
  <c r="H19" i="24"/>
  <c r="D19" i="24"/>
  <c r="F25" i="24"/>
  <c r="J25" i="24"/>
  <c r="K25" i="24"/>
  <c r="H25" i="24"/>
  <c r="D25" i="24"/>
  <c r="K28" i="24"/>
  <c r="J28" i="24"/>
  <c r="F28" i="24"/>
  <c r="H28" i="24"/>
  <c r="D28" i="24"/>
  <c r="G15" i="24"/>
  <c r="M15" i="24"/>
  <c r="E15" i="24"/>
  <c r="I15" i="24"/>
  <c r="L15" i="24"/>
  <c r="G21" i="24"/>
  <c r="M21" i="24"/>
  <c r="E21" i="24"/>
  <c r="I21" i="24"/>
  <c r="L21" i="24"/>
  <c r="G27" i="24"/>
  <c r="M27" i="24"/>
  <c r="E27" i="24"/>
  <c r="I27" i="24"/>
  <c r="G31" i="24"/>
  <c r="M31" i="24"/>
  <c r="E31" i="24"/>
  <c r="I31" i="24"/>
  <c r="L31" i="24"/>
  <c r="M38" i="24"/>
  <c r="E38" i="24"/>
  <c r="L38" i="24"/>
  <c r="G38" i="24"/>
  <c r="I38" i="24"/>
  <c r="L20" i="24"/>
  <c r="G35" i="24"/>
  <c r="M35" i="24"/>
  <c r="E35" i="24"/>
  <c r="I35" i="24"/>
  <c r="L35" i="24"/>
  <c r="K16" i="24"/>
  <c r="J16" i="24"/>
  <c r="F16" i="24"/>
  <c r="H16" i="24"/>
  <c r="D16" i="24"/>
  <c r="K22" i="24"/>
  <c r="J22" i="24"/>
  <c r="F22" i="24"/>
  <c r="D22" i="24"/>
  <c r="I18" i="24"/>
  <c r="M18" i="24"/>
  <c r="E18" i="24"/>
  <c r="G18" i="24"/>
  <c r="L18" i="24"/>
  <c r="I34" i="24"/>
  <c r="M34" i="24"/>
  <c r="E34" i="24"/>
  <c r="G34" i="24"/>
  <c r="L34" i="24"/>
  <c r="H22" i="24"/>
  <c r="K74" i="24"/>
  <c r="J74" i="24"/>
  <c r="I74" i="24"/>
  <c r="I77" i="24" s="1"/>
  <c r="F35" i="24"/>
  <c r="J35" i="24"/>
  <c r="K35" i="24"/>
  <c r="H35" i="24"/>
  <c r="D35" i="24"/>
  <c r="I22" i="24"/>
  <c r="M22" i="24"/>
  <c r="E22" i="24"/>
  <c r="L22" i="24"/>
  <c r="G22" i="24"/>
  <c r="G25" i="24"/>
  <c r="M25" i="24"/>
  <c r="E25" i="24"/>
  <c r="I25" i="24"/>
  <c r="L25" i="24"/>
  <c r="I28" i="24"/>
  <c r="M28" i="24"/>
  <c r="E28" i="24"/>
  <c r="L28" i="24"/>
  <c r="G28" i="24"/>
  <c r="C45" i="24"/>
  <c r="C39" i="24"/>
  <c r="K58" i="24"/>
  <c r="J58" i="24"/>
  <c r="I58" i="24"/>
  <c r="F17" i="24"/>
  <c r="J17" i="24"/>
  <c r="K17" i="24"/>
  <c r="H17" i="24"/>
  <c r="K20" i="24"/>
  <c r="J20" i="24"/>
  <c r="F20" i="24"/>
  <c r="D20" i="24"/>
  <c r="H20" i="24"/>
  <c r="K32" i="24"/>
  <c r="J32" i="24"/>
  <c r="F32" i="24"/>
  <c r="H32" i="24"/>
  <c r="D32" i="24"/>
  <c r="B39" i="24"/>
  <c r="B45" i="24"/>
  <c r="E37" i="24"/>
  <c r="B14" i="24"/>
  <c r="B6" i="24"/>
  <c r="G7" i="24"/>
  <c r="M7" i="24"/>
  <c r="E7" i="24"/>
  <c r="I7" i="24"/>
  <c r="I8" i="24"/>
  <c r="M8" i="24"/>
  <c r="E8" i="24"/>
  <c r="L8" i="24"/>
  <c r="G8" i="24"/>
  <c r="G23" i="24"/>
  <c r="M23" i="24"/>
  <c r="E23" i="24"/>
  <c r="I23" i="24"/>
  <c r="L23" i="24"/>
  <c r="G29" i="24"/>
  <c r="M29" i="24"/>
  <c r="E29" i="24"/>
  <c r="I29" i="24"/>
  <c r="L29" i="24"/>
  <c r="L27" i="24"/>
  <c r="F27" i="24"/>
  <c r="J27" i="24"/>
  <c r="H27" i="24"/>
  <c r="D27" i="24"/>
  <c r="K27" i="24"/>
  <c r="F33" i="24"/>
  <c r="J33" i="24"/>
  <c r="K33" i="24"/>
  <c r="H33" i="24"/>
  <c r="H37" i="24"/>
  <c r="D37" i="24"/>
  <c r="K37" i="24"/>
  <c r="J37" i="24"/>
  <c r="F37" i="24"/>
  <c r="G9" i="24"/>
  <c r="M9" i="24"/>
  <c r="E9" i="24"/>
  <c r="I9" i="24"/>
  <c r="L9" i="24"/>
  <c r="I26" i="24"/>
  <c r="M26" i="24"/>
  <c r="E26" i="24"/>
  <c r="L26" i="24"/>
  <c r="G26" i="24"/>
  <c r="H15" i="24"/>
  <c r="H41" i="24"/>
  <c r="F41" i="24"/>
  <c r="D41" i="24"/>
  <c r="K41" i="24"/>
  <c r="K53" i="24"/>
  <c r="J53" i="24"/>
  <c r="K61" i="24"/>
  <c r="J61" i="24"/>
  <c r="K69" i="24"/>
  <c r="J69" i="24"/>
  <c r="K55" i="24"/>
  <c r="J55" i="24"/>
  <c r="K63" i="24"/>
  <c r="J63" i="24"/>
  <c r="K71" i="24"/>
  <c r="J71" i="24"/>
  <c r="I16" i="24"/>
  <c r="M16" i="24"/>
  <c r="E16" i="24"/>
  <c r="I24" i="24"/>
  <c r="M24" i="24"/>
  <c r="E24" i="24"/>
  <c r="I32" i="24"/>
  <c r="M32" i="24"/>
  <c r="E32" i="24"/>
  <c r="L24" i="24"/>
  <c r="H43" i="24"/>
  <c r="F43" i="24"/>
  <c r="D43" i="24"/>
  <c r="K43" i="24"/>
  <c r="K52" i="24"/>
  <c r="J52" i="24"/>
  <c r="K60" i="24"/>
  <c r="J60" i="24"/>
  <c r="K68" i="24"/>
  <c r="J68" i="24"/>
  <c r="J41" i="24"/>
  <c r="K57" i="24"/>
  <c r="J57" i="24"/>
  <c r="K65" i="24"/>
  <c r="J65" i="24"/>
  <c r="K73" i="24"/>
  <c r="J73" i="24"/>
  <c r="G16" i="24"/>
  <c r="G32" i="24"/>
  <c r="K54" i="24"/>
  <c r="J54" i="24"/>
  <c r="K62" i="24"/>
  <c r="J62" i="24"/>
  <c r="K70" i="24"/>
  <c r="J70" i="24"/>
  <c r="K51" i="24"/>
  <c r="J51" i="24"/>
  <c r="K59" i="24"/>
  <c r="J59" i="24"/>
  <c r="K67" i="24"/>
  <c r="J67" i="24"/>
  <c r="K75" i="24"/>
  <c r="K77" i="24" s="1"/>
  <c r="J75" i="24"/>
  <c r="J77" i="24" s="1"/>
  <c r="L16" i="24"/>
  <c r="L32" i="24"/>
  <c r="J43" i="24"/>
  <c r="K56" i="24"/>
  <c r="J56" i="24"/>
  <c r="K64" i="24"/>
  <c r="J64" i="24"/>
  <c r="K72" i="24"/>
  <c r="J72" i="24"/>
  <c r="G40" i="24"/>
  <c r="G42" i="24"/>
  <c r="G44" i="24"/>
  <c r="H40" i="24"/>
  <c r="L41" i="24"/>
  <c r="H42" i="24"/>
  <c r="L43" i="24"/>
  <c r="H44" i="24"/>
  <c r="J40" i="24"/>
  <c r="J42" i="24"/>
  <c r="J44" i="24"/>
  <c r="K40" i="24"/>
  <c r="K42" i="24"/>
  <c r="K44" i="24"/>
  <c r="E40" i="24"/>
  <c r="E42" i="24"/>
  <c r="E44" i="24"/>
  <c r="I78" i="24" l="1"/>
  <c r="I79" i="24"/>
  <c r="I39" i="24"/>
  <c r="G39" i="24"/>
  <c r="L39" i="24"/>
  <c r="M39" i="24"/>
  <c r="E39" i="24"/>
  <c r="I6" i="24"/>
  <c r="M6" i="24"/>
  <c r="E6" i="24"/>
  <c r="L6" i="24"/>
  <c r="G6" i="24"/>
  <c r="K79" i="24"/>
  <c r="K78" i="24"/>
  <c r="J79" i="24"/>
  <c r="J78" i="24"/>
  <c r="K6" i="24"/>
  <c r="J6" i="24"/>
  <c r="F6" i="24"/>
  <c r="H6" i="24"/>
  <c r="D6" i="24"/>
  <c r="I14" i="24"/>
  <c r="M14" i="24"/>
  <c r="E14" i="24"/>
  <c r="L14" i="24"/>
  <c r="G14" i="24"/>
  <c r="K14" i="24"/>
  <c r="J14" i="24"/>
  <c r="F14" i="24"/>
  <c r="H14" i="24"/>
  <c r="D14" i="24"/>
  <c r="I45" i="24"/>
  <c r="G45" i="24"/>
  <c r="L45" i="24"/>
  <c r="E45" i="24"/>
  <c r="M45" i="24"/>
  <c r="H45" i="24"/>
  <c r="F45" i="24"/>
  <c r="D45" i="24"/>
  <c r="K45" i="24"/>
  <c r="J45" i="24"/>
  <c r="H39" i="24"/>
  <c r="F39" i="24"/>
  <c r="D39" i="24"/>
  <c r="K39" i="24"/>
  <c r="J39" i="24"/>
  <c r="I83" i="24" l="1"/>
  <c r="I82" i="24"/>
  <c r="I81" i="24"/>
</calcChain>
</file>

<file path=xl/sharedStrings.xml><?xml version="1.0" encoding="utf-8"?>
<sst xmlns="http://schemas.openxmlformats.org/spreadsheetml/2006/main" count="1680" uniqueCount="521">
  <si>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</si>
  <si>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</si>
  <si>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</si>
  <si>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</si>
  <si>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</si>
  <si>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</si>
  <si>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</si>
  <si>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</si>
  <si>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</si>
  <si>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</si>
  <si>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</si>
  <si>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</si>
  <si>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</si>
  <si>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Stralsund (034)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</si>
  <si>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</si>
  <si>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</si>
  <si>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</si>
  <si>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</si>
  <si>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</si>
  <si>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</si>
  <si>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</si>
  <si>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</si>
  <si>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</si>
  <si>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</si>
  <si>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</si>
  <si>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</si>
  <si>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</si>
  <si>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</si>
  <si>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</si>
  <si>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</si>
  <si>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</si>
  <si>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</si>
  <si>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</si>
  <si>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</si>
  <si>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</si>
  <si>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</si>
  <si>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</si>
  <si>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</si>
  <si>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</si>
  <si>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</si>
  <si>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</si>
  <si>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</si>
  <si>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</si>
  <si>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</si>
  <si>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</si>
  <si>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</si>
  <si>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</si>
  <si>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</si>
  <si>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</si>
  <si>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</si>
  <si>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</si>
  <si>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</si>
  <si>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</si>
  <si>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</si>
  <si>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</si>
  <si>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</si>
  <si>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</si>
  <si>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</si>
  <si>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</si>
  <si>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</si>
  <si>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</si>
  <si>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</si>
  <si>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</si>
  <si>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</si>
  <si>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</si>
  <si>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</si>
  <si>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</si>
  <si>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</si>
  <si>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</si>
  <si>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</si>
  <si>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</si>
  <si>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</si>
  <si>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</si>
  <si>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</si>
  <si>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</si>
  <si>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</si>
  <si>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</si>
  <si>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</si>
  <si>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</si>
  <si>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</si>
  <si>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</si>
  <si>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</si>
  <si>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</si>
  <si>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</si>
  <si>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</si>
  <si>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</si>
  <si>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</si>
  <si>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</si>
  <si>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</si>
  <si>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</si>
  <si>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</si>
  <si>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</si>
  <si>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Stralsund (034);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</si>
  <si>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</si>
  <si>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</si>
  <si>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</si>
  <si>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</si>
  <si>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</si>
  <si>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</si>
  <si>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</si>
  <si>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</si>
  <si>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</si>
  <si>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</si>
  <si>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</si>
  <si>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</si>
  <si>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</si>
  <si>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</si>
  <si>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</si>
  <si>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</si>
  <si>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</si>
  <si>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</si>
  <si>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</si>
  <si>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</si>
  <si>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</si>
  <si>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</si>
  <si>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</si>
  <si>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</si>
  <si>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</si>
  <si>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</si>
  <si>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</si>
  <si>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</si>
  <si>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</si>
  <si>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</si>
  <si>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</si>
  <si>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</si>
  <si>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</si>
  <si>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</si>
  <si>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</si>
  <si>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</si>
  <si>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</si>
  <si>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</si>
  <si>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</si>
  <si>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</si>
  <si>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</si>
  <si>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</si>
  <si>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</si>
  <si>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</si>
  <si>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</si>
  <si>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</si>
  <si>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</si>
  <si>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</si>
  <si>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</si>
  <si>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</si>
  <si>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</si>
  <si>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</si>
  <si>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</si>
  <si>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</si>
  <si>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</si>
  <si>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</si>
  <si>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</si>
  <si>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</si>
  <si>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</si>
  <si>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</si>
  <si>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</si>
  <si>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</si>
  <si>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</si>
  <si>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</si>
  <si>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</si>
  <si>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</si>
  <si>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</si>
  <si>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</si>
  <si>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</si>
  <si>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</si>
  <si>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</si>
  <si>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</si>
  <si>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</si>
  <si>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</si>
  <si>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</si>
  <si>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</si>
  <si>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</si>
  <si>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</si>
  <si>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</si>
  <si>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</si>
  <si>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</si>
  <si>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</si>
  <si>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</si>
  <si>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</si>
  <si>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</si>
  <si>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</si>
  <si>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</si>
  <si>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</si>
  <si>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</si>
  <si>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</si>
  <si>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Stralsund (034)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</si>
  <si>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</si>
  <si>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</si>
  <si>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</si>
  <si>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</si>
  <si>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</si>
  <si>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</si>
  <si>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</si>
  <si>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</si>
  <si>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</si>
  <si>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</si>
  <si>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</si>
  <si>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</si>
  <si>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</si>
  <si>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</si>
  <si>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</si>
  <si>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</si>
  <si>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</si>
  <si>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</si>
  <si>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</si>
  <si>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</si>
  <si>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</si>
  <si>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</si>
  <si>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</si>
  <si>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</si>
  <si>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</si>
  <si>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</si>
  <si>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</si>
  <si>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</si>
  <si>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</si>
  <si>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</si>
  <si>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</si>
  <si>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</si>
  <si>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</si>
  <si>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</si>
  <si>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</si>
  <si>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</si>
  <si>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</si>
  <si>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</si>
  <si>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</si>
  <si>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</si>
  <si>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</si>
  <si>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</si>
  <si>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</si>
  <si>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</si>
  <si>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</si>
  <si>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</si>
  <si>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</si>
  <si>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</si>
  <si>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</si>
  <si>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</si>
  <si>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</si>
  <si>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</si>
  <si>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</si>
  <si>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</si>
  <si>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</si>
  <si>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</si>
  <si>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</si>
  <si>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</si>
  <si>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</si>
  <si>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</si>
  <si>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</si>
  <si>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</si>
  <si>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</si>
  <si>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</si>
  <si>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</si>
  <si>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</si>
  <si>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</si>
  <si>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</si>
  <si>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</si>
  <si>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</si>
  <si>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</si>
  <si>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</si>
  <si>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</si>
  <si>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</si>
  <si>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</si>
  <si>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</si>
  <si>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</si>
  <si>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</si>
  <si>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</si>
  <si>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</si>
  <si>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</si>
  <si>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</si>
  <si>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</si>
  <si>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</si>
  <si>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</si>
  <si>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</si>
  <si>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</si>
  <si>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</si>
  <si>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</si>
  <si>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</si>
  <si>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</si>
  <si>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</si>
  <si>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</si>
  <si>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</si>
  <si>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</si>
  <si>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</si>
  <si>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</si>
  <si>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</si>
  <si>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</si>
  <si>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</si>
  <si>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</si>
  <si>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</si>
  <si>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</si>
  <si>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</si>
  <si>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</si>
  <si>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</si>
  <si>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</si>
  <si>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</si>
  <si>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</si>
  <si>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</si>
  <si>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</si>
  <si>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</si>
  <si>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</si>
  <si>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</si>
  <si>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</si>
  <si>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</si>
  <si>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</si>
  <si>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</si>
  <si>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</si>
  <si>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</si>
  <si>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</si>
  <si>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</si>
  <si>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</si>
  <si>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</si>
  <si>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</si>
  <si>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</si>
  <si>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</si>
  <si>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</si>
  <si>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</si>
  <si>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</si>
  <si>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</si>
  <si>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</si>
  <si>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</si>
  <si>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</si>
  <si>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</si>
  <si>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</si>
  <si>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</si>
  <si>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</si>
  <si>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</si>
  <si>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</si>
  <si>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</si>
  <si>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</si>
  <si>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</si>
  <si>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Stralsund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</si>
  <si>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</si>
  <si>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</si>
  <si>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</si>
  <si>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</si>
  <si>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</si>
  <si>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</si>
  <si>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</si>
  <si>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</si>
  <si>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</si>
  <si>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</si>
  <si>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</si>
  <si>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</si>
  <si>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</si>
  <si>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</si>
  <si>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</si>
  <si>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</si>
  <si>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</si>
  <si>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</si>
  <si>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</si>
  <si>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</si>
  <si>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</si>
  <si>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</si>
  <si>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</si>
  <si>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</si>
  <si>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</si>
  <si>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</si>
  <si>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</si>
  <si>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</si>
  <si>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</si>
  <si>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</si>
  <si>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</si>
  <si>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</si>
  <si>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</si>
  <si>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</si>
  <si>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</si>
  <si>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</si>
  <si>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</si>
  <si>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</si>
  <si>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</si>
  <si>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</si>
  <si>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</si>
  <si>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</si>
  <si>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</si>
  <si>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</si>
  <si>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</si>
  <si>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</si>
  <si>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Stralsund (034);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</si>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</sst>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{27FC7EC8-DC04-4B15-BC19-7D7AEB3FDA87}</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F30C-4AF3-99A8-12D9AA72BC95}"/>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{4992E7B6-70DB-4E58-B216-ADDA81116369}</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F30C-4AF3-99A8-12D9AA72BC95}"/>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{E1EA5240-57F0-414A-8EFD-1039D6F23329}</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F30C-4AF3-99A8-12D9AA72BC9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{FFF9F6D6-872C-4B6A-8471-67A01176E05A}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30C-4AF3-99A8-12D9AA72BC9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0.2041524894104576</c:v>
                </c:pt>
                <c:pt idx="1">
                  <c:v>1.4830148993482757</c:v>
                </c:pt>
                <c:pt idx="2">
                  <c:v>0.95490282911153723</c:v>
                </c:pt>
                <c:pt idx="3">
                  <c:v>1.0875687030768</c:v>
                </c:pt>
              </c:numCache>
            </c:numRef>
          </c:val>
          <c:extLst>
            <c:ext xmlns:c16="http://schemas.microsoft.com/office/drawing/2014/chart" uri="{C3380CC4-5D6E-409C-BE32-E72D297353CC}">
              <c16:uniqueId val="{00000004-F30C-4AF3-99A8-12D9AA72BC9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{049A097B-785C-4118-A45B-AFD87AA50E5C}</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30C-4AF3-99A8-12D9AA72BC9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{13F0BDD2-33E7-4E9F-BC26-E56A93288813}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30C-4AF3-99A8-12D9AA72BC9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{D39024A6-BBC0-4783-9EB6-04544F2D3AA7}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30C-4AF3-99A8-12D9AA72BC9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{9235D9FB-C687-4C3D-91CF-CF58474EA30A}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30C-4AF3-99A8-12D9AA72BC9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30C-4AF3-99A8-12D9AA72BC9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30C-4AF3-99A8-12D9AA72BC9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{060D8626-2B58-46D8-8E6D-2FC5154781C9}</c15:txfldGUID>
                      <c15:f>Daten_Diagramme!$E$6</c15:f>
                      <c15:dlblFieldTableCache>
                        <c:ptCount val="1"/>
                        <c:pt idx="0">
                          <c:v>-3.1</c:v>
                        </c:pt>
                      </c15:dlblFieldTableCache>
                    </c15:dlblFTEntry>
                  </c15:dlblFieldTable>
                  <c15:showDataLabelsRange val="0"/>
                </c:ext>
                <c:ext xmlns:c16="http://schemas.microsoft.com/office/drawing/2014/chart" uri="{C3380CC4-5D6E-409C-BE32-E72D297353CC}">
                  <c16:uniqueId val="{00000000-2A1E-4A89-BE71-26E5074D4E51}"/>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{C4B59634-54C9-4534-A2E5-C6DEC12D546C}</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2A1E-4A89-BE71-26E5074D4E51}"/>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{69AFC31E-3A5D-4BF7-9935-3E57DD1D469B}</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2A1E-4A89-BE71-26E5074D4E5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{9B8B7C73-AB9B-433A-AF85-AEBBA8274FBF}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A1E-4A89-BE71-26E5074D4E5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-3.0856936023889241</c:v>
                </c:pt>
                <c:pt idx="1">
                  <c:v>-3.0848062839072679</c:v>
                </c:pt>
                <c:pt idx="2">
                  <c:v>-3.6279896103654186</c:v>
                </c:pt>
                <c:pt idx="3">
                  <c:v>-2.8655893304673015</c:v>
                </c:pt>
              </c:numCache>
            </c:numRef>
          </c:val>
          <c:extLst>
            <c:ext xmlns:c16="http://schemas.microsoft.com/office/drawing/2014/chart" uri="{C3380CC4-5D6E-409C-BE32-E72D297353CC}">
              <c16:uniqueId val="{00000004-2A1E-4A89-BE71-26E5074D4E5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{77F273BA-C640-40D8-BF63-BB79A8205FFD}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A1E-4A89-BE71-26E5074D4E5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{D700C599-7AB7-4227-A422-E458D52F7C84}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A1E-4A89-BE71-26E5074D4E5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{ED8EBB9A-59B8-4321-B43C-BEC9EBC1E4BF}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A1E-4A89-BE71-26E5074D4E5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{49E05C9B-9D65-413E-A7A5-74E6702CCDA0}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A1E-4A89-BE71-26E5074D4E5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A1E-4A89-BE71-26E5074D4E5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A1E-4A89-BE71-26E5074D4E5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{3C7888FF-DB63-4787-B4EC-04C3BC1D3D70}</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84F4-47EB-B1D0-92B00E73C569}"/>
                </c:ext>
              </c:extLst>
            </c:dLbl>
            <c:dLbl>
              <c:idx val="1"/>
              <c:tx>
                <c:strRef>
                  <c:f>Daten_Diagramme!$D$15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{544305AC-671B-4D56-918A-68EDFA0C0EAF}</c15:txfldGUID>
                      <c15:f>Daten_Diagramme!$D$15</c15:f>
                      <c15:dlblFieldTableCache>
                        <c:ptCount val="1"/>
                        <c:pt idx="0">
                          <c:v>-0.2</c:v>
                        </c:pt>
                      </c15:dlblFieldTableCache>
                    </c15:dlblFTEntry>
                  </c15:dlblFieldTable>
                  <c15:showDataLabelsRange val="0"/>
                </c:ext>
                <c:ext xmlns:c16="http://schemas.microsoft.com/office/drawing/2014/chart" uri="{C3380CC4-5D6E-409C-BE32-E72D297353CC}">
                  <c16:uniqueId val="{00000001-84F4-47EB-B1D0-92B00E73C569}"/>
                </c:ext>
              </c:extLst>
            </c:dLbl>
            <c:dLbl>
              <c:idx val="2"/>
              <c:tx>
                <c:strRef>
                  <c:f>Daten_Diagramme!$D$16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{3C7F0487-22BB-4587-9F82-65196A3E7DAF}</c15:txfldGUID>
                      <c15:f>Daten_Diagramme!$D$16</c15:f>
                      <c15:dlblFieldTableCache>
                        <c:ptCount val="1"/>
                        <c:pt idx="0">
                          <c:v>3.6</c:v>
                        </c:pt>
                      </c15:dlblFieldTableCache>
                    </c15:dlblFTEntry>
                  </c15:dlblFieldTable>
                  <c15:showDataLabelsRange val="0"/>
                </c:ext>
                <c:ext xmlns:c16="http://schemas.microsoft.com/office/drawing/2014/chart" uri="{C3380CC4-5D6E-409C-BE32-E72D297353CC}">
                  <c16:uniqueId val="{00000002-84F4-47EB-B1D0-92B00E73C569}"/>
                </c:ext>
              </c:extLst>
            </c:dLbl>
            <c:dLbl>
              <c:idx val="3"/>
              <c:tx>
                <c:strRef>
                  <c:f>Daten_Diagramme!$D$17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{E2EEAC19-A046-4253-8A44-1F778C0B8800}</c15:txfldGUID>
                      <c15:f>Daten_Diagramme!$D$17</c15:f>
                      <c15:dlblFieldTableCache>
                        <c:ptCount val="1"/>
                        <c:pt idx="0">
                          <c:v>1.3</c:v>
                        </c:pt>
                      </c15:dlblFieldTableCache>
                    </c15:dlblFTEntry>
                  </c15:dlblFieldTable>
                  <c15:showDataLabelsRange val="0"/>
                </c:ext>
                <c:ext xmlns:c16="http://schemas.microsoft.com/office/drawing/2014/chart" uri="{C3380CC4-5D6E-409C-BE32-E72D297353CC}">
                  <c16:uniqueId val="{00000003-84F4-47EB-B1D0-92B00E73C569}"/>
                </c:ext>
              </c:extLst>
            </c:dLbl>
            <c:dLbl>
              <c:idx val="4"/>
              <c:tx>
                <c:strRef>
                  <c:f>Daten_Diagramme!$D$18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{9C16CC70-E5F6-4DD1-A053-B838A1B7CBF7}</c15:txfldGUID>
                      <c15:f>Daten_Diagramme!$D$18</c15:f>
                      <c15:dlblFieldTableCache>
                        <c:ptCount val="1"/>
                        <c:pt idx="0">
                          <c:v>-1.4</c:v>
                        </c:pt>
                      </c15:dlblFieldTableCache>
                    </c15:dlblFTEntry>
                  </c15:dlblFieldTable>
                  <c15:showDataLabelsRange val="0"/>
                </c:ext>
                <c:ext xmlns:c16="http://schemas.microsoft.com/office/drawing/2014/chart" uri="{C3380CC4-5D6E-409C-BE32-E72D297353CC}">
                  <c16:uniqueId val="{00000004-84F4-47EB-B1D0-92B00E73C569}"/>
                </c:ext>
              </c:extLst>
            </c:dLbl>
            <c:dLbl>
              <c:idx val="5"/>
              <c:tx>
                <c:strRef>
                  <c:f>Daten_Diagramme!$D$19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{30BD160C-8893-4B8D-BCE1-B3502393A566}</c15:txfldGUID>
                      <c15:f>Daten_Diagramme!$D$19</c15:f>
                      <c15:dlblFieldTableCache>
                        <c:ptCount val="1"/>
                        <c:pt idx="0">
                          <c:v>4.4</c:v>
                        </c:pt>
                      </c15:dlblFieldTableCache>
                    </c15:dlblFTEntry>
                  </c15:dlblFieldTable>
                  <c15:showDataLabelsRange val="0"/>
                </c:ext>
                <c:ext xmlns:c16="http://schemas.microsoft.com/office/drawing/2014/chart" uri="{C3380CC4-5D6E-409C-BE32-E72D297353CC}">
                  <c16:uniqueId val="{00000005-84F4-47EB-B1D0-92B00E73C569}"/>
                </c:ext>
              </c:extLst>
            </c:dLbl>
            <c:dLbl>
              <c:idx val="6"/>
              <c:tx>
                <c:strRef>
                  <c:f>Daten_Diagramme!$D$20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{8E7D8051-B568-41B4-B7DF-9BF60A8D41B4}</c15:txfldGUID>
                      <c15:f>Daten_Diagramme!$D$20</c15:f>
                      <c15:dlblFieldTableCache>
                        <c:ptCount val="1"/>
                        <c:pt idx="0">
                          <c:v>-2.4</c:v>
                        </c:pt>
                      </c15:dlblFieldTableCache>
                    </c15:dlblFTEntry>
                  </c15:dlblFieldTable>
                  <c15:showDataLabelsRange val="0"/>
                </c:ext>
                <c:ext xmlns:c16="http://schemas.microsoft.com/office/drawing/2014/chart" uri="{C3380CC4-5D6E-409C-BE32-E72D297353CC}">
                  <c16:uniqueId val="{00000006-84F4-47EB-B1D0-92B00E73C569}"/>
                </c:ext>
              </c:extLst>
            </c:dLbl>
            <c:dLbl>
              <c:idx val="7"/>
              <c:tx>
                <c:strRef>
                  <c:f>Daten_Diagramme!$D$21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{6D709793-8226-4E02-B271-BC879EC4C88D}</c15:txfldGUID>
                      <c15:f>Daten_Diagramme!$D$21</c15:f>
                      <c15:dlblFieldTableCache>
                        <c:ptCount val="1"/>
                        <c:pt idx="0">
                          <c:v>0.0</c:v>
                        </c:pt>
                      </c15:dlblFieldTableCache>
                    </c15:dlblFTEntry>
                  </c15:dlblFieldTable>
                  <c15:showDataLabelsRange val="0"/>
                </c:ext>
                <c:ext xmlns:c16="http://schemas.microsoft.com/office/drawing/2014/chart" uri="{C3380CC4-5D6E-409C-BE32-E72D297353CC}">
                  <c16:uniqueId val="{00000007-84F4-47EB-B1D0-92B00E73C569}"/>
                </c:ext>
              </c:extLst>
            </c:dLbl>
            <c:dLbl>
              <c:idx val="8"/>
              <c:tx>
                <c:strRef>
                  <c:f>Daten_Diagramme!$D$22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{6A4A568D-96EF-4A8E-B134-6FAF81A672CF}</c15:txfldGUID>
                      <c15:f>Daten_Diagramme!$D$22</c15:f>
                      <c15:dlblFieldTableCache>
                        <c:ptCount val="1"/>
                        <c:pt idx="0">
                          <c:v>-1.5</c:v>
                        </c:pt>
                      </c15:dlblFieldTableCache>
                    </c15:dlblFTEntry>
                  </c15:dlblFieldTable>
                  <c15:showDataLabelsRange val="0"/>
                </c:ext>
                <c:ext xmlns:c16="http://schemas.microsoft.com/office/drawing/2014/chart" uri="{C3380CC4-5D6E-409C-BE32-E72D297353CC}">
                  <c16:uniqueId val="{00000008-84F4-47EB-B1D0-92B00E73C569}"/>
                </c:ext>
              </c:extLst>
            </c:dLbl>
            <c:dLbl>
              <c:idx val="9"/>
              <c:tx>
                <c:strRef>
                  <c:f>Daten_Diagramme!$D$23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{4B3FE69E-6363-4836-93E0-AECE1B45809F}</c15:txfldGUID>
                      <c15:f>Daten_Diagramme!$D$23</c15:f>
                      <c15:dlblFieldTableCache>
                        <c:ptCount val="1"/>
                        <c:pt idx="0">
                          <c:v>2.3</c:v>
                        </c:pt>
                      </c15:dlblFieldTableCache>
                    </c15:dlblFTEntry>
                  </c15:dlblFieldTable>
                  <c15:showDataLabelsRange val="0"/>
                </c:ext>
                <c:ext xmlns:c16="http://schemas.microsoft.com/office/drawing/2014/chart" uri="{C3380CC4-5D6E-409C-BE32-E72D297353CC}">
                  <c16:uniqueId val="{00000009-84F4-47EB-B1D0-92B00E73C569}"/>
                </c:ext>
              </c:extLst>
            </c:dLbl>
            <c:dLbl>
              <c:idx val="10"/>
              <c:tx>
                <c:strRef>
                  <c:f>Daten_Diagramme!$D$24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{3BA37FB1-EEF2-4C6C-9267-B0AA9854BB84}</c15:txfldGUID>
                      <c15:f>Daten_Diagramme!$D$24</c15:f>
                      <c15:dlblFieldTableCache>
                        <c:ptCount val="1"/>
                        <c:pt idx="0">
                          <c:v>-0.9</c:v>
                        </c:pt>
                      </c15:dlblFieldTableCache>
                    </c15:dlblFTEntry>
                  </c15:dlblFieldTable>
                  <c15:showDataLabelsRange val="0"/>
                </c:ext>
                <c:ext xmlns:c16="http://schemas.microsoft.com/office/drawing/2014/chart" uri="{C3380CC4-5D6E-409C-BE32-E72D297353CC}">
                  <c16:uniqueId val="{0000000A-84F4-47EB-B1D0-92B00E73C569}"/>
                </c:ext>
              </c:extLst>
            </c:dLbl>
            <c:dLbl>
              <c:idx val="11"/>
              <c:tx>
                <c:strRef>
                  <c:f>Daten_Diagramme!$D$25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{DC7ECD24-7D09-4FAC-95D9-BDCFB1C7148F}</c15:txfldGUID>
                      <c15:f>Daten_Diagramme!$D$25</c15:f>
                      <c15:dlblFieldTableCache>
                        <c:ptCount val="1"/>
                        <c:pt idx="0">
                          <c:v>0.8</c:v>
                        </c:pt>
                      </c15:dlblFieldTableCache>
                    </c15:dlblFTEntry>
                  </c15:dlblFieldTable>
                  <c15:showDataLabelsRange val="0"/>
                </c:ext>
                <c:ext xmlns:c16="http://schemas.microsoft.com/office/drawing/2014/chart" uri="{C3380CC4-5D6E-409C-BE32-E72D297353CC}">
                  <c16:uniqueId val="{0000000B-84F4-47EB-B1D0-92B00E73C569}"/>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{AEAA4E54-6BA7-4C24-9599-385045F61394}</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84F4-47EB-B1D0-92B00E73C569}"/>
                </c:ext>
              </c:extLst>
            </c:dLbl>
            <c:dLbl>
              <c:idx val="13"/>
              <c:tx>
                <c:strRef>
                  <c:f>Daten_Diagramme!$D$27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{59F196A4-44F8-490A-8F7A-0EDF70DE7882}</c15:txfldGUID>
                      <c15:f>Daten_Diagramme!$D$27</c15:f>
                      <c15:dlblFieldTableCache>
                        <c:ptCount val="1"/>
                        <c:pt idx="0">
                          <c:v>4.3</c:v>
                        </c:pt>
                      </c15:dlblFieldTableCache>
                    </c15:dlblFTEntry>
                  </c15:dlblFieldTable>
                  <c15:showDataLabelsRange val="0"/>
                </c:ext>
                <c:ext xmlns:c16="http://schemas.microsoft.com/office/drawing/2014/chart" uri="{C3380CC4-5D6E-409C-BE32-E72D297353CC}">
                  <c16:uniqueId val="{0000000D-84F4-47EB-B1D0-92B00E73C569}"/>
                </c:ext>
              </c:extLst>
            </c:dLbl>
            <c:dLbl>
              <c:idx val="14"/>
              <c:tx>
                <c:strRef>
                  <c:f>Daten_Diagramme!$D$28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{E35DB850-2D8C-4CB3-830D-F12E34BE41B8}</c15:txfldGUID>
                      <c15:f>Daten_Diagramme!$D$28</c15:f>
                      <c15:dlblFieldTableCache>
                        <c:ptCount val="1"/>
                        <c:pt idx="0">
                          <c:v>-3.3</c:v>
                        </c:pt>
                      </c15:dlblFieldTableCache>
                    </c15:dlblFTEntry>
                  </c15:dlblFieldTable>
                  <c15:showDataLabelsRange val="0"/>
                </c:ext>
                <c:ext xmlns:c16="http://schemas.microsoft.com/office/drawing/2014/chart" uri="{C3380CC4-5D6E-409C-BE32-E72D297353CC}">
                  <c16:uniqueId val="{0000000E-84F4-47EB-B1D0-92B00E73C569}"/>
                </c:ext>
              </c:extLst>
            </c:dLbl>
            <c:dLbl>
              <c:idx val="15"/>
              <c:tx>
                <c:strRef>
                  <c:f>Daten_Diagramme!$D$29</c:f>
                  <c:strCache>
                    <c:ptCount val="1"/>
                    <c:pt idx="0">
                      <c:v>-22.3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{7F9F5EA1-7760-4888-8933-331D41E35AFD}</c15:txfldGUID>
                      <c15:f>Daten_Diagramme!$D$29</c15:f>
                      <c15:dlblFieldTableCache>
                        <c:ptCount val="1"/>
                        <c:pt idx="0">
                          <c:v>-22.3</c:v>
                        </c:pt>
                      </c15:dlblFieldTableCache>
                    </c15:dlblFTEntry>
                  </c15:dlblFieldTable>
                  <c15:showDataLabelsRange val="0"/>
                </c:ext>
                <c:ext xmlns:c16="http://schemas.microsoft.com/office/drawing/2014/chart" uri="{C3380CC4-5D6E-409C-BE32-E72D297353CC}">
                  <c16:uniqueId val="{0000000F-84F4-47EB-B1D0-92B00E73C569}"/>
                </c:ext>
              </c:extLst>
            </c:dLbl>
            <c:dLbl>
              <c:idx val="16"/>
              <c:tx>
                <c:strRef>
                  <c:f>Daten_Diagramme!$D$30</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{D410DCC1-273A-445A-9F5E-997A6AAD4B8F}</c15:txfldGUID>
                      <c15:f>Daten_Diagramme!$D$30</c15:f>
                      <c15:dlblFieldTableCache>
                        <c:ptCount val="1"/>
                        <c:pt idx="0">
                          <c:v>3.1</c:v>
                        </c:pt>
                      </c15:dlblFieldTableCache>
                    </c15:dlblFTEntry>
                  </c15:dlblFieldTable>
                  <c15:showDataLabelsRange val="0"/>
                </c:ext>
                <c:ext xmlns:c16="http://schemas.microsoft.com/office/drawing/2014/chart" uri="{C3380CC4-5D6E-409C-BE32-E72D297353CC}">
                  <c16:uniqueId val="{00000010-84F4-47EB-B1D0-92B00E73C569}"/>
                </c:ext>
              </c:extLst>
            </c:dLbl>
            <c:dLbl>
              <c:idx val="17"/>
              <c:tx>
                <c:strRef>
                  <c:f>Daten_Diagramme!$D$31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{B802CB3B-4489-48DB-8017-4E724D20790E}</c15:txfldGUID>
                      <c15:f>Daten_Diagramme!$D$31</c15:f>
                      <c15:dlblFieldTableCache>
                        <c:ptCount val="1"/>
                        <c:pt idx="0">
                          <c:v>-2.0</c:v>
                        </c:pt>
                      </c15:dlblFieldTableCache>
                    </c15:dlblFTEntry>
                  </c15:dlblFieldTable>
                  <c15:showDataLabelsRange val="0"/>
                </c:ext>
                <c:ext xmlns:c16="http://schemas.microsoft.com/office/drawing/2014/chart" uri="{C3380CC4-5D6E-409C-BE32-E72D297353CC}">
                  <c16:uniqueId val="{00000011-84F4-47EB-B1D0-92B00E73C569}"/>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{54BA4303-402F-45C3-B1F2-EFD2D7AFB3B2}</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84F4-47EB-B1D0-92B00E73C569}"/>
                </c:ext>
              </c:extLst>
            </c:dLbl>
            <c:dLbl>
              <c:idx val="19"/>
              <c:tx>
                <c:strRef>
                  <c:f>Daten_Diagramme!$D$33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{E4EBD3F3-28E2-4208-AFAE-75B5AC82A66B}</c15:txfldGUID>
                      <c15:f>Daten_Diagramme!$D$33</c15:f>
                      <c15:dlblFieldTableCache>
                        <c:ptCount val="1"/>
                        <c:pt idx="0">
                          <c:v>2.6</c:v>
                        </c:pt>
                      </c15:dlblFieldTableCache>
                    </c15:dlblFTEntry>
                  </c15:dlblFieldTable>
                  <c15:showDataLabelsRange val="0"/>
                </c:ext>
                <c:ext xmlns:c16="http://schemas.microsoft.com/office/drawing/2014/chart" uri="{C3380CC4-5D6E-409C-BE32-E72D297353CC}">
                  <c16:uniqueId val="{00000013-84F4-47EB-B1D0-92B00E73C569}"/>
                </c:ext>
              </c:extLst>
            </c:dLbl>
            <c:dLbl>
              <c:idx val="20"/>
              <c:tx>
                <c:strRef>
                  <c:f>Daten_Diagramme!$D$34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{E208109E-D2E9-4A44-AF72-F120D9A21395}</c15:txfldGUID>
                      <c15:f>Daten_Diagramme!$D$34</c15:f>
                      <c15:dlblFieldTableCache>
                        <c:ptCount val="1"/>
                        <c:pt idx="0">
                          <c:v>-0.4</c:v>
                        </c:pt>
                      </c15:dlblFieldTableCache>
                    </c15:dlblFTEntry>
                  </c15:dlblFieldTable>
                  <c15:showDataLabelsRange val="0"/>
                </c:ext>
                <c:ext xmlns:c16="http://schemas.microsoft.com/office/drawing/2014/chart" uri="{C3380CC4-5D6E-409C-BE32-E72D297353CC}">
                  <c16:uniqueId val="{00000014-84F4-47EB-B1D0-92B00E73C569}"/>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{9A016AF4-1254-4231-B573-064A9FC618E7}</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84F4-47EB-B1D0-92B00E73C56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{F1239EE9-2DA7-4A78-96AB-B837E1983390}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4F4-47EB-B1D0-92B00E73C569}"/>
                </c:ext>
              </c:extLst>
            </c:dLbl>
            <c:dLbl>
              <c:idx val="23"/>
              <c:tx>
                <c:strRef>
                  <c:f>Daten_Diagramme!$D$37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{DB4B6E18-CB51-4CAA-B8DE-71E71BE0F1ED}</c15:txfldGUID>
                      <c15:f>Daten_Diagramme!$D$37</c15:f>
                      <c15:dlblFieldTableCache>
                        <c:ptCount val="1"/>
                        <c:pt idx="0">
                          <c:v>-0.2</c:v>
                        </c:pt>
                      </c15:dlblFieldTableCache>
                    </c15:dlblFTEntry>
                  </c15:dlblFieldTable>
                  <c15:showDataLabelsRange val="0"/>
                </c:ext>
                <c:ext xmlns:c16="http://schemas.microsoft.com/office/drawing/2014/chart" uri="{C3380CC4-5D6E-409C-BE32-E72D297353CC}">
                  <c16:uniqueId val="{00000017-84F4-47EB-B1D0-92B00E73C569}"/>
                </c:ext>
              </c:extLst>
            </c:dLbl>
            <c:dLbl>
              <c:idx val="24"/>
              <c:layout>
                <c:manualLayout>
                  <c:x val="4.7769028871392123E-3"/>
                  <c:y val="-4.6876052205785108E-5"/>
                </c:manualLayout>
              </c:layout>
              <c:tx>
                <c:strRef>
                  <c:f>Daten_Diagramme!$D$38</c:f>
                  <c:strCache>
                    <c:ptCount val="1"/>
                    <c:pt idx="0">
                      <c:v>0.9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{9DC4B30F-628C-4A7E-AF6E-CEC09E1A13A2}</c15:txfldGUID>
                      <c15:f>Daten_Diagramme!$D$38</c15:f>
                      <c15:dlblFieldTableCache>
                        <c:ptCount val="1"/>
                        <c:pt idx="0">
                          <c:v>0.9</c:v>
                        </c:pt>
                      </c15:dlblFieldTableCache>
                    </c15:dlblFTEntry>
                  </c15:dlblFieldTable>
                  <c15:showDataLabelsRange val="0"/>
                </c:ext>
                <c:ext xmlns:c16="http://schemas.microsoft.com/office/drawing/2014/chart" uri="{C3380CC4-5D6E-409C-BE32-E72D297353CC}">
                  <c16:uniqueId val="{00000018-84F4-47EB-B1D0-92B00E73C569}"/>
                </c:ext>
              </c:extLst>
            </c:dLbl>
            <c:dLbl>
              <c:idx val="25"/>
              <c:tx>
                <c:strRef>
                  <c:f>Daten_Diagramme!$D$39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{BA2D371C-8A5E-4EED-B162-6E5FF6028E98}</c15:txfldGUID>
                      <c15:f>Daten_Diagramme!$D$39</c15:f>
                      <c15:dlblFieldTableCache>
                        <c:ptCount val="1"/>
                        <c:pt idx="0">
                          <c:v>0.1</c:v>
                        </c:pt>
                      </c15:dlblFieldTableCache>
                    </c15:dlblFTEntry>
                  </c15:dlblFieldTable>
                  <c15:showDataLabelsRange val="0"/>
                </c:ext>
                <c:ext xmlns:c16="http://schemas.microsoft.com/office/drawing/2014/chart" uri="{C3380CC4-5D6E-409C-BE32-E72D297353CC}">
                  <c16:uniqueId val="{00000019-84F4-47EB-B1D0-92B00E73C56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{07C572CA-6EA1-4D34-9540-DCEBA67968B8}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4F4-47EB-B1D0-92B00E73C56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{69BE2834-C504-41BC-BAA9-5E2F424E0395}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4F4-47EB-B1D0-92B00E73C56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{CEE5BE15-4274-45E1-A591-FEC298CC50D0}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4F4-47EB-B1D0-92B00E73C56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{40035090-3C4C-423F-9223-D11F81D38D90}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4F4-47EB-B1D0-92B00E73C56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{D599DA73-0BA6-481C-9CCE-96C7E5572D46}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4F4-47EB-B1D0-92B00E73C569}"/>
                </c:ext>
              </c:extLst>
            </c:dLbl>
            <c:dLbl>
              <c:idx val="31"/>
              <c:tx>
                <c:strRef>
                  <c:f>Daten_Diagramme!$D$45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{FACFB6D0-96D2-4C0A-99E8-03240A848420}</c15:txfldGUID>
                      <c15:f>Daten_Diagramme!$D$45</c15:f>
                      <c15:dlblFieldTableCache>
                        <c:ptCount val="1"/>
                        <c:pt idx="0">
                          <c:v>0.1</c:v>
                        </c:pt>
                      </c15:dlblFieldTableCache>
                    </c15:dlblFTEntry>
                  </c15:dlblFieldTable>
                  <c15:showDataLabelsRange val="0"/>
                </c:ext>
                <c:ext xmlns:c16="http://schemas.microsoft.com/office/drawing/2014/chart" uri="{C3380CC4-5D6E-409C-BE32-E72D297353CC}">
                  <c16:uniqueId val="{0000001F-84F4-47EB-B1D0-92B00E73C56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0.2041524894104576</c:v>
                </c:pt>
                <c:pt idx="1">
                  <c:v>-0.18984337921214997</c:v>
                </c:pt>
                <c:pt idx="2">
                  <c:v>3.5856573705179282</c:v>
                </c:pt>
                <c:pt idx="3">
                  <c:v>1.273074474856779</c:v>
                </c:pt>
                <c:pt idx="4">
                  <c:v>-1.4105058365758756</c:v>
                </c:pt>
                <c:pt idx="5">
                  <c:v>4.4196428571428568</c:v>
                </c:pt>
                <c:pt idx="6">
                  <c:v>-2.3980815347721824</c:v>
                </c:pt>
                <c:pt idx="7">
                  <c:v>1.5807777426493835E-2</c:v>
                </c:pt>
                <c:pt idx="8">
                  <c:v>-1.4568363027857072</c:v>
                </c:pt>
                <c:pt idx="9">
                  <c:v>2.3487962419260131</c:v>
                </c:pt>
                <c:pt idx="10">
                  <c:v>-0.88507093583235719</c:v>
                </c:pt>
                <c:pt idx="11">
                  <c:v>0.78125</c:v>
                </c:pt>
                <c:pt idx="12">
                  <c:v>-0.42735042735042733</c:v>
                </c:pt>
                <c:pt idx="13">
                  <c:v>4.2732166890982501</c:v>
                </c:pt>
                <c:pt idx="14">
                  <c:v>-3.2961821199905148</c:v>
                </c:pt>
                <c:pt idx="15">
                  <c:v>-22.259414225941423</c:v>
                </c:pt>
                <c:pt idx="16">
                  <c:v>3.119584055459272</c:v>
                </c:pt>
                <c:pt idx="17">
                  <c:v>-2.0071487489689304</c:v>
                </c:pt>
                <c:pt idx="18">
                  <c:v>2.7134243097429387</c:v>
                </c:pt>
                <c:pt idx="19">
                  <c:v>2.5573424729765359</c:v>
                </c:pt>
                <c:pt idx="20">
                  <c:v>-0.40439052570768341</c:v>
                </c:pt>
                <c:pt idx="21">
                  <c:v>0</c:v>
                </c:pt>
                <c:pt idx="23">
                  <c:v>-0.18984337921214997</c:v>
                </c:pt>
                <c:pt idx="24">
                  <c:v>0.86220920774361476</c:v>
                </c:pt>
                <c:pt idx="25">
                  <c:v>7.8120931201499919E-2</c:v>
                </c:pt>
              </c:numCache>
            </c:numRef>
          </c:val>
          <c:extLst>
            <c:ext xmlns:c16="http://schemas.microsoft.com/office/drawing/2014/chart" uri="{C3380CC4-5D6E-409C-BE32-E72D297353CC}">
              <c16:uniqueId val="{00000020-84F4-47EB-B1D0-92B00E73C56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{3302DCE0-2E81-4B8A-BEA7-5D908CE7D845}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4F4-47EB-B1D0-92B00E73C56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{6C8EB60E-07C9-4691-8057-BBD1B7EAF6F9}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4F4-47EB-B1D0-92B00E73C56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{428DA621-1411-449D-BF37-36E5E05A4322}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4F4-47EB-B1D0-92B00E73C56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{E9AFC2E0-643C-438F-902E-D7B5CC479E5C}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4F4-47EB-B1D0-92B00E73C56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{3003A947-AFCF-4D0F-ACFE-2CF3C68FB38A}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4F4-47EB-B1D0-92B00E73C56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{EE70D581-BF71-4F57-942E-03559784E7D4}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4F4-47EB-B1D0-92B00E73C56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{5A41F108-2A7D-4A13-AA5F-6A313D215EEE}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4F4-47EB-B1D0-92B00E73C56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{A6AF8EEF-8671-4559-8BAC-E2C26D299EA6}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4F4-47EB-B1D0-92B00E73C56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{91C9E010-1120-4D7D-9C3B-E50D52517A2C}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4F4-47EB-B1D0-92B00E73C56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{029FE4B2-393B-4C94-B796-6FD4F1FAA7E1}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4F4-47EB-B1D0-92B00E73C56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{E640905A-773A-495A-9714-333D81C0F800}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4F4-47EB-B1D0-92B00E73C56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{FB577525-BB31-416E-80DD-96F8A2CABF5F}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4F4-47EB-B1D0-92B00E73C56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{963D8971-123E-4A01-BF1F-2331FD0BF797}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4F4-47EB-B1D0-92B00E73C56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{234368A2-FC4B-4E9D-A3D7-FC7377A275E7}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4F4-47EB-B1D0-92B00E73C56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{9AC32F54-60AE-4CAB-B030-F60C83C81900}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4F4-47EB-B1D0-92B00E73C56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{8CD54A60-AF2D-4243-9B4F-6C3CED70F75E}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4F4-47EB-B1D0-92B00E73C56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{5DBEF7D4-E22A-49D8-B030-0B0B11030F1E}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4F4-47EB-B1D0-92B00E73C56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{84E719FE-C1A3-4E58-ADD5-F74C8BE48A9E}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4F4-47EB-B1D0-92B00E73C56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{F20654A8-5CE0-4716-987B-CE44DCED4011}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4F4-47EB-B1D0-92B00E73C56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{8C6E681F-ED94-46CF-A20A-B501D1658D8F}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4F4-47EB-B1D0-92B00E73C56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{6CBE6E72-39A8-4A0A-BBE4-97A359231993}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4F4-47EB-B1D0-92B00E73C56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{F269E240-54FA-4D38-8CA7-B871EC0D8A82}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4F4-47EB-B1D0-92B00E73C56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{C8DBE9F8-4F02-43F8-83A1-A1F37F770C2D}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4F4-47EB-B1D0-92B00E73C56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{10E8E53E-B109-4E61-BE51-8B8FE2FE7247}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4F4-47EB-B1D0-92B00E73C56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{5F6FF6FC-6FC2-4E59-84F7-1F4B1A3BFCF6}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4F4-47EB-B1D0-92B00E73C56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{27829EE2-8D9C-45EA-B660-300215285FEC}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4F4-47EB-B1D0-92B00E73C56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{AA27A4A6-5ECD-42CA-B472-247A7361E1C3}</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4F4-47EB-B1D0-92B00E73C56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{DACE3BEC-9FA7-4C3C-A443-00D35AFD6D08}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4F4-47EB-B1D0-92B00E73C56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{0C238237-F614-4894-8BB8-A2578F8C1471}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4F4-47EB-B1D0-92B00E73C56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{8BF7C838-D576-427F-99AA-C42B0B9C705A}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4F4-47EB-B1D0-92B00E73C56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{A9187C55-3756-4EFE-83AA-E4F7F3546266}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4F4-47EB-B1D0-92B00E73C56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{70610048-7C6B-44C1-9426-12AD59864CDB}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4F4-47EB-B1D0-92B00E73C56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4F4-47EB-B1D0-92B00E73C56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4F4-47EB-B1D0-92B00E73C56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{8CE6B13F-355E-44E3-8B0C-F2D0753F9322}</c15:txfldGUID>
                      <c15:f>Daten_Diagramme!$E$14</c15:f>
                      <c15:dlblFieldTableCache>
                        <c:ptCount val="1"/>
                        <c:pt idx="0">
                          <c:v>-3.1</c:v>
                        </c:pt>
                      </c15:dlblFieldTableCache>
                    </c15:dlblFTEntry>
                  </c15:dlblFieldTable>
                  <c15:showDataLabelsRange val="0"/>
                </c:ext>
                <c:ext xmlns:c16="http://schemas.microsoft.com/office/drawing/2014/chart" uri="{C3380CC4-5D6E-409C-BE32-E72D297353CC}">
                  <c16:uniqueId val="{00000000-785E-425B-AA88-27FB52C0A149}"/>
                </c:ext>
              </c:extLst>
            </c:dLbl>
            <c:dLbl>
              <c:idx val="1"/>
              <c:tx>
                <c:strRef>
                  <c:f>Daten_Diagramme!$E$15</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{17CA6FDF-67FA-4308-9E6F-5FEADA626A19}</c15:txfldGUID>
                      <c15:f>Daten_Diagramme!$E$15</c15:f>
                      <c15:dlblFieldTableCache>
                        <c:ptCount val="1"/>
                        <c:pt idx="0">
                          <c:v>5.2</c:v>
                        </c:pt>
                      </c15:dlblFieldTableCache>
                    </c15:dlblFTEntry>
                  </c15:dlblFieldTable>
                  <c15:showDataLabelsRange val="0"/>
                </c:ext>
                <c:ext xmlns:c16="http://schemas.microsoft.com/office/drawing/2014/chart" uri="{C3380CC4-5D6E-409C-BE32-E72D297353CC}">
                  <c16:uniqueId val="{00000001-785E-425B-AA88-27FB52C0A149}"/>
                </c:ext>
              </c:extLst>
            </c:dLbl>
            <c:dLbl>
              <c:idx val="2"/>
              <c:tx>
                <c:strRef>
                  <c:f>Daten_Diagramme!$E$16</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{FF0975D1-960D-4520-8288-C1E9E9E6DD3D}</c15:txfldGUID>
                      <c15:f>Daten_Diagramme!$E$16</c15:f>
                      <c15:dlblFieldTableCache>
                        <c:ptCount val="1"/>
                        <c:pt idx="0">
                          <c:v>-9.2</c:v>
                        </c:pt>
                      </c15:dlblFieldTableCache>
                    </c15:dlblFTEntry>
                  </c15:dlblFieldTable>
                  <c15:showDataLabelsRange val="0"/>
                </c:ext>
                <c:ext xmlns:c16="http://schemas.microsoft.com/office/drawing/2014/chart" uri="{C3380CC4-5D6E-409C-BE32-E72D297353CC}">
                  <c16:uniqueId val="{00000002-785E-425B-AA88-27FB52C0A149}"/>
                </c:ext>
              </c:extLst>
            </c:dLbl>
            <c:dLbl>
              <c:idx val="3"/>
              <c:tx>
                <c:strRef>
                  <c:f>Daten_Diagramme!$E$17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{221604E9-7234-41BE-8A99-26809DA1D464}</c15:txfldGUID>
                      <c15:f>Daten_Diagramme!$E$17</c15:f>
                      <c15:dlblFieldTableCache>
                        <c:ptCount val="1"/>
                        <c:pt idx="0">
                          <c:v>-2.4</c:v>
                        </c:pt>
                      </c15:dlblFieldTableCache>
                    </c15:dlblFTEntry>
                  </c15:dlblFieldTable>
                  <c15:showDataLabelsRange val="0"/>
                </c:ext>
                <c:ext xmlns:c16="http://schemas.microsoft.com/office/drawing/2014/chart" uri="{C3380CC4-5D6E-409C-BE32-E72D297353CC}">
                  <c16:uniqueId val="{00000003-785E-425B-AA88-27FB52C0A149}"/>
                </c:ext>
              </c:extLst>
            </c:dLbl>
            <c:dLbl>
              <c:idx val="4"/>
              <c:tx>
                <c:strRef>
                  <c:f>Daten_Diagramme!$E$18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{B77CEFEC-FF09-4EFF-8152-FD96EAB86A72}</c15:txfldGUID>
                      <c15:f>Daten_Diagramme!$E$18</c15:f>
                      <c15:dlblFieldTableCache>
                        <c:ptCount val="1"/>
                        <c:pt idx="0">
                          <c:v>-5.3</c:v>
                        </c:pt>
                      </c15:dlblFieldTableCache>
                    </c15:dlblFTEntry>
                  </c15:dlblFieldTable>
                  <c15:showDataLabelsRange val="0"/>
                </c:ext>
                <c:ext xmlns:c16="http://schemas.microsoft.com/office/drawing/2014/chart" uri="{C3380CC4-5D6E-409C-BE32-E72D297353CC}">
                  <c16:uniqueId val="{00000004-785E-425B-AA88-27FB52C0A149}"/>
                </c:ext>
              </c:extLst>
            </c:dLbl>
            <c:dLbl>
              <c:idx val="5"/>
              <c:tx>
                <c:strRef>
                  <c:f>Daten_Diagramme!$E$19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{C50EDC69-C9D4-4854-952E-842A8E034FD1}</c15:txfldGUID>
                      <c15:f>Daten_Diagramme!$E$19</c15:f>
                      <c15:dlblFieldTableCache>
                        <c:ptCount val="1"/>
                        <c:pt idx="0">
                          <c:v>-1.6</c:v>
                        </c:pt>
                      </c15:dlblFieldTableCache>
                    </c15:dlblFTEntry>
                  </c15:dlblFieldTable>
                  <c15:showDataLabelsRange val="0"/>
                </c:ext>
                <c:ext xmlns:c16="http://schemas.microsoft.com/office/drawing/2014/chart" uri="{C3380CC4-5D6E-409C-BE32-E72D297353CC}">
                  <c16:uniqueId val="{00000005-785E-425B-AA88-27FB52C0A149}"/>
                </c:ext>
              </c:extLst>
            </c:dLbl>
            <c:dLbl>
              <c:idx val="6"/>
              <c:tx>
                <c:strRef>
                  <c:f>Daten_Diagramme!$E$20</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{0990531C-9D76-4DBB-BAFD-DE7614D7B5BB}</c15:txfldGUID>
                      <c15:f>Daten_Diagramme!$E$20</c15:f>
                      <c15:dlblFieldTableCache>
                        <c:ptCount val="1"/>
                        <c:pt idx="0">
                          <c:v>8.6</c:v>
                        </c:pt>
                      </c15:dlblFieldTableCache>
                    </c15:dlblFTEntry>
                  </c15:dlblFieldTable>
                  <c15:showDataLabelsRange val="0"/>
                </c:ext>
                <c:ext xmlns:c16="http://schemas.microsoft.com/office/drawing/2014/chart" uri="{C3380CC4-5D6E-409C-BE32-E72D297353CC}">
                  <c16:uniqueId val="{00000006-785E-425B-AA88-27FB52C0A149}"/>
                </c:ext>
              </c:extLst>
            </c:dLbl>
            <c:dLbl>
              <c:idx val="7"/>
              <c:tx>
                <c:strRef>
                  <c:f>Daten_Diagramme!$E$21</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{1528A005-30C0-418C-9E64-66B8BEC4EC4B}</c15:txfldGUID>
                      <c15:f>Daten_Diagramme!$E$21</c15:f>
                      <c15:dlblFieldTableCache>
                        <c:ptCount val="1"/>
                        <c:pt idx="0">
                          <c:v>-4.8</c:v>
                        </c:pt>
                      </c15:dlblFieldTableCache>
                    </c15:dlblFTEntry>
                  </c15:dlblFieldTable>
                  <c15:showDataLabelsRange val="0"/>
                </c:ext>
                <c:ext xmlns:c16="http://schemas.microsoft.com/office/drawing/2014/chart" uri="{C3380CC4-5D6E-409C-BE32-E72D297353CC}">
                  <c16:uniqueId val="{00000007-785E-425B-AA88-27FB52C0A149}"/>
                </c:ext>
              </c:extLst>
            </c:dLbl>
            <c:dLbl>
              <c:idx val="8"/>
              <c:tx>
                <c:strRef>
                  <c:f>Daten_Diagramme!$E$22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{BAB39539-74CB-4773-9E5F-9C750D3D5B13}</c15:txfldGUID>
                      <c15:f>Daten_Diagramme!$E$22</c15:f>
                      <c15:dlblFieldTableCache>
                        <c:ptCount val="1"/>
                        <c:pt idx="0">
                          <c:v>-0.4</c:v>
                        </c:pt>
                      </c15:dlblFieldTableCache>
                    </c15:dlblFTEntry>
                  </c15:dlblFieldTable>
                  <c15:showDataLabelsRange val="0"/>
                </c:ext>
                <c:ext xmlns:c16="http://schemas.microsoft.com/office/drawing/2014/chart" uri="{C3380CC4-5D6E-409C-BE32-E72D297353CC}">
                  <c16:uniqueId val="{00000008-785E-425B-AA88-27FB52C0A149}"/>
                </c:ext>
              </c:extLst>
            </c:dLbl>
            <c:dLbl>
              <c:idx val="9"/>
              <c:tx>
                <c:strRef>
                  <c:f>Daten_Diagramme!$E$23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{82E87EAB-7B3F-4C9B-9204-74618BD9020A}</c15:txfldGUID>
                      <c15:f>Daten_Diagramme!$E$23</c15:f>
                      <c15:dlblFieldTableCache>
                        <c:ptCount val="1"/>
                        <c:pt idx="0">
                          <c:v>-5.0</c:v>
                        </c:pt>
                      </c15:dlblFieldTableCache>
                    </c15:dlblFTEntry>
                  </c15:dlblFieldTable>
                  <c15:showDataLabelsRange val="0"/>
                </c:ext>
                <c:ext xmlns:c16="http://schemas.microsoft.com/office/drawing/2014/chart" uri="{C3380CC4-5D6E-409C-BE32-E72D297353CC}">
                  <c16:uniqueId val="{00000009-785E-425B-AA88-27FB52C0A149}"/>
                </c:ext>
              </c:extLst>
            </c:dLbl>
            <c:dLbl>
              <c:idx val="10"/>
              <c:tx>
                <c:strRef>
                  <c:f>Daten_Diagramme!$E$24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{5844CA3A-2525-4C7C-B814-CC7DF7C21A15}</c15:txfldGUID>
                      <c15:f>Daten_Diagramme!$E$24</c15:f>
                      <c15:dlblFieldTableCache>
                        <c:ptCount val="1"/>
                        <c:pt idx="0">
                          <c:v>-2.6</c:v>
                        </c:pt>
                      </c15:dlblFieldTableCache>
                    </c15:dlblFTEntry>
                  </c15:dlblFieldTable>
                  <c15:showDataLabelsRange val="0"/>
                </c:ext>
                <c:ext xmlns:c16="http://schemas.microsoft.com/office/drawing/2014/chart" uri="{C3380CC4-5D6E-409C-BE32-E72D297353CC}">
                  <c16:uniqueId val="{0000000A-785E-425B-AA88-27FB52C0A149}"/>
                </c:ext>
              </c:extLst>
            </c:dLbl>
            <c:dLbl>
              <c:idx val="11"/>
              <c:tx>
                <c:strRef>
                  <c:f>Daten_Diagramme!$E$25</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{2D7B65D2-F644-4C71-B69F-0F7AE3429A55}</c15:txfldGUID>
                      <c15:f>Daten_Diagramme!$E$25</c15:f>
                      <c15:dlblFieldTableCache>
                        <c:ptCount val="1"/>
                        <c:pt idx="0">
                          <c:v>-7.9</c:v>
                        </c:pt>
                      </c15:dlblFieldTableCache>
                    </c15:dlblFTEntry>
                  </c15:dlblFieldTable>
                  <c15:showDataLabelsRange val="0"/>
                </c:ext>
                <c:ext xmlns:c16="http://schemas.microsoft.com/office/drawing/2014/chart" uri="{C3380CC4-5D6E-409C-BE32-E72D297353CC}">
                  <c16:uniqueId val="{0000000B-785E-425B-AA88-27FB52C0A149}"/>
                </c:ext>
              </c:extLst>
            </c:dLbl>
            <c:dLbl>
              <c:idx val="12"/>
              <c:tx>
                <c:strRef>
                  <c:f>Daten_Diagramme!$E$26</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{CD5165FC-DA06-42DB-A350-7023B84F9A45}</c15:txfldGUID>
                      <c15:f>Daten_Diagramme!$E$26</c15:f>
                      <c15:dlblFieldTableCache>
                        <c:ptCount val="1"/>
                        <c:pt idx="0">
                          <c:v>-10.5</c:v>
                        </c:pt>
                      </c15:dlblFieldTableCache>
                    </c15:dlblFTEntry>
                  </c15:dlblFieldTable>
                  <c15:showDataLabelsRange val="0"/>
                </c:ext>
                <c:ext xmlns:c16="http://schemas.microsoft.com/office/drawing/2014/chart" uri="{C3380CC4-5D6E-409C-BE32-E72D297353CC}">
                  <c16:uniqueId val="{0000000C-785E-425B-AA88-27FB52C0A149}"/>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{8264422D-AE39-462D-9CC4-A001C4FA3D91}</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785E-425B-AA88-27FB52C0A149}"/>
                </c:ext>
              </c:extLst>
            </c:dLbl>
            <c:dLbl>
              <c:idx val="14"/>
              <c:tx>
                <c:strRef>
                  <c:f>Daten_Diagramme!$E$28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{E3E66D6C-7019-4527-B8F9-E882136BEEBB}</c15:txfldGUID>
                      <c15:f>Daten_Diagramme!$E$28</c15:f>
                      <c15:dlblFieldTableCache>
                        <c:ptCount val="1"/>
                        <c:pt idx="0">
                          <c:v>-3.3</c:v>
                        </c:pt>
                      </c15:dlblFieldTableCache>
                    </c15:dlblFTEntry>
                  </c15:dlblFieldTable>
                  <c15:showDataLabelsRange val="0"/>
                </c:ext>
                <c:ext xmlns:c16="http://schemas.microsoft.com/office/drawing/2014/chart" uri="{C3380CC4-5D6E-409C-BE32-E72D297353CC}">
                  <c16:uniqueId val="{0000000E-785E-425B-AA88-27FB52C0A149}"/>
                </c:ext>
              </c:extLst>
            </c:dLbl>
            <c:dLbl>
              <c:idx val="15"/>
              <c:tx>
                <c:strRef>
                  <c:f>Daten_Diagramme!$E$29</c:f>
                  <c:strCache>
                    <c:ptCount val="1"/>
                    <c:pt idx="0">
                      <c:v>-29.7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{A2C3D7EC-229D-4738-A9AA-69B53FE64A43}</c15:txfldGUID>
                      <c15:f>Daten_Diagramme!$E$29</c15:f>
                      <c15:dlblFieldTableCache>
                        <c:ptCount val="1"/>
                        <c:pt idx="0">
                          <c:v>-29.7</c:v>
                        </c:pt>
                      </c15:dlblFieldTableCache>
                    </c15:dlblFTEntry>
                  </c15:dlblFieldTable>
                  <c15:showDataLabelsRange val="0"/>
                </c:ext>
                <c:ext xmlns:c16="http://schemas.microsoft.com/office/drawing/2014/chart" uri="{C3380CC4-5D6E-409C-BE32-E72D297353CC}">
                  <c16:uniqueId val="{0000000F-785E-425B-AA88-27FB52C0A149}"/>
                </c:ext>
              </c:extLst>
            </c:dLbl>
            <c:dLbl>
              <c:idx val="16"/>
              <c:tx>
                <c:strRef>
                  <c:f>Daten_Diagramme!$E$30</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{C389DC64-AFFB-4262-8A6B-C2AFF72FCDD1}</c15:txfldGUID>
                      <c15:f>Daten_Diagramme!$E$30</c15:f>
                      <c15:dlblFieldTableCache>
                        <c:ptCount val="1"/>
                        <c:pt idx="0">
                          <c:v>-4.1</c:v>
                        </c:pt>
                      </c15:dlblFieldTableCache>
                    </c15:dlblFTEntry>
                  </c15:dlblFieldTable>
                  <c15:showDataLabelsRange val="0"/>
                </c:ext>
                <c:ext xmlns:c16="http://schemas.microsoft.com/office/drawing/2014/chart" uri="{C3380CC4-5D6E-409C-BE32-E72D297353CC}">
                  <c16:uniqueId val="{00000010-785E-425B-AA88-27FB52C0A149}"/>
                </c:ext>
              </c:extLst>
            </c:dLbl>
            <c:dLbl>
              <c:idx val="17"/>
              <c:tx>
                <c:strRef>
                  <c:f>Daten_Diagramme!$E$31</c:f>
                  <c:strCache>
                    <c:ptCount val="1"/>
                    <c:pt idx="0">
                      <c:v>-13.6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{0546CF24-65A5-45EC-B554-EE7C813495CD}</c15:txfldGUID>
                      <c15:f>Daten_Diagramme!$E$31</c15:f>
                      <c15:dlblFieldTableCache>
                        <c:ptCount val="1"/>
                        <c:pt idx="0">
                          <c:v>-13.6</c:v>
                        </c:pt>
                      </c15:dlblFieldTableCache>
                    </c15:dlblFTEntry>
                  </c15:dlblFieldTable>
                  <c15:showDataLabelsRange val="0"/>
                </c:ext>
                <c:ext xmlns:c16="http://schemas.microsoft.com/office/drawing/2014/chart" uri="{C3380CC4-5D6E-409C-BE32-E72D297353CC}">
                  <c16:uniqueId val="{00000011-785E-425B-AA88-27FB52C0A149}"/>
                </c:ext>
              </c:extLst>
            </c:dLbl>
            <c:dLbl>
              <c:idx val="18"/>
              <c:tx>
                <c:strRef>
                  <c:f>Daten_Diagramme!$E$32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{7EED36DE-8C56-4561-BD1E-3A7A0E24AEC9}</c15:txfldGUID>
                      <c15:f>Daten_Diagramme!$E$32</c15:f>
                      <c15:dlblFieldTableCache>
                        <c:ptCount val="1"/>
                        <c:pt idx="0">
                          <c:v>-2.7</c:v>
                        </c:pt>
                      </c15:dlblFieldTableCache>
                    </c15:dlblFTEntry>
                  </c15:dlblFieldTable>
                  <c15:showDataLabelsRange val="0"/>
                </c:ext>
                <c:ext xmlns:c16="http://schemas.microsoft.com/office/drawing/2014/chart" uri="{C3380CC4-5D6E-409C-BE32-E72D297353CC}">
                  <c16:uniqueId val="{00000012-785E-425B-AA88-27FB52C0A149}"/>
                </c:ext>
              </c:extLst>
            </c:dLbl>
            <c:dLbl>
              <c:idx val="19"/>
              <c:tx>
                <c:strRef>
                  <c:f>Daten_Diagramme!$E$33</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{AA9B8BAF-EDE3-4D74-84FC-0966333D92D7}</c15:txfldGUID>
                      <c15:f>Daten_Diagramme!$E$33</c15:f>
                      <c15:dlblFieldTableCache>
                        <c:ptCount val="1"/>
                        <c:pt idx="0">
                          <c:v>0.8</c:v>
                        </c:pt>
                      </c15:dlblFieldTableCache>
                    </c15:dlblFTEntry>
                  </c15:dlblFieldTable>
                  <c15:showDataLabelsRange val="0"/>
                </c:ext>
                <c:ext xmlns:c16="http://schemas.microsoft.com/office/drawing/2014/chart" uri="{C3380CC4-5D6E-409C-BE32-E72D297353CC}">
                  <c16:uniqueId val="{00000013-785E-425B-AA88-27FB52C0A149}"/>
                </c:ext>
              </c:extLst>
            </c:dLbl>
            <c:dLbl>
              <c:idx val="20"/>
              <c:tx>
                <c:strRef>
                  <c:f>Daten_Diagramme!$E$34</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{095C4E72-8961-40DE-967C-CF2D14B05D2E}</c15:txfldGUID>
                      <c15:f>Daten_Diagramme!$E$34</c15:f>
                      <c15:dlblFieldTableCache>
                        <c:ptCount val="1"/>
                        <c:pt idx="0">
                          <c:v>-6.2</c:v>
                        </c:pt>
                      </c15:dlblFieldTableCache>
                    </c15:dlblFTEntry>
                  </c15:dlblFieldTable>
                  <c15:showDataLabelsRange val="0"/>
                </c:ext>
                <c:ext xmlns:c16="http://schemas.microsoft.com/office/drawing/2014/chart" uri="{C3380CC4-5D6E-409C-BE32-E72D297353CC}">
                  <c16:uniqueId val="{00000014-785E-425B-AA88-27FB52C0A149}"/>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{2DF9F794-9E70-48AB-B993-DAEBAB6008DB}</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785E-425B-AA88-27FB52C0A14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{D4D04E5E-C0EC-4E47-A538-67619E27A3DC}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85E-425B-AA88-27FB52C0A149}"/>
                </c:ext>
              </c:extLst>
            </c:dLbl>
            <c:dLbl>
              <c:idx val="23"/>
              <c:tx>
                <c:strRef>
                  <c:f>Daten_Diagramme!$E$37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{80C9EDED-BA00-46B9-997B-390D9E0F1D73}</c15:txfldGUID>
                      <c15:f>Daten_Diagramme!$E$37</c15:f>
                      <c15:dlblFieldTableCache>
                        <c:ptCount val="1"/>
                        <c:pt idx="0">
                          <c:v>5.2</c:v>
                        </c:pt>
                      </c15:dlblFieldTableCache>
                    </c15:dlblFTEntry>
                  </c15:dlblFieldTable>
                  <c15:showDataLabelsRange val="0"/>
                </c:ext>
                <c:ext xmlns:c16="http://schemas.microsoft.com/office/drawing/2014/chart" uri="{C3380CC4-5D6E-409C-BE32-E72D297353CC}">
                  <c16:uniqueId val="{00000017-785E-425B-AA88-27FB52C0A149}"/>
                </c:ext>
              </c:extLst>
            </c:dLbl>
            <c:dLbl>
              <c:idx val="24"/>
              <c:tx>
                <c:strRef>
                  <c:f>Daten_Diagramme!$E$38</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{4E81C561-0B5F-446A-8CCC-3010298D78D8}</c15:txfldGUID>
                      <c15:f>Daten_Diagramme!$E$38</c15:f>
                      <c15:dlblFieldTableCache>
                        <c:ptCount val="1"/>
                        <c:pt idx="0">
                          <c:v>-4.2</c:v>
                        </c:pt>
                      </c15:dlblFieldTableCache>
                    </c15:dlblFTEntry>
                  </c15:dlblFieldTable>
                  <c15:showDataLabelsRange val="0"/>
                </c:ext>
                <c:ext xmlns:c16="http://schemas.microsoft.com/office/drawing/2014/chart" uri="{C3380CC4-5D6E-409C-BE32-E72D297353CC}">
                  <c16:uniqueId val="{00000018-785E-425B-AA88-27FB52C0A149}"/>
                </c:ext>
              </c:extLst>
            </c:dLbl>
            <c:dLbl>
              <c:idx val="25"/>
              <c:tx>
                <c:strRef>
                  <c:f>Daten_Diagramme!$E$39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{91A236CB-41F1-41F7-BB0A-0A70B95B5B2F}</c15:txfldGUID>
                      <c15:f>Daten_Diagramme!$E$39</c15:f>
                      <c15:dlblFieldTableCache>
                        <c:ptCount val="1"/>
                        <c:pt idx="0">
                          <c:v>-3.3</c:v>
                        </c:pt>
                      </c15:dlblFieldTableCache>
                    </c15:dlblFTEntry>
                  </c15:dlblFieldTable>
                  <c15:showDataLabelsRange val="0"/>
                </c:ext>
                <c:ext xmlns:c16="http://schemas.microsoft.com/office/drawing/2014/chart" uri="{C3380CC4-5D6E-409C-BE32-E72D297353CC}">
                  <c16:uniqueId val="{00000019-785E-425B-AA88-27FB52C0A14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{44896BD4-2F9A-48F9-866F-EA0949DBF4EC}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85E-425B-AA88-27FB52C0A14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{5A7F6A29-DEC1-4A2B-B87F-DE77B3E5AA4B}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85E-425B-AA88-27FB52C0A14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{1747C718-FF16-4C0F-8F12-2AD0D7B118D7}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85E-425B-AA88-27FB52C0A14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{9B6DFC6D-CCC5-4BE0-AB2D-2A16EA8E4EB5}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85E-425B-AA88-27FB52C0A14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{848EE406-C329-450B-8784-8567BD58D16A}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85E-425B-AA88-27FB52C0A149}"/>
                </c:ext>
              </c:extLst>
            </c:dLbl>
            <c:dLbl>
              <c:idx val="31"/>
              <c:tx>
                <c:strRef>
                  <c:f>Daten_Diagramme!$E$45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{6C91EA11-94CE-483A-8F1E-36FEE906ADC3}</c15:txfldGUID>
                      <c15:f>Daten_Diagramme!$E$45</c15:f>
                      <c15:dlblFieldTableCache>
                        <c:ptCount val="1"/>
                        <c:pt idx="0">
                          <c:v>-3.3</c:v>
                        </c:pt>
                      </c15:dlblFieldTableCache>
                    </c15:dlblFTEntry>
                  </c15:dlblFieldTable>
                  <c15:showDataLabelsRange val="0"/>
                </c:ext>
                <c:ext xmlns:c16="http://schemas.microsoft.com/office/drawing/2014/chart" uri="{C3380CC4-5D6E-409C-BE32-E72D297353CC}">
                  <c16:uniqueId val="{0000001F-785E-425B-AA88-27FB52C0A14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-3.0856936023889241</c:v>
                </c:pt>
                <c:pt idx="1">
                  <c:v>5.1918735891647856</c:v>
                </c:pt>
                <c:pt idx="2">
                  <c:v>-9.2307692307692299</c:v>
                </c:pt>
                <c:pt idx="3">
                  <c:v>-2.4154589371980677</c:v>
                </c:pt>
                <c:pt idx="4">
                  <c:v>-5.2631578947368425</c:v>
                </c:pt>
                <c:pt idx="5">
                  <c:v>-1.5873015873015872</c:v>
                </c:pt>
                <c:pt idx="6">
                  <c:v>8.5714285714285712</c:v>
                </c:pt>
                <c:pt idx="7">
                  <c:v>-4.8</c:v>
                </c:pt>
                <c:pt idx="8">
                  <c:v>-0.43532338308457713</c:v>
                </c:pt>
                <c:pt idx="9">
                  <c:v>-5.0359712230215825</c:v>
                </c:pt>
                <c:pt idx="10">
                  <c:v>-2.5809479117785079</c:v>
                </c:pt>
                <c:pt idx="11">
                  <c:v>-7.8787878787878789</c:v>
                </c:pt>
                <c:pt idx="12">
                  <c:v>-10.465116279069768</c:v>
                </c:pt>
                <c:pt idx="13">
                  <c:v>-0.78023407022106628</c:v>
                </c:pt>
                <c:pt idx="14">
                  <c:v>-3.3065236818588026</c:v>
                </c:pt>
                <c:pt idx="15">
                  <c:v>-29.670329670329672</c:v>
                </c:pt>
                <c:pt idx="16">
                  <c:v>-4.0816326530612246</c:v>
                </c:pt>
                <c:pt idx="17">
                  <c:v>-13.551401869158878</c:v>
                </c:pt>
                <c:pt idx="18">
                  <c:v>-2.6706231454005933</c:v>
                </c:pt>
                <c:pt idx="19">
                  <c:v>0.80321285140562249</c:v>
                </c:pt>
                <c:pt idx="20">
                  <c:v>-6.2003179650238476</c:v>
                </c:pt>
                <c:pt idx="21">
                  <c:v>0</c:v>
                </c:pt>
                <c:pt idx="23">
                  <c:v>5.1918735891647856</c:v>
                </c:pt>
                <c:pt idx="24">
                  <c:v>-4.166666666666667</c:v>
                </c:pt>
                <c:pt idx="25">
                  <c:v>-3.345959595959596</c:v>
                </c:pt>
              </c:numCache>
            </c:numRef>
          </c:val>
          <c:extLst>
            <c:ext xmlns:c16="http://schemas.microsoft.com/office/drawing/2014/chart" uri="{C3380CC4-5D6E-409C-BE32-E72D297353CC}">
              <c16:uniqueId val="{00000020-785E-425B-AA88-27FB52C0A14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{E1C6CF61-4040-4148-B8D5-0470EDF8D207}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85E-425B-AA88-27FB52C0A14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{34405FB2-8F38-40D7-AA9F-EBDCE0194797}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85E-425B-AA88-27FB52C0A14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{E6139BDA-AD29-4F0B-97CE-D32C42BBEB10}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85E-425B-AA88-27FB52C0A14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{2ABAD5A7-8C44-490C-923F-B7731E03D4E6}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85E-425B-AA88-27FB52C0A14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{9E84FBE6-008A-4019-9BB6-68DF5A39615A}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85E-425B-AA88-27FB52C0A14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{E97F6E42-BFDE-47CF-BF2D-5AB84E2CF545}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85E-425B-AA88-27FB52C0A14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{398CFFFC-6A7D-4430-9435-C17200904118}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85E-425B-AA88-27FB52C0A14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{BA63F36F-BA40-45D8-91E6-567948F21917}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85E-425B-AA88-27FB52C0A14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{327686B5-A087-4B0B-93C8-3132ADEB992D}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85E-425B-AA88-27FB52C0A14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{14B5B53A-F0BF-40CA-BDA8-3CC4CF95FC18}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85E-425B-AA88-27FB52C0A14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{31B38311-8428-4759-ACEF-3DA524BA04D8}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85E-425B-AA88-27FB52C0A14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{6DB5592B-7166-4C32-B31B-02ADC85A45AD}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85E-425B-AA88-27FB52C0A14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{01D2E26A-AA7D-4ED2-8297-BC1B7DD4F71F}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85E-425B-AA88-27FB52C0A14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{77793D32-1D6A-40D6-A7FA-3A7F90EDAC84}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85E-425B-AA88-27FB52C0A14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{A7B78A05-9937-4219-87C3-7EF2D83CF1C7}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85E-425B-AA88-27FB52C0A14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{FA004CA0-A614-45D7-B138-4C276907C540}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85E-425B-AA88-27FB52C0A14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{1E46AD47-8228-4151-A766-1E0C061DBB47}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85E-425B-AA88-27FB52C0A14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{283B9641-602F-47F7-AF2E-CE39E401FF45}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85E-425B-AA88-27FB52C0A14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{9C138699-B730-45C5-B675-02FEF2DA4252}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85E-425B-AA88-27FB52C0A14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{1959AD0F-3E1B-444A-BAB2-780950592C95}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85E-425B-AA88-27FB52C0A14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{067CDF57-06B2-4B4C-A9A4-E38B890D2AD2}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85E-425B-AA88-27FB52C0A14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{A71A8917-C82A-42AC-9C94-5F0B71DC0424}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85E-425B-AA88-27FB52C0A14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{40F5C50F-C112-4E41-B8F4-E2EF2B681F9E}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85E-425B-AA88-27FB52C0A14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{8A4B6514-96C6-4825-ADE0-FD442035211E}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85E-425B-AA88-27FB52C0A14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{E6522505-AED2-49E4-88E1-531277C462B4}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85E-425B-AA88-27FB52C0A14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{79859078-575A-476D-BB6B-265D5BEEF558}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85E-425B-AA88-27FB52C0A14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{EDA3758C-0C35-4B53-9C74-7364788140F3}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85E-425B-AA88-27FB52C0A14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{5196CE17-5FC2-4F3B-BD64-B98E234A11DC}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85E-425B-AA88-27FB52C0A14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{4DD1937F-D9EC-44BA-8ABB-0808D30EBA73}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85E-425B-AA88-27FB52C0A14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{A5B50DC3-2562-4E3E-892B-78781C9FF251}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85E-425B-AA88-27FB52C0A14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{7EAF5201-617C-47A9-88D2-2BBBE2CFBD15}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85E-425B-AA88-27FB52C0A14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{7A184A02-C4C7-4B16-8233-9E5FA14981CD}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85E-425B-AA88-27FB52C0A14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85E-425B-AA88-27FB52C0A14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85E-425B-AA88-27FB52C0A14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{9107D905-D399-46FC-B75C-2468C086F381}</c15:txfldGUID>
                      <c15:f>Diagramm!$I$46</c15:f>
                      <c15:dlblFieldTableCache>
                        <c:ptCount val="1"/>
                      </c15:dlblFieldTableCache>
                    </c15:dlblFTEntry>
                  </c15:dlblFieldTable>
                  <c15:showDataLabelsRange val="0"/>
                </c:ext>
                <c:ext xmlns:c16="http://schemas.microsoft.com/office/drawing/2014/chart" uri="{C3380CC4-5D6E-409C-BE32-E72D297353CC}">
                  <c16:uniqueId val="{00000000-5A10-4368-A1A6-C46601BC2B9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{E2E6086A-87E6-415E-8C2E-E20C64BD82A2}</c15:txfldGUID>
                      <c15:f>Diagramm!$I$47</c15:f>
                      <c15:dlblFieldTableCache>
                        <c:ptCount val="1"/>
                      </c15:dlblFieldTableCache>
                    </c15:dlblFTEntry>
                  </c15:dlblFieldTable>
                  <c15:showDataLabelsRange val="0"/>
                </c:ext>
                <c:ext xmlns:c16="http://schemas.microsoft.com/office/drawing/2014/chart" uri="{C3380CC4-5D6E-409C-BE32-E72D297353CC}">
                  <c16:uniqueId val="{00000001-5A10-4368-A1A6-C46601BC2B9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{82651AFB-9003-4556-86A1-CAD1F01C7D72}</c15:txfldGUID>
                      <c15:f>Diagramm!$I$48</c15:f>
                      <c15:dlblFieldTableCache>
                        <c:ptCount val="1"/>
                      </c15:dlblFieldTableCache>
                    </c15:dlblFTEntry>
                  </c15:dlblFieldTable>
                  <c15:showDataLabelsRange val="0"/>
                </c:ext>
                <c:ext xmlns:c16="http://schemas.microsoft.com/office/drawing/2014/chart" uri="{C3380CC4-5D6E-409C-BE32-E72D297353CC}">
                  <c16:uniqueId val="{00000002-5A10-4368-A1A6-C46601BC2B9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{723AD971-00CD-4C6B-86C0-579ECF55D30F}</c15:txfldGUID>
                      <c15:f>Diagramm!$I$49</c15:f>
                      <c15:dlblFieldTableCache>
                        <c:ptCount val="1"/>
                      </c15:dlblFieldTableCache>
                    </c15:dlblFTEntry>
                  </c15:dlblFieldTable>
                  <c15:showDataLabelsRange val="0"/>
                </c:ext>
                <c:ext xmlns:c16="http://schemas.microsoft.com/office/drawing/2014/chart" uri="{C3380CC4-5D6E-409C-BE32-E72D297353CC}">
                  <c16:uniqueId val="{00000003-5A10-4368-A1A6-C46601BC2B9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{DFC5E9B2-0E87-46C6-8126-C09232107874}</c15:txfldGUID>
                      <c15:f>Diagramm!$I$50</c15:f>
                      <c15:dlblFieldTableCache>
                        <c:ptCount val="1"/>
                      </c15:dlblFieldTableCache>
                    </c15:dlblFTEntry>
                  </c15:dlblFieldTable>
                  <c15:showDataLabelsRange val="0"/>
                </c:ext>
                <c:ext xmlns:c16="http://schemas.microsoft.com/office/drawing/2014/chart" uri="{C3380CC4-5D6E-409C-BE32-E72D297353CC}">
                  <c16:uniqueId val="{00000004-5A10-4368-A1A6-C46601BC2B9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{46E4A4E3-0E48-4083-85A5-E5B3377DC4E8}</c15:txfldGUID>
                      <c15:f>Diagramm!$I$51</c15:f>
                      <c15:dlblFieldTableCache>
                        <c:ptCount val="1"/>
                      </c15:dlblFieldTableCache>
                    </c15:dlblFTEntry>
                  </c15:dlblFieldTable>
                  <c15:showDataLabelsRange val="0"/>
                </c:ext>
                <c:ext xmlns:c16="http://schemas.microsoft.com/office/drawing/2014/chart" uri="{C3380CC4-5D6E-409C-BE32-E72D297353CC}">
                  <c16:uniqueId val="{00000005-5A10-4368-A1A6-C46601BC2B9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{134BA0DD-2CC7-402B-8FCF-289A617E424C}</c15:txfldGUID>
                      <c15:f>Diagramm!$I$52</c15:f>
                      <c15:dlblFieldTableCache>
                        <c:ptCount val="1"/>
                      </c15:dlblFieldTableCache>
                    </c15:dlblFTEntry>
                  </c15:dlblFieldTable>
                  <c15:showDataLabelsRange val="0"/>
                </c:ext>
                <c:ext xmlns:c16="http://schemas.microsoft.com/office/drawing/2014/chart" uri="{C3380CC4-5D6E-409C-BE32-E72D297353CC}">
                  <c16:uniqueId val="{00000006-5A10-4368-A1A6-C46601BC2B9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{B062239E-DB2A-4C2F-9952-A7F14B49273F}</c15:txfldGUID>
                      <c15:f>Diagramm!$I$53</c15:f>
                      <c15:dlblFieldTableCache>
                        <c:ptCount val="1"/>
                      </c15:dlblFieldTableCache>
                    </c15:dlblFTEntry>
                  </c15:dlblFieldTable>
                  <c15:showDataLabelsRange val="0"/>
                </c:ext>
                <c:ext xmlns:c16="http://schemas.microsoft.com/office/drawing/2014/chart" uri="{C3380CC4-5D6E-409C-BE32-E72D297353CC}">
                  <c16:uniqueId val="{00000007-5A10-4368-A1A6-C46601BC2B9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{9DB10F8C-D536-4247-B55E-77911B76F594}</c15:txfldGUID>
                      <c15:f>Diagramm!$I$54</c15:f>
                      <c15:dlblFieldTableCache>
                        <c:ptCount val="1"/>
                      </c15:dlblFieldTableCache>
                    </c15:dlblFTEntry>
                  </c15:dlblFieldTable>
                  <c15:showDataLabelsRange val="0"/>
                </c:ext>
                <c:ext xmlns:c16="http://schemas.microsoft.com/office/drawing/2014/chart" uri="{C3380CC4-5D6E-409C-BE32-E72D297353CC}">
                  <c16:uniqueId val="{00000008-5A10-4368-A1A6-C46601BC2B9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{4B71F496-D182-4682-BFA1-68C08D2B60EC}</c15:txfldGUID>
                      <c15:f>Diagramm!$I$55</c15:f>
                      <c15:dlblFieldTableCache>
                        <c:ptCount val="1"/>
                      </c15:dlblFieldTableCache>
                    </c15:dlblFTEntry>
                  </c15:dlblFieldTable>
                  <c15:showDataLabelsRange val="0"/>
                </c:ext>
                <c:ext xmlns:c16="http://schemas.microsoft.com/office/drawing/2014/chart" uri="{C3380CC4-5D6E-409C-BE32-E72D297353CC}">
                  <c16:uniqueId val="{00000009-5A10-4368-A1A6-C46601BC2B9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{79AE09EC-4E51-457D-AF15-29676F227CD7}</c15:txfldGUID>
                      <c15:f>Diagramm!$I$56</c15:f>
                      <c15:dlblFieldTableCache>
                        <c:ptCount val="1"/>
                      </c15:dlblFieldTableCache>
                    </c15:dlblFTEntry>
                  </c15:dlblFieldTable>
                  <c15:showDataLabelsRange val="0"/>
                </c:ext>
                <c:ext xmlns:c16="http://schemas.microsoft.com/office/drawing/2014/chart" uri="{C3380CC4-5D6E-409C-BE32-E72D297353CC}">
                  <c16:uniqueId val="{0000000A-5A10-4368-A1A6-C46601BC2B9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{80663DE3-5A7F-407E-8E95-BA46B8615B18}</c15:txfldGUID>
                      <c15:f>Diagramm!$I$57</c15:f>
                      <c15:dlblFieldTableCache>
                        <c:ptCount val="1"/>
                      </c15:dlblFieldTableCache>
                    </c15:dlblFTEntry>
                  </c15:dlblFieldTable>
                  <c15:showDataLabelsRange val="0"/>
                </c:ext>
                <c:ext xmlns:c16="http://schemas.microsoft.com/office/drawing/2014/chart" uri="{C3380CC4-5D6E-409C-BE32-E72D297353CC}">
                  <c16:uniqueId val="{0000000B-5A10-4368-A1A6-C46601BC2B9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{478B917F-1D18-4244-B60C-2446DA0353BF}</c15:txfldGUID>
                      <c15:f>Diagramm!$I$58</c15:f>
                      <c15:dlblFieldTableCache>
                        <c:ptCount val="1"/>
                      </c15:dlblFieldTableCache>
                    </c15:dlblFTEntry>
                  </c15:dlblFieldTable>
                  <c15:showDataLabelsRange val="0"/>
                </c:ext>
                <c:ext xmlns:c16="http://schemas.microsoft.com/office/drawing/2014/chart" uri="{C3380CC4-5D6E-409C-BE32-E72D297353CC}">
                  <c16:uniqueId val="{0000000C-5A10-4368-A1A6-C46601BC2B9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{5B974E6E-03AF-4D0A-AD3B-D19C8A8C3A9D}</c15:txfldGUID>
                      <c15:f>Diagramm!$I$59</c15:f>
                      <c15:dlblFieldTableCache>
                        <c:ptCount val="1"/>
                      </c15:dlblFieldTableCache>
                    </c15:dlblFTEntry>
                  </c15:dlblFieldTable>
                  <c15:showDataLabelsRange val="0"/>
                </c:ext>
                <c:ext xmlns:c16="http://schemas.microsoft.com/office/drawing/2014/chart" uri="{C3380CC4-5D6E-409C-BE32-E72D297353CC}">
                  <c16:uniqueId val="{0000000D-5A10-4368-A1A6-C46601BC2B9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{CE8CD1AE-9694-4AC2-A08D-AD0976C24DFD}</c15:txfldGUID>
                      <c15:f>Diagramm!$I$60</c15:f>
                      <c15:dlblFieldTableCache>
                        <c:ptCount val="1"/>
                      </c15:dlblFieldTableCache>
                    </c15:dlblFTEntry>
                  </c15:dlblFieldTable>
                  <c15:showDataLabelsRange val="0"/>
                </c:ext>
                <c:ext xmlns:c16="http://schemas.microsoft.com/office/drawing/2014/chart" uri="{C3380CC4-5D6E-409C-BE32-E72D297353CC}">
                  <c16:uniqueId val="{0000000E-5A10-4368-A1A6-C46601BC2B9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{EC0798B8-BD2D-4D73-9596-6C998A06FAFB}</c15:txfldGUID>
                      <c15:f>Diagramm!$I$61</c15:f>
                      <c15:dlblFieldTableCache>
                        <c:ptCount val="1"/>
                      </c15:dlblFieldTableCache>
                    </c15:dlblFTEntry>
                  </c15:dlblFieldTable>
                  <c15:showDataLabelsRange val="0"/>
                </c:ext>
                <c:ext xmlns:c16="http://schemas.microsoft.com/office/drawing/2014/chart" uri="{C3380CC4-5D6E-409C-BE32-E72D297353CC}">
                  <c16:uniqueId val="{0000000F-5A10-4368-A1A6-C46601BC2B9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{003B1C2E-6A2F-46E9-8783-5ABC12F3D5EA}</c15:txfldGUID>
                      <c15:f>Diagramm!$I$62</c15:f>
                      <c15:dlblFieldTableCache>
                        <c:ptCount val="1"/>
                      </c15:dlblFieldTableCache>
                    </c15:dlblFTEntry>
                  </c15:dlblFieldTable>
                  <c15:showDataLabelsRange val="0"/>
                </c:ext>
                <c:ext xmlns:c16="http://schemas.microsoft.com/office/drawing/2014/chart" uri="{C3380CC4-5D6E-409C-BE32-E72D297353CC}">
                  <c16:uniqueId val="{00000010-5A10-4368-A1A6-C46601BC2B9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{4A6D96EC-C4F0-46E0-B396-F9F73BFEB38F}</c15:txfldGUID>
                      <c15:f>Diagramm!$I$63</c15:f>
                      <c15:dlblFieldTableCache>
                        <c:ptCount val="1"/>
                      </c15:dlblFieldTableCache>
                    </c15:dlblFTEntry>
                  </c15:dlblFieldTable>
                  <c15:showDataLabelsRange val="0"/>
                </c:ext>
                <c:ext xmlns:c16="http://schemas.microsoft.com/office/drawing/2014/chart" uri="{C3380CC4-5D6E-409C-BE32-E72D297353CC}">
                  <c16:uniqueId val="{00000011-5A10-4368-A1A6-C46601BC2B9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{29D0FDCA-4B3F-420F-8CDD-356936423553}</c15:txfldGUID>
                      <c15:f>Diagramm!$I$64</c15:f>
                      <c15:dlblFieldTableCache>
                        <c:ptCount val="1"/>
                      </c15:dlblFieldTableCache>
                    </c15:dlblFTEntry>
                  </c15:dlblFieldTable>
                  <c15:showDataLabelsRange val="0"/>
                </c:ext>
                <c:ext xmlns:c16="http://schemas.microsoft.com/office/drawing/2014/chart" uri="{C3380CC4-5D6E-409C-BE32-E72D297353CC}">
                  <c16:uniqueId val="{00000012-5A10-4368-A1A6-C46601BC2B9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{300D30F7-C40E-45F6-A34F-B8B4F3E9F848}</c15:txfldGUID>
                      <c15:f>Diagramm!$I$65</c15:f>
                      <c15:dlblFieldTableCache>
                        <c:ptCount val="1"/>
                      </c15:dlblFieldTableCache>
                    </c15:dlblFTEntry>
                  </c15:dlblFieldTable>
                  <c15:showDataLabelsRange val="0"/>
                </c:ext>
                <c:ext xmlns:c16="http://schemas.microsoft.com/office/drawing/2014/chart" uri="{C3380CC4-5D6E-409C-BE32-E72D297353CC}">
                  <c16:uniqueId val="{00000013-5A10-4368-A1A6-C46601BC2B9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{CA6375B4-B39B-4F39-A7B8-1E936290513F}</c15:txfldGUID>
                      <c15:f>Diagramm!$I$66</c15:f>
                      <c15:dlblFieldTableCache>
                        <c:ptCount val="1"/>
                      </c15:dlblFieldTableCache>
                    </c15:dlblFTEntry>
                  </c15:dlblFieldTable>
                  <c15:showDataLabelsRange val="0"/>
                </c:ext>
                <c:ext xmlns:c16="http://schemas.microsoft.com/office/drawing/2014/chart" uri="{C3380CC4-5D6E-409C-BE32-E72D297353CC}">
                  <c16:uniqueId val="{00000014-5A10-4368-A1A6-C46601BC2B9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{6745DEC6-B961-4D06-B574-9EBF446D9CDC}</c15:txfldGUID>
                      <c15:f>Diagramm!$I$67</c15:f>
                      <c15:dlblFieldTableCache>
                        <c:ptCount val="1"/>
                      </c15:dlblFieldTableCache>
                    </c15:dlblFTEntry>
                  </c15:dlblFieldTable>
                  <c15:showDataLabelsRange val="0"/>
                </c:ext>
                <c:ext xmlns:c16="http://schemas.microsoft.com/office/drawing/2014/chart" uri="{C3380CC4-5D6E-409C-BE32-E72D297353CC}">
                  <c16:uniqueId val="{00000015-5A10-4368-A1A6-C46601BC2B9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A10-4368-A1A6-C46601BC2B9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{690492D9-DC3C-4F46-9ADD-BFDDAFD86CF3}</c15:txfldGUID>
                      <c15:f>Diagramm!$K$46</c15:f>
                      <c15:dlblFieldTableCache>
                        <c:ptCount val="1"/>
                      </c15:dlblFieldTableCache>
                    </c15:dlblFTEntry>
                  </c15:dlblFieldTable>
                  <c15:showDataLabelsRange val="0"/>
                </c:ext>
                <c:ext xmlns:c16="http://schemas.microsoft.com/office/drawing/2014/chart" uri="{C3380CC4-5D6E-409C-BE32-E72D297353CC}">
                  <c16:uniqueId val="{00000017-5A10-4368-A1A6-C46601BC2B9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{EE710BE2-CDED-430A-A371-8722D9AFA343}</c15:txfldGUID>
                      <c15:f>Diagramm!$K$47</c15:f>
                      <c15:dlblFieldTableCache>
                        <c:ptCount val="1"/>
                      </c15:dlblFieldTableCache>
                    </c15:dlblFTEntry>
                  </c15:dlblFieldTable>
                  <c15:showDataLabelsRange val="0"/>
                </c:ext>
                <c:ext xmlns:c16="http://schemas.microsoft.com/office/drawing/2014/chart" uri="{C3380CC4-5D6E-409C-BE32-E72D297353CC}">
                  <c16:uniqueId val="{00000018-5A10-4368-A1A6-C46601BC2B9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{D7264410-72C4-48AD-8653-DD1C5A3AD131}</c15:txfldGUID>
                      <c15:f>Diagramm!$K$48</c15:f>
                      <c15:dlblFieldTableCache>
                        <c:ptCount val="1"/>
                      </c15:dlblFieldTableCache>
                    </c15:dlblFTEntry>
                  </c15:dlblFieldTable>
                  <c15:showDataLabelsRange val="0"/>
                </c:ext>
                <c:ext xmlns:c16="http://schemas.microsoft.com/office/drawing/2014/chart" uri="{C3380CC4-5D6E-409C-BE32-E72D297353CC}">
                  <c16:uniqueId val="{00000019-5A10-4368-A1A6-C46601BC2B9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{219E7609-CF51-4CAF-B47E-16AACD81B4C5}</c15:txfldGUID>
                      <c15:f>Diagramm!$K$49</c15:f>
                      <c15:dlblFieldTableCache>
                        <c:ptCount val="1"/>
                      </c15:dlblFieldTableCache>
                    </c15:dlblFTEntry>
                  </c15:dlblFieldTable>
                  <c15:showDataLabelsRange val="0"/>
                </c:ext>
                <c:ext xmlns:c16="http://schemas.microsoft.com/office/drawing/2014/chart" uri="{C3380CC4-5D6E-409C-BE32-E72D297353CC}">
                  <c16:uniqueId val="{0000001A-5A10-4368-A1A6-C46601BC2B9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{3C2195B3-A800-47F9-A97E-208D289C924D}</c15:txfldGUID>
                      <c15:f>Diagramm!$K$50</c15:f>
                      <c15:dlblFieldTableCache>
                        <c:ptCount val="1"/>
                      </c15:dlblFieldTableCache>
                    </c15:dlblFTEntry>
                  </c15:dlblFieldTable>
                  <c15:showDataLabelsRange val="0"/>
                </c:ext>
                <c:ext xmlns:c16="http://schemas.microsoft.com/office/drawing/2014/chart" uri="{C3380CC4-5D6E-409C-BE32-E72D297353CC}">
                  <c16:uniqueId val="{0000001B-5A10-4368-A1A6-C46601BC2B9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{75DCEC3A-1ECE-408E-8784-7B6A589B78A5}</c15:txfldGUID>
                      <c15:f>Diagramm!$K$51</c15:f>
                      <c15:dlblFieldTableCache>
                        <c:ptCount val="1"/>
                      </c15:dlblFieldTableCache>
                    </c15:dlblFTEntry>
                  </c15:dlblFieldTable>
                  <c15:showDataLabelsRange val="0"/>
                </c:ext>
                <c:ext xmlns:c16="http://schemas.microsoft.com/office/drawing/2014/chart" uri="{C3380CC4-5D6E-409C-BE32-E72D297353CC}">
                  <c16:uniqueId val="{0000001C-5A10-4368-A1A6-C46601BC2B9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{80DFD90D-7312-45B6-9092-7C287F6F4F76}</c15:txfldGUID>
                      <c15:f>Diagramm!$K$52</c15:f>
                      <c15:dlblFieldTableCache>
                        <c:ptCount val="1"/>
                      </c15:dlblFieldTableCache>
                    </c15:dlblFTEntry>
                  </c15:dlblFieldTable>
                  <c15:showDataLabelsRange val="0"/>
                </c:ext>
                <c:ext xmlns:c16="http://schemas.microsoft.com/office/drawing/2014/chart" uri="{C3380CC4-5D6E-409C-BE32-E72D297353CC}">
                  <c16:uniqueId val="{0000001D-5A10-4368-A1A6-C46601BC2B9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{213922F8-6A6F-477D-9FB1-6480B68EF4A9}</c15:txfldGUID>
                      <c15:f>Diagramm!$K$53</c15:f>
                      <c15:dlblFieldTableCache>
                        <c:ptCount val="1"/>
                      </c15:dlblFieldTableCache>
                    </c15:dlblFTEntry>
                  </c15:dlblFieldTable>
                  <c15:showDataLabelsRange val="0"/>
                </c:ext>
                <c:ext xmlns:c16="http://schemas.microsoft.com/office/drawing/2014/chart" uri="{C3380CC4-5D6E-409C-BE32-E72D297353CC}">
                  <c16:uniqueId val="{0000001E-5A10-4368-A1A6-C46601BC2B9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{E5399B72-4E9E-47D2-BA63-E87ACE90B2D2}</c15:txfldGUID>
                      <c15:f>Diagramm!$K$54</c15:f>
                      <c15:dlblFieldTableCache>
                        <c:ptCount val="1"/>
                      </c15:dlblFieldTableCache>
                    </c15:dlblFTEntry>
                  </c15:dlblFieldTable>
                  <c15:showDataLabelsRange val="0"/>
                </c:ext>
                <c:ext xmlns:c16="http://schemas.microsoft.com/office/drawing/2014/chart" uri="{C3380CC4-5D6E-409C-BE32-E72D297353CC}">
                  <c16:uniqueId val="{0000001F-5A10-4368-A1A6-C46601BC2B9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{B3B61A55-A815-4745-8E1A-83462FE8509E}</c15:txfldGUID>
                      <c15:f>Diagramm!$K$55</c15:f>
                      <c15:dlblFieldTableCache>
                        <c:ptCount val="1"/>
                      </c15:dlblFieldTableCache>
                    </c15:dlblFTEntry>
                  </c15:dlblFieldTable>
                  <c15:showDataLabelsRange val="0"/>
                </c:ext>
                <c:ext xmlns:c16="http://schemas.microsoft.com/office/drawing/2014/chart" uri="{C3380CC4-5D6E-409C-BE32-E72D297353CC}">
                  <c16:uniqueId val="{00000020-5A10-4368-A1A6-C46601BC2B9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{7C1FA459-264A-4932-90CB-6FF43EE80964}</c15:txfldGUID>
                      <c15:f>Diagramm!$K$56</c15:f>
                      <c15:dlblFieldTableCache>
                        <c:ptCount val="1"/>
                      </c15:dlblFieldTableCache>
                    </c15:dlblFTEntry>
                  </c15:dlblFieldTable>
                  <c15:showDataLabelsRange val="0"/>
                </c:ext>
                <c:ext xmlns:c16="http://schemas.microsoft.com/office/drawing/2014/chart" uri="{C3380CC4-5D6E-409C-BE32-E72D297353CC}">
                  <c16:uniqueId val="{00000021-5A10-4368-A1A6-C46601BC2B9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{52FE286A-188F-4FAC-BC0B-5F7F6BD62B74}</c15:txfldGUID>
                      <c15:f>Diagramm!$K$57</c15:f>
                      <c15:dlblFieldTableCache>
                        <c:ptCount val="1"/>
                      </c15:dlblFieldTableCache>
                    </c15:dlblFTEntry>
                  </c15:dlblFieldTable>
                  <c15:showDataLabelsRange val="0"/>
                </c:ext>
                <c:ext xmlns:c16="http://schemas.microsoft.com/office/drawing/2014/chart" uri="{C3380CC4-5D6E-409C-BE32-E72D297353CC}">
                  <c16:uniqueId val="{00000022-5A10-4368-A1A6-C46601BC2B9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{8F97DA41-F23B-4544-A083-A945E939843E}</c15:txfldGUID>
                      <c15:f>Diagramm!$K$58</c15:f>
                      <c15:dlblFieldTableCache>
                        <c:ptCount val="1"/>
                      </c15:dlblFieldTableCache>
                    </c15:dlblFTEntry>
                  </c15:dlblFieldTable>
                  <c15:showDataLabelsRange val="0"/>
                </c:ext>
                <c:ext xmlns:c16="http://schemas.microsoft.com/office/drawing/2014/chart" uri="{C3380CC4-5D6E-409C-BE32-E72D297353CC}">
                  <c16:uniqueId val="{00000023-5A10-4368-A1A6-C46601BC2B9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{9D1B1B32-45AB-4C47-82CD-DF1005B8DBBB}</c15:txfldGUID>
                      <c15:f>Diagramm!$K$59</c15:f>
                      <c15:dlblFieldTableCache>
                        <c:ptCount val="1"/>
                      </c15:dlblFieldTableCache>
                    </c15:dlblFTEntry>
                  </c15:dlblFieldTable>
                  <c15:showDataLabelsRange val="0"/>
                </c:ext>
                <c:ext xmlns:c16="http://schemas.microsoft.com/office/drawing/2014/chart" uri="{C3380CC4-5D6E-409C-BE32-E72D297353CC}">
                  <c16:uniqueId val="{00000024-5A10-4368-A1A6-C46601BC2B9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{0961AE55-BC7A-49F7-BFC7-F6A403551DF0}</c15:txfldGUID>
                      <c15:f>Diagramm!$K$60</c15:f>
                      <c15:dlblFieldTableCache>
                        <c:ptCount val="1"/>
                      </c15:dlblFieldTableCache>
                    </c15:dlblFTEntry>
                  </c15:dlblFieldTable>
                  <c15:showDataLabelsRange val="0"/>
                </c:ext>
                <c:ext xmlns:c16="http://schemas.microsoft.com/office/drawing/2014/chart" uri="{C3380CC4-5D6E-409C-BE32-E72D297353CC}">
                  <c16:uniqueId val="{00000025-5A10-4368-A1A6-C46601BC2B9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{5B4E76C5-61C3-4229-9879-1A83BAE7643F}</c15:txfldGUID>
                      <c15:f>Diagramm!$K$61</c15:f>
                      <c15:dlblFieldTableCache>
                        <c:ptCount val="1"/>
                      </c15:dlblFieldTableCache>
                    </c15:dlblFTEntry>
                  </c15:dlblFieldTable>
                  <c15:showDataLabelsRange val="0"/>
                </c:ext>
                <c:ext xmlns:c16="http://schemas.microsoft.com/office/drawing/2014/chart" uri="{C3380CC4-5D6E-409C-BE32-E72D297353CC}">
                  <c16:uniqueId val="{00000026-5A10-4368-A1A6-C46601BC2B9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{60CCCEB6-C902-455E-9E98-92B59460F482}</c15:txfldGUID>
                      <c15:f>Diagramm!$K$62</c15:f>
                      <c15:dlblFieldTableCache>
                        <c:ptCount val="1"/>
                      </c15:dlblFieldTableCache>
                    </c15:dlblFTEntry>
                  </c15:dlblFieldTable>
                  <c15:showDataLabelsRange val="0"/>
                </c:ext>
                <c:ext xmlns:c16="http://schemas.microsoft.com/office/drawing/2014/chart" uri="{C3380CC4-5D6E-409C-BE32-E72D297353CC}">
                  <c16:uniqueId val="{00000027-5A10-4368-A1A6-C46601BC2B9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{3E086331-DEC8-493B-815E-E7A8E69EDD8A}</c15:txfldGUID>
                      <c15:f>Diagramm!$K$63</c15:f>
                      <c15:dlblFieldTableCache>
                        <c:ptCount val="1"/>
                      </c15:dlblFieldTableCache>
                    </c15:dlblFTEntry>
                  </c15:dlblFieldTable>
                  <c15:showDataLabelsRange val="0"/>
                </c:ext>
                <c:ext xmlns:c16="http://schemas.microsoft.com/office/drawing/2014/chart" uri="{C3380CC4-5D6E-409C-BE32-E72D297353CC}">
                  <c16:uniqueId val="{00000028-5A10-4368-A1A6-C46601BC2B9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{B6899697-8BCB-4DA5-AB81-17D8B0780006}</c15:txfldGUID>
                      <c15:f>Diagramm!$K$64</c15:f>
                      <c15:dlblFieldTableCache>
                        <c:ptCount val="1"/>
                      </c15:dlblFieldTableCache>
                    </c15:dlblFTEntry>
                  </c15:dlblFieldTable>
                  <c15:showDataLabelsRange val="0"/>
                </c:ext>
                <c:ext xmlns:c16="http://schemas.microsoft.com/office/drawing/2014/chart" uri="{C3380CC4-5D6E-409C-BE32-E72D297353CC}">
                  <c16:uniqueId val="{00000029-5A10-4368-A1A6-C46601BC2B9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{98551CBA-2C49-4E4A-B517-3E737BBB6228}</c15:txfldGUID>
                      <c15:f>Diagramm!$K$65</c15:f>
                      <c15:dlblFieldTableCache>
                        <c:ptCount val="1"/>
                      </c15:dlblFieldTableCache>
                    </c15:dlblFTEntry>
                  </c15:dlblFieldTable>
                  <c15:showDataLabelsRange val="0"/>
                </c:ext>
                <c:ext xmlns:c16="http://schemas.microsoft.com/office/drawing/2014/chart" uri="{C3380CC4-5D6E-409C-BE32-E72D297353CC}">
                  <c16:uniqueId val="{0000002A-5A10-4368-A1A6-C46601BC2B9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{FFC16C91-FA3F-4650-BBB3-6106A61A5E7C}</c15:txfldGUID>
                      <c15:f>Diagramm!$K$66</c15:f>
                      <c15:dlblFieldTableCache>
                        <c:ptCount val="1"/>
                      </c15:dlblFieldTableCache>
                    </c15:dlblFTEntry>
                  </c15:dlblFieldTable>
                  <c15:showDataLabelsRange val="0"/>
                </c:ext>
                <c:ext xmlns:c16="http://schemas.microsoft.com/office/drawing/2014/chart" uri="{C3380CC4-5D6E-409C-BE32-E72D297353CC}">
                  <c16:uniqueId val="{0000002B-5A10-4368-A1A6-C46601BC2B9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{5A254947-3F49-4626-A48D-DA7B189F513E}</c15:txfldGUID>
                      <c15:f>Diagramm!$K$67</c15:f>
                      <c15:dlblFieldTableCache>
                        <c:ptCount val="1"/>
                      </c15:dlblFieldTableCache>
                    </c15:dlblFTEntry>
                  </c15:dlblFieldTable>
                  <c15:showDataLabelsRange val="0"/>
                </c:ext>
                <c:ext xmlns:c16="http://schemas.microsoft.com/office/drawing/2014/chart" uri="{C3380CC4-5D6E-409C-BE32-E72D297353CC}">
                  <c16:uniqueId val="{0000002C-5A10-4368-A1A6-C46601BC2B9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A10-4368-A1A6-C46601BC2B9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{00AAFD3E-EE54-4D8F-ADAC-3D451291700D}</c15:txfldGUID>
                      <c15:f>Diagramm!$J$46</c15:f>
                      <c15:dlblFieldTableCache>
                        <c:ptCount val="1"/>
                      </c15:dlblFieldTableCache>
                    </c15:dlblFTEntry>
                  </c15:dlblFieldTable>
                  <c15:showDataLabelsRange val="0"/>
                </c:ext>
                <c:ext xmlns:c16="http://schemas.microsoft.com/office/drawing/2014/chart" uri="{C3380CC4-5D6E-409C-BE32-E72D297353CC}">
                  <c16:uniqueId val="{0000002E-5A10-4368-A1A6-C46601BC2B9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{07C45BEB-BBDD-4590-AE45-A4D98AB99388}</c15:txfldGUID>
                      <c15:f>Diagramm!$J$47</c15:f>
                      <c15:dlblFieldTableCache>
                        <c:ptCount val="1"/>
                      </c15:dlblFieldTableCache>
                    </c15:dlblFTEntry>
                  </c15:dlblFieldTable>
                  <c15:showDataLabelsRange val="0"/>
                </c:ext>
                <c:ext xmlns:c16="http://schemas.microsoft.com/office/drawing/2014/chart" uri="{C3380CC4-5D6E-409C-BE32-E72D297353CC}">
                  <c16:uniqueId val="{0000002F-5A10-4368-A1A6-C46601BC2B9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{ADBD1E5C-ED2E-4EC7-901F-57ACA389A31A}</c15:txfldGUID>
                      <c15:f>Diagramm!$J$48</c15:f>
                      <c15:dlblFieldTableCache>
                        <c:ptCount val="1"/>
                      </c15:dlblFieldTableCache>
                    </c15:dlblFTEntry>
                  </c15:dlblFieldTable>
                  <c15:showDataLabelsRange val="0"/>
                </c:ext>
                <c:ext xmlns:c16="http://schemas.microsoft.com/office/drawing/2014/chart" uri="{C3380CC4-5D6E-409C-BE32-E72D297353CC}">
                  <c16:uniqueId val="{00000030-5A10-4368-A1A6-C46601BC2B9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{9C909D47-CDB6-4DD8-A2E1-B1F439889B3B}</c15:txfldGUID>
                      <c15:f>Diagramm!$J$49</c15:f>
                      <c15:dlblFieldTableCache>
                        <c:ptCount val="1"/>
                      </c15:dlblFieldTableCache>
                    </c15:dlblFTEntry>
                  </c15:dlblFieldTable>
                  <c15:showDataLabelsRange val="0"/>
                </c:ext>
                <c:ext xmlns:c16="http://schemas.microsoft.com/office/drawing/2014/chart" uri="{C3380CC4-5D6E-409C-BE32-E72D297353CC}">
                  <c16:uniqueId val="{00000031-5A10-4368-A1A6-C46601BC2B9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{7B17F5AC-EACA-423D-8660-308D67B9F995}</c15:txfldGUID>
                      <c15:f>Diagramm!$J$50</c15:f>
                      <c15:dlblFieldTableCache>
                        <c:ptCount val="1"/>
                      </c15:dlblFieldTableCache>
                    </c15:dlblFTEntry>
                  </c15:dlblFieldTable>
                  <c15:showDataLabelsRange val="0"/>
                </c:ext>
                <c:ext xmlns:c16="http://schemas.microsoft.com/office/drawing/2014/chart" uri="{C3380CC4-5D6E-409C-BE32-E72D297353CC}">
                  <c16:uniqueId val="{00000032-5A10-4368-A1A6-C46601BC2B9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{B5E0EDCF-D05F-4DB6-A2AE-5276DEB1656B}</c15:txfldGUID>
                      <c15:f>Diagramm!$J$51</c15:f>
                      <c15:dlblFieldTableCache>
                        <c:ptCount val="1"/>
                      </c15:dlblFieldTableCache>
                    </c15:dlblFTEntry>
                  </c15:dlblFieldTable>
                  <c15:showDataLabelsRange val="0"/>
                </c:ext>
                <c:ext xmlns:c16="http://schemas.microsoft.com/office/drawing/2014/chart" uri="{C3380CC4-5D6E-409C-BE32-E72D297353CC}">
                  <c16:uniqueId val="{00000033-5A10-4368-A1A6-C46601BC2B9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{E13F78BD-D469-4A1E-ADB0-9142A3A941AA}</c15:txfldGUID>
                      <c15:f>Diagramm!$J$52</c15:f>
                      <c15:dlblFieldTableCache>
                        <c:ptCount val="1"/>
                      </c15:dlblFieldTableCache>
                    </c15:dlblFTEntry>
                  </c15:dlblFieldTable>
                  <c15:showDataLabelsRange val="0"/>
                </c:ext>
                <c:ext xmlns:c16="http://schemas.microsoft.com/office/drawing/2014/chart" uri="{C3380CC4-5D6E-409C-BE32-E72D297353CC}">
                  <c16:uniqueId val="{00000034-5A10-4368-A1A6-C46601BC2B9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{84278568-7F16-4D6B-A59E-B7ACDFC40C45}</c15:txfldGUID>
                      <c15:f>Diagramm!$J$53</c15:f>
                      <c15:dlblFieldTableCache>
                        <c:ptCount val="1"/>
                      </c15:dlblFieldTableCache>
                    </c15:dlblFTEntry>
                  </c15:dlblFieldTable>
                  <c15:showDataLabelsRange val="0"/>
                </c:ext>
                <c:ext xmlns:c16="http://schemas.microsoft.com/office/drawing/2014/chart" uri="{C3380CC4-5D6E-409C-BE32-E72D297353CC}">
                  <c16:uniqueId val="{00000035-5A10-4368-A1A6-C46601BC2B9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{9B996CE3-6413-4514-AE58-268CE1057EFF}</c15:txfldGUID>
                      <c15:f>Diagramm!$J$54</c15:f>
                      <c15:dlblFieldTableCache>
                        <c:ptCount val="1"/>
                      </c15:dlblFieldTableCache>
                    </c15:dlblFTEntry>
                  </c15:dlblFieldTable>
                  <c15:showDataLabelsRange val="0"/>
                </c:ext>
                <c:ext xmlns:c16="http://schemas.microsoft.com/office/drawing/2014/chart" uri="{C3380CC4-5D6E-409C-BE32-E72D297353CC}">
                  <c16:uniqueId val="{00000036-5A10-4368-A1A6-C46601BC2B9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{17B25287-25C4-4802-917D-E74433A2E720}</c15:txfldGUID>
                      <c15:f>Diagramm!$J$55</c15:f>
                      <c15:dlblFieldTableCache>
                        <c:ptCount val="1"/>
                      </c15:dlblFieldTableCache>
                    </c15:dlblFTEntry>
                  </c15:dlblFieldTable>
                  <c15:showDataLabelsRange val="0"/>
                </c:ext>
                <c:ext xmlns:c16="http://schemas.microsoft.com/office/drawing/2014/chart" uri="{C3380CC4-5D6E-409C-BE32-E72D297353CC}">
                  <c16:uniqueId val="{00000037-5A10-4368-A1A6-C46601BC2B9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{43B43541-4EBB-460D-93FA-447693616027}</c15:txfldGUID>
                      <c15:f>Diagramm!$J$56</c15:f>
                      <c15:dlblFieldTableCache>
                        <c:ptCount val="1"/>
                      </c15:dlblFieldTableCache>
                    </c15:dlblFTEntry>
                  </c15:dlblFieldTable>
                  <c15:showDataLabelsRange val="0"/>
                </c:ext>
                <c:ext xmlns:c16="http://schemas.microsoft.com/office/drawing/2014/chart" uri="{C3380CC4-5D6E-409C-BE32-E72D297353CC}">
                  <c16:uniqueId val="{00000038-5A10-4368-A1A6-C46601BC2B9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{36C79FF6-DB36-437B-9F1C-E74AB5814B98}</c15:txfldGUID>
                      <c15:f>Diagramm!$J$57</c15:f>
                      <c15:dlblFieldTableCache>
                        <c:ptCount val="1"/>
                      </c15:dlblFieldTableCache>
                    </c15:dlblFTEntry>
                  </c15:dlblFieldTable>
                  <c15:showDataLabelsRange val="0"/>
                </c:ext>
                <c:ext xmlns:c16="http://schemas.microsoft.com/office/drawing/2014/chart" uri="{C3380CC4-5D6E-409C-BE32-E72D297353CC}">
                  <c16:uniqueId val="{00000039-5A10-4368-A1A6-C46601BC2B9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{0D4D6B38-AC75-4D2D-AAC9-0527CD81DA2F}</c15:txfldGUID>
                      <c15:f>Diagramm!$J$58</c15:f>
                      <c15:dlblFieldTableCache>
                        <c:ptCount val="1"/>
                      </c15:dlblFieldTableCache>
                    </c15:dlblFTEntry>
                  </c15:dlblFieldTable>
                  <c15:showDataLabelsRange val="0"/>
                </c:ext>
                <c:ext xmlns:c16="http://schemas.microsoft.com/office/drawing/2014/chart" uri="{C3380CC4-5D6E-409C-BE32-E72D297353CC}">
                  <c16:uniqueId val="{0000003A-5A10-4368-A1A6-C46601BC2B9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{B47ACC9C-9D2B-43D1-979B-D3FEAD891738}</c15:txfldGUID>
                      <c15:f>Diagramm!$J$59</c15:f>
                      <c15:dlblFieldTableCache>
                        <c:ptCount val="1"/>
                      </c15:dlblFieldTableCache>
                    </c15:dlblFTEntry>
                  </c15:dlblFieldTable>
                  <c15:showDataLabelsRange val="0"/>
                </c:ext>
                <c:ext xmlns:c16="http://schemas.microsoft.com/office/drawing/2014/chart" uri="{C3380CC4-5D6E-409C-BE32-E72D297353CC}">
                  <c16:uniqueId val="{0000003B-5A10-4368-A1A6-C46601BC2B9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{B497F39C-F9D3-4FD7-B197-AD87D52DEAD6}</c15:txfldGUID>
                      <c15:f>Diagramm!$J$60</c15:f>
                      <c15:dlblFieldTableCache>
                        <c:ptCount val="1"/>
                      </c15:dlblFieldTableCache>
                    </c15:dlblFTEntry>
                  </c15:dlblFieldTable>
                  <c15:showDataLabelsRange val="0"/>
                </c:ext>
                <c:ext xmlns:c16="http://schemas.microsoft.com/office/drawing/2014/chart" uri="{C3380CC4-5D6E-409C-BE32-E72D297353CC}">
                  <c16:uniqueId val="{0000003C-5A10-4368-A1A6-C46601BC2B9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{19F6ACF2-BD61-4388-91C2-A6BE0AC2C44A}</c15:txfldGUID>
                      <c15:f>Diagramm!$J$61</c15:f>
                      <c15:dlblFieldTableCache>
                        <c:ptCount val="1"/>
                      </c15:dlblFieldTableCache>
                    </c15:dlblFTEntry>
                  </c15:dlblFieldTable>
                  <c15:showDataLabelsRange val="0"/>
                </c:ext>
                <c:ext xmlns:c16="http://schemas.microsoft.com/office/drawing/2014/chart" uri="{C3380CC4-5D6E-409C-BE32-E72D297353CC}">
                  <c16:uniqueId val="{0000003D-5A10-4368-A1A6-C46601BC2B9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{3A3B91B1-CA17-4372-AA3B-0B5CD788694E}</c15:txfldGUID>
                      <c15:f>Diagramm!$J$62</c15:f>
                      <c15:dlblFieldTableCache>
                        <c:ptCount val="1"/>
                      </c15:dlblFieldTableCache>
                    </c15:dlblFTEntry>
                  </c15:dlblFieldTable>
                  <c15:showDataLabelsRange val="0"/>
                </c:ext>
                <c:ext xmlns:c16="http://schemas.microsoft.com/office/drawing/2014/chart" uri="{C3380CC4-5D6E-409C-BE32-E72D297353CC}">
                  <c16:uniqueId val="{0000003E-5A10-4368-A1A6-C46601BC2B9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{5A12970A-8733-4AF3-B0F2-248D9F2F4562}</c15:txfldGUID>
                      <c15:f>Diagramm!$J$63</c15:f>
                      <c15:dlblFieldTableCache>
                        <c:ptCount val="1"/>
                      </c15:dlblFieldTableCache>
                    </c15:dlblFTEntry>
                  </c15:dlblFieldTable>
                  <c15:showDataLabelsRange val="0"/>
                </c:ext>
                <c:ext xmlns:c16="http://schemas.microsoft.com/office/drawing/2014/chart" uri="{C3380CC4-5D6E-409C-BE32-E72D297353CC}">
                  <c16:uniqueId val="{0000003F-5A10-4368-A1A6-C46601BC2B9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{0B225091-E583-41FC-B499-4DBF88B10F00}</c15:txfldGUID>
                      <c15:f>Diagramm!$J$64</c15:f>
                      <c15:dlblFieldTableCache>
                        <c:ptCount val="1"/>
                      </c15:dlblFieldTableCache>
                    </c15:dlblFTEntry>
                  </c15:dlblFieldTable>
                  <c15:showDataLabelsRange val="0"/>
                </c:ext>
                <c:ext xmlns:c16="http://schemas.microsoft.com/office/drawing/2014/chart" uri="{C3380CC4-5D6E-409C-BE32-E72D297353CC}">
                  <c16:uniqueId val="{00000040-5A10-4368-A1A6-C46601BC2B9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{C7403CE5-4518-4EFA-B619-2803F68AF8F1}</c15:txfldGUID>
                      <c15:f>Diagramm!$J$65</c15:f>
                      <c15:dlblFieldTableCache>
                        <c:ptCount val="1"/>
                      </c15:dlblFieldTableCache>
                    </c15:dlblFTEntry>
                  </c15:dlblFieldTable>
                  <c15:showDataLabelsRange val="0"/>
                </c:ext>
                <c:ext xmlns:c16="http://schemas.microsoft.com/office/drawing/2014/chart" uri="{C3380CC4-5D6E-409C-BE32-E72D297353CC}">
                  <c16:uniqueId val="{00000041-5A10-4368-A1A6-C46601BC2B9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{D25C2AE3-0E6B-4C0E-B5E4-3B5F204B74B1}</c15:txfldGUID>
                      <c15:f>Diagramm!$J$66</c15:f>
                      <c15:dlblFieldTableCache>
                        <c:ptCount val="1"/>
                      </c15:dlblFieldTableCache>
                    </c15:dlblFTEntry>
                  </c15:dlblFieldTable>
                  <c15:showDataLabelsRange val="0"/>
                </c:ext>
                <c:ext xmlns:c16="http://schemas.microsoft.com/office/drawing/2014/chart" uri="{C3380CC4-5D6E-409C-BE32-E72D297353CC}">
                  <c16:uniqueId val="{00000042-5A10-4368-A1A6-C46601BC2B9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{97E5B218-4339-4472-AC55-DDF44376B193}</c15:txfldGUID>
                      <c15:f>Diagramm!$J$67</c15:f>
                      <c15:dlblFieldTableCache>
                        <c:ptCount val="1"/>
                      </c15:dlblFieldTableCache>
                    </c15:dlblFTEntry>
                  </c15:dlblFieldTable>
                  <c15:showDataLabelsRange val="0"/>
                </c:ext>
                <c:ext xmlns:c16="http://schemas.microsoft.com/office/drawing/2014/chart" uri="{C3380CC4-5D6E-409C-BE32-E72D297353CC}">
                  <c16:uniqueId val="{00000043-5A10-4368-A1A6-C46601BC2B9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A10-4368-A1A6-C46601BC2B9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CE7-483B-BC38-BE9443DE5C3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E7-483B-BC38-BE9443DE5C3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CE7-483B-BC38-BE9443DE5C3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E7-483B-BC38-BE9443DE5C3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CE7-483B-BC38-BE9443DE5C3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CE7-483B-BC38-BE9443DE5C3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CE7-483B-BC38-BE9443DE5C3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CE7-483B-BC38-BE9443DE5C3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CE7-483B-BC38-BE9443DE5C3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CE7-483B-BC38-BE9443DE5C3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CE7-483B-BC38-BE9443DE5C3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CE7-483B-BC38-BE9443DE5C3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CE7-483B-BC38-BE9443DE5C3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CE7-483B-BC38-BE9443DE5C3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CE7-483B-BC38-BE9443DE5C3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CE7-483B-BC38-BE9443DE5C3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CE7-483B-BC38-BE9443DE5C3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CE7-483B-BC38-BE9443DE5C3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CE7-483B-BC38-BE9443DE5C3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CE7-483B-BC38-BE9443DE5C3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CE7-483B-BC38-BE9443DE5C3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CE7-483B-BC38-BE9443DE5C3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CE7-483B-BC38-BE9443DE5C3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CE7-483B-BC38-BE9443DE5C3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CE7-483B-BC38-BE9443DE5C3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CE7-483B-BC38-BE9443DE5C3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CE7-483B-BC38-BE9443DE5C3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CE7-483B-BC38-BE9443DE5C3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CE7-483B-BC38-BE9443DE5C3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CE7-483B-BC38-BE9443DE5C3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CE7-483B-BC38-BE9443DE5C3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CE7-483B-BC38-BE9443DE5C3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CE7-483B-BC38-BE9443DE5C3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CE7-483B-BC38-BE9443DE5C3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CE7-483B-BC38-BE9443DE5C3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CE7-483B-BC38-BE9443DE5C3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CE7-483B-BC38-BE9443DE5C3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CE7-483B-BC38-BE9443DE5C3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CE7-483B-BC38-BE9443DE5C3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CE7-483B-BC38-BE9443DE5C3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CE7-483B-BC38-BE9443DE5C3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CE7-483B-BC38-BE9443DE5C3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CE7-483B-BC38-BE9443DE5C3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CE7-483B-BC38-BE9443DE5C3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CE7-483B-BC38-BE9443DE5C3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CE7-483B-BC38-BE9443DE5C3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CE7-483B-BC38-BE9443DE5C3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CE7-483B-BC38-BE9443DE5C3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CE7-483B-BC38-BE9443DE5C3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CE7-483B-BC38-BE9443DE5C3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CE7-483B-BC38-BE9443DE5C3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CE7-483B-BC38-BE9443DE5C3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CE7-483B-BC38-BE9443DE5C3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CE7-483B-BC38-BE9443DE5C3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CE7-483B-BC38-BE9443DE5C3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CE7-483B-BC38-BE9443DE5C3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CE7-483B-BC38-BE9443DE5C3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CE7-483B-BC38-BE9443DE5C3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CE7-483B-BC38-BE9443DE5C3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CE7-483B-BC38-BE9443DE5C3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CE7-483B-BC38-BE9443DE5C3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CE7-483B-BC38-BE9443DE5C3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CE7-483B-BC38-BE9443DE5C3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CE7-483B-BC38-BE9443DE5C3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CE7-483B-BC38-BE9443DE5C3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CE7-483B-BC38-BE9443DE5C3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CE7-483B-BC38-BE9443DE5C3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CE7-483B-BC38-BE9443DE5C3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CE7-483B-BC38-BE9443DE5C3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107.14189138436114</c:v>
                </c:pt>
                <c:pt idx="2">
                  <c:v>107.69623676106062</c:v>
                </c:pt>
                <c:pt idx="3">
                  <c:v>100.24637572297755</c:v>
                </c:pt>
                <c:pt idx="4">
                  <c:v>101.4196649891084</c:v>
                </c:pt>
                <c:pt idx="5">
                  <c:v>107.81191316758057</c:v>
                </c:pt>
                <c:pt idx="6">
                  <c:v>109.42236911289717</c:v>
                </c:pt>
                <c:pt idx="7">
                  <c:v>102.80027041237886</c:v>
                </c:pt>
                <c:pt idx="8">
                  <c:v>104.04416735521671</c:v>
                </c:pt>
                <c:pt idx="9">
                  <c:v>109.31871103432735</c:v>
                </c:pt>
                <c:pt idx="10">
                  <c:v>110.68579583865395</c:v>
                </c:pt>
                <c:pt idx="11">
                  <c:v>104.30256140614438</c:v>
                </c:pt>
                <c:pt idx="12">
                  <c:v>104.76076015924285</c:v>
                </c:pt>
                <c:pt idx="13">
                  <c:v>110.46495906257041</c:v>
                </c:pt>
                <c:pt idx="14">
                  <c:v>112.31878614887705</c:v>
                </c:pt>
                <c:pt idx="15">
                  <c:v>106.14587245549463</c:v>
                </c:pt>
                <c:pt idx="16">
                  <c:v>107.00518290392849</c:v>
                </c:pt>
                <c:pt idx="17">
                  <c:v>111.97175692931719</c:v>
                </c:pt>
                <c:pt idx="18">
                  <c:v>113.48606625103284</c:v>
                </c:pt>
                <c:pt idx="19">
                  <c:v>107.92007811913167</c:v>
                </c:pt>
                <c:pt idx="20">
                  <c:v>108.17246300608427</c:v>
                </c:pt>
                <c:pt idx="21">
                  <c:v>113.24419740103657</c:v>
                </c:pt>
                <c:pt idx="22">
                  <c:v>114.52715390971231</c:v>
                </c:pt>
                <c:pt idx="23">
                  <c:v>109.15646360700069</c:v>
                </c:pt>
                <c:pt idx="24">
                  <c:v>108.3932997821678</c:v>
                </c:pt>
              </c:numCache>
            </c:numRef>
          </c:val>
          <c:smooth val="0"/>
          <c:extLst>
            <c:ext xmlns:c16="http://schemas.microsoft.com/office/drawing/2014/chart" uri="{C3380CC4-5D6E-409C-BE32-E72D297353CC}">
              <c16:uniqueId val="{00000000-20BB-4355-BB68-D03EC123A30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114.85690235690235</c:v>
                </c:pt>
                <c:pt idx="2">
                  <c:v>119.14983164983164</c:v>
                </c:pt>
                <c:pt idx="3">
                  <c:v>103.03030303030303</c:v>
                </c:pt>
                <c:pt idx="4">
                  <c:v>99.326599326599336</c:v>
                </c:pt>
                <c:pt idx="5">
                  <c:v>114.73063973063972</c:v>
                </c:pt>
                <c:pt idx="6">
                  <c:v>122.13804713804714</c:v>
                </c:pt>
                <c:pt idx="7">
                  <c:v>106.39730639730641</c:v>
                </c:pt>
                <c:pt idx="8">
                  <c:v>105.80808080808082</c:v>
                </c:pt>
                <c:pt idx="9">
                  <c:v>120.91750841750842</c:v>
                </c:pt>
                <c:pt idx="10">
                  <c:v>127.35690235690235</c:v>
                </c:pt>
                <c:pt idx="11">
                  <c:v>112.62626262626263</c:v>
                </c:pt>
                <c:pt idx="12">
                  <c:v>110.85858585858585</c:v>
                </c:pt>
                <c:pt idx="13">
                  <c:v>128.32491582491582</c:v>
                </c:pt>
                <c:pt idx="14">
                  <c:v>134.84848484848484</c:v>
                </c:pt>
                <c:pt idx="15">
                  <c:v>120.24410774410774</c:v>
                </c:pt>
                <c:pt idx="16">
                  <c:v>119.02356902356902</c:v>
                </c:pt>
                <c:pt idx="17">
                  <c:v>135.26936026936028</c:v>
                </c:pt>
                <c:pt idx="18">
                  <c:v>139.64646464646464</c:v>
                </c:pt>
                <c:pt idx="19">
                  <c:v>128.36700336700338</c:v>
                </c:pt>
                <c:pt idx="20">
                  <c:v>126.85185185185186</c:v>
                </c:pt>
                <c:pt idx="21">
                  <c:v>144.23400673400673</c:v>
                </c:pt>
                <c:pt idx="22">
                  <c:v>148.19023569023568</c:v>
                </c:pt>
                <c:pt idx="23">
                  <c:v>136.99494949494951</c:v>
                </c:pt>
                <c:pt idx="24">
                  <c:v>128.24074074074073</c:v>
                </c:pt>
              </c:numCache>
            </c:numRef>
          </c:val>
          <c:smooth val="0"/>
          <c:extLst>
            <c:ext xmlns:c16="http://schemas.microsoft.com/office/drawing/2014/chart" uri="{C3380CC4-5D6E-409C-BE32-E72D297353CC}">
              <c16:uniqueId val="{00000001-20BB-4355-BB68-D03EC123A30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96.165994989652546</c:v>
                </c:pt>
                <c:pt idx="2">
                  <c:v>97.767127763860145</c:v>
                </c:pt>
                <c:pt idx="3">
                  <c:v>103.5399193987583</c:v>
                </c:pt>
                <c:pt idx="4">
                  <c:v>94.608430454198896</c:v>
                </c:pt>
                <c:pt idx="5">
                  <c:v>92.963729441237348</c:v>
                </c:pt>
                <c:pt idx="6">
                  <c:v>91.874523472388631</c:v>
                </c:pt>
                <c:pt idx="7">
                  <c:v>96.961115346912095</c:v>
                </c:pt>
                <c:pt idx="8">
                  <c:v>93.377627709399846</c:v>
                </c:pt>
                <c:pt idx="9">
                  <c:v>91.983444069273503</c:v>
                </c:pt>
                <c:pt idx="10">
                  <c:v>91.373488726718222</c:v>
                </c:pt>
                <c:pt idx="11">
                  <c:v>94.608430454198896</c:v>
                </c:pt>
                <c:pt idx="12">
                  <c:v>90.284282757869519</c:v>
                </c:pt>
                <c:pt idx="13">
                  <c:v>89.794140071887597</c:v>
                </c:pt>
                <c:pt idx="14">
                  <c:v>89.184184729332316</c:v>
                </c:pt>
                <c:pt idx="15">
                  <c:v>92.66964382964818</c:v>
                </c:pt>
                <c:pt idx="16">
                  <c:v>88.389064372072752</c:v>
                </c:pt>
                <c:pt idx="17">
                  <c:v>89.892168609083981</c:v>
                </c:pt>
                <c:pt idx="18">
                  <c:v>88.007842282975716</c:v>
                </c:pt>
                <c:pt idx="19">
                  <c:v>90.894238100424801</c:v>
                </c:pt>
                <c:pt idx="20">
                  <c:v>87.539483716370768</c:v>
                </c:pt>
                <c:pt idx="21">
                  <c:v>90.022873325345813</c:v>
                </c:pt>
                <c:pt idx="22">
                  <c:v>88.465308789892177</c:v>
                </c:pt>
                <c:pt idx="23">
                  <c:v>90.687288966343544</c:v>
                </c:pt>
                <c:pt idx="24">
                  <c:v>83.465853392876582</c:v>
                </c:pt>
              </c:numCache>
            </c:numRef>
          </c:val>
          <c:smooth val="0"/>
          <c:extLst>
            <c:ext xmlns:c16="http://schemas.microsoft.com/office/drawing/2014/chart" uri="{C3380CC4-5D6E-409C-BE32-E72D297353CC}">
              <c16:uniqueId val="{00000002-20BB-4355-BB68-D03EC123A30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0BB-4355-BB68-D03EC123A304}"/>
                </c:ext>
              </c:extLst>
            </c:dLbl>
            <c:dLbl>
              <c:idx val="1"/>
              <c:delete val="1"/>
              <c:extLst>
                <c:ext xmlns:c15="http://schemas.microsoft.com/office/drawing/2012/chart" uri="{CE6537A1-D6FC-4f65-9D91-7224C49458BB}"/>
                <c:ext xmlns:c16="http://schemas.microsoft.com/office/drawing/2014/chart" uri="{C3380CC4-5D6E-409C-BE32-E72D297353CC}">
                  <c16:uniqueId val="{00000004-20BB-4355-BB68-D03EC123A304}"/>
                </c:ext>
              </c:extLst>
            </c:dLbl>
            <c:dLbl>
              <c:idx val="2"/>
              <c:delete val="1"/>
              <c:extLst>
                <c:ext xmlns:c15="http://schemas.microsoft.com/office/drawing/2012/chart" uri="{CE6537A1-D6FC-4f65-9D91-7224C49458BB}"/>
                <c:ext xmlns:c16="http://schemas.microsoft.com/office/drawing/2014/chart" uri="{C3380CC4-5D6E-409C-BE32-E72D297353CC}">
                  <c16:uniqueId val="{00000005-20BB-4355-BB68-D03EC123A304}"/>
                </c:ext>
              </c:extLst>
            </c:dLbl>
            <c:dLbl>
              <c:idx val="3"/>
              <c:delete val="1"/>
              <c:extLst>
                <c:ext xmlns:c15="http://schemas.microsoft.com/office/drawing/2012/chart" uri="{CE6537A1-D6FC-4f65-9D91-7224C49458BB}"/>
                <c:ext xmlns:c16="http://schemas.microsoft.com/office/drawing/2014/chart" uri="{C3380CC4-5D6E-409C-BE32-E72D297353CC}">
                  <c16:uniqueId val="{00000006-20BB-4355-BB68-D03EC123A304}"/>
                </c:ext>
              </c:extLst>
            </c:dLbl>
            <c:dLbl>
              <c:idx val="4"/>
              <c:delete val="1"/>
              <c:extLst>
                <c:ext xmlns:c15="http://schemas.microsoft.com/office/drawing/2012/chart" uri="{CE6537A1-D6FC-4f65-9D91-7224C49458BB}"/>
                <c:ext xmlns:c16="http://schemas.microsoft.com/office/drawing/2014/chart" uri="{C3380CC4-5D6E-409C-BE32-E72D297353CC}">
                  <c16:uniqueId val="{00000007-20BB-4355-BB68-D03EC123A304}"/>
                </c:ext>
              </c:extLst>
            </c:dLbl>
            <c:dLbl>
              <c:idx val="5"/>
              <c:delete val="1"/>
              <c:extLst>
                <c:ext xmlns:c15="http://schemas.microsoft.com/office/drawing/2012/chart" uri="{CE6537A1-D6FC-4f65-9D91-7224C49458BB}"/>
                <c:ext xmlns:c16="http://schemas.microsoft.com/office/drawing/2014/chart" uri="{C3380CC4-5D6E-409C-BE32-E72D297353CC}">
                  <c16:uniqueId val="{00000008-20BB-4355-BB68-D03EC123A304}"/>
                </c:ext>
              </c:extLst>
            </c:dLbl>
            <c:dLbl>
              <c:idx val="6"/>
              <c:delete val="1"/>
              <c:extLst>
                <c:ext xmlns:c15="http://schemas.microsoft.com/office/drawing/2012/chart" uri="{CE6537A1-D6FC-4f65-9D91-7224C49458BB}"/>
                <c:ext xmlns:c16="http://schemas.microsoft.com/office/drawing/2014/chart" uri="{C3380CC4-5D6E-409C-BE32-E72D297353CC}">
                  <c16:uniqueId val="{00000009-20BB-4355-BB68-D03EC123A304}"/>
                </c:ext>
              </c:extLst>
            </c:dLbl>
            <c:dLbl>
              <c:idx val="7"/>
              <c:delete val="1"/>
              <c:extLst>
                <c:ext xmlns:c15="http://schemas.microsoft.com/office/drawing/2012/chart" uri="{CE6537A1-D6FC-4f65-9D91-7224C49458BB}"/>
                <c:ext xmlns:c16="http://schemas.microsoft.com/office/drawing/2014/chart" uri="{C3380CC4-5D6E-409C-BE32-E72D297353CC}">
                  <c16:uniqueId val="{0000000A-20BB-4355-BB68-D03EC123A304}"/>
                </c:ext>
              </c:extLst>
            </c:dLbl>
            <c:dLbl>
              <c:idx val="8"/>
              <c:delete val="1"/>
              <c:extLst>
                <c:ext xmlns:c15="http://schemas.microsoft.com/office/drawing/2012/chart" uri="{CE6537A1-D6FC-4f65-9D91-7224C49458BB}"/>
                <c:ext xmlns:c16="http://schemas.microsoft.com/office/drawing/2014/chart" uri="{C3380CC4-5D6E-409C-BE32-E72D297353CC}">
                  <c16:uniqueId val="{0000000B-20BB-4355-BB68-D03EC123A304}"/>
                </c:ext>
              </c:extLst>
            </c:dLbl>
            <c:dLbl>
              <c:idx val="9"/>
              <c:delete val="1"/>
              <c:extLst>
                <c:ext xmlns:c15="http://schemas.microsoft.com/office/drawing/2012/chart" uri="{CE6537A1-D6FC-4f65-9D91-7224C49458BB}"/>
                <c:ext xmlns:c16="http://schemas.microsoft.com/office/drawing/2014/chart" uri="{C3380CC4-5D6E-409C-BE32-E72D297353CC}">
                  <c16:uniqueId val="{0000000C-20BB-4355-BB68-D03EC123A304}"/>
                </c:ext>
              </c:extLst>
            </c:dLbl>
            <c:dLbl>
              <c:idx val="10"/>
              <c:delete val="1"/>
              <c:extLst>
                <c:ext xmlns:c15="http://schemas.microsoft.com/office/drawing/2012/chart" uri="{CE6537A1-D6FC-4f65-9D91-7224C49458BB}"/>
                <c:ext xmlns:c16="http://schemas.microsoft.com/office/drawing/2014/chart" uri="{C3380CC4-5D6E-409C-BE32-E72D297353CC}">
                  <c16:uniqueId val="{0000000D-20BB-4355-BB68-D03EC123A304}"/>
                </c:ext>
              </c:extLst>
            </c:dLbl>
            <c:dLbl>
              <c:idx val="11"/>
              <c:delete val="1"/>
              <c:extLst>
                <c:ext xmlns:c15="http://schemas.microsoft.com/office/drawing/2012/chart" uri="{CE6537A1-D6FC-4f65-9D91-7224C49458BB}"/>
                <c:ext xmlns:c16="http://schemas.microsoft.com/office/drawing/2014/chart" uri="{C3380CC4-5D6E-409C-BE32-E72D297353CC}">
                  <c16:uniqueId val="{0000000E-20BB-4355-BB68-D03EC123A304}"/>
                </c:ext>
              </c:extLst>
            </c:dLbl>
            <c:dLbl>
              <c:idx val="12"/>
              <c:delete val="1"/>
              <c:extLst>
                <c:ext xmlns:c15="http://schemas.microsoft.com/office/drawing/2012/chart" uri="{CE6537A1-D6FC-4f65-9D91-7224C49458BB}"/>
                <c:ext xmlns:c16="http://schemas.microsoft.com/office/drawing/2014/chart" uri="{C3380CC4-5D6E-409C-BE32-E72D297353CC}">
                  <c16:uniqueId val="{0000000F-20BB-4355-BB68-D03EC123A30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0BB-4355-BB68-D03EC123A304}"/>
                </c:ext>
              </c:extLst>
            </c:dLbl>
            <c:dLbl>
              <c:idx val="14"/>
              <c:delete val="1"/>
              <c:extLst>
                <c:ext xmlns:c15="http://schemas.microsoft.com/office/drawing/2012/chart" uri="{CE6537A1-D6FC-4f65-9D91-7224C49458BB}"/>
                <c:ext xmlns:c16="http://schemas.microsoft.com/office/drawing/2014/chart" uri="{C3380CC4-5D6E-409C-BE32-E72D297353CC}">
                  <c16:uniqueId val="{00000011-20BB-4355-BB68-D03EC123A304}"/>
                </c:ext>
              </c:extLst>
            </c:dLbl>
            <c:dLbl>
              <c:idx val="15"/>
              <c:delete val="1"/>
              <c:extLst>
                <c:ext xmlns:c15="http://schemas.microsoft.com/office/drawing/2012/chart" uri="{CE6537A1-D6FC-4f65-9D91-7224C49458BB}"/>
                <c:ext xmlns:c16="http://schemas.microsoft.com/office/drawing/2014/chart" uri="{C3380CC4-5D6E-409C-BE32-E72D297353CC}">
                  <c16:uniqueId val="{00000012-20BB-4355-BB68-D03EC123A304}"/>
                </c:ext>
              </c:extLst>
            </c:dLbl>
            <c:dLbl>
              <c:idx val="16"/>
              <c:delete val="1"/>
              <c:extLst>
                <c:ext xmlns:c15="http://schemas.microsoft.com/office/drawing/2012/chart" uri="{CE6537A1-D6FC-4f65-9D91-7224C49458BB}"/>
                <c:ext xmlns:c16="http://schemas.microsoft.com/office/drawing/2014/chart" uri="{C3380CC4-5D6E-409C-BE32-E72D297353CC}">
                  <c16:uniqueId val="{00000013-20BB-4355-BB68-D03EC123A304}"/>
                </c:ext>
              </c:extLst>
            </c:dLbl>
            <c:dLbl>
              <c:idx val="17"/>
              <c:delete val="1"/>
              <c:extLst>
                <c:ext xmlns:c15="http://schemas.microsoft.com/office/drawing/2012/chart" uri="{CE6537A1-D6FC-4f65-9D91-7224C49458BB}"/>
                <c:ext xmlns:c16="http://schemas.microsoft.com/office/drawing/2014/chart" uri="{C3380CC4-5D6E-409C-BE32-E72D297353CC}">
                  <c16:uniqueId val="{00000014-20BB-4355-BB68-D03EC123A304}"/>
                </c:ext>
              </c:extLst>
            </c:dLbl>
            <c:dLbl>
              <c:idx val="18"/>
              <c:delete val="1"/>
              <c:extLst>
                <c:ext xmlns:c15="http://schemas.microsoft.com/office/drawing/2012/chart" uri="{CE6537A1-D6FC-4f65-9D91-7224C49458BB}"/>
                <c:ext xmlns:c16="http://schemas.microsoft.com/office/drawing/2014/chart" uri="{C3380CC4-5D6E-409C-BE32-E72D297353CC}">
                  <c16:uniqueId val="{00000015-20BB-4355-BB68-D03EC123A304}"/>
                </c:ext>
              </c:extLst>
            </c:dLbl>
            <c:dLbl>
              <c:idx val="19"/>
              <c:delete val="1"/>
              <c:extLst>
                <c:ext xmlns:c15="http://schemas.microsoft.com/office/drawing/2012/chart" uri="{CE6537A1-D6FC-4f65-9D91-7224C49458BB}"/>
                <c:ext xmlns:c16="http://schemas.microsoft.com/office/drawing/2014/chart" uri="{C3380CC4-5D6E-409C-BE32-E72D297353CC}">
                  <c16:uniqueId val="{00000016-20BB-4355-BB68-D03EC123A304}"/>
                </c:ext>
              </c:extLst>
            </c:dLbl>
            <c:dLbl>
              <c:idx val="20"/>
              <c:delete val="1"/>
              <c:extLst>
                <c:ext xmlns:c15="http://schemas.microsoft.com/office/drawing/2012/chart" uri="{CE6537A1-D6FC-4f65-9D91-7224C49458BB}"/>
                <c:ext xmlns:c16="http://schemas.microsoft.com/office/drawing/2014/chart" uri="{C3380CC4-5D6E-409C-BE32-E72D297353CC}">
                  <c16:uniqueId val="{00000017-20BB-4355-BB68-D03EC123A304}"/>
                </c:ext>
              </c:extLst>
            </c:dLbl>
            <c:dLbl>
              <c:idx val="21"/>
              <c:delete val="1"/>
              <c:extLst>
                <c:ext xmlns:c15="http://schemas.microsoft.com/office/drawing/2012/chart" uri="{CE6537A1-D6FC-4f65-9D91-7224C49458BB}"/>
                <c:ext xmlns:c16="http://schemas.microsoft.com/office/drawing/2014/chart" uri="{C3380CC4-5D6E-409C-BE32-E72D297353CC}">
                  <c16:uniqueId val="{00000018-20BB-4355-BB68-D03EC123A304}"/>
                </c:ext>
              </c:extLst>
            </c:dLbl>
            <c:dLbl>
              <c:idx val="22"/>
              <c:delete val="1"/>
              <c:extLst>
                <c:ext xmlns:c15="http://schemas.microsoft.com/office/drawing/2012/chart" uri="{CE6537A1-D6FC-4f65-9D91-7224C49458BB}"/>
                <c:ext xmlns:c16="http://schemas.microsoft.com/office/drawing/2014/chart" uri="{C3380CC4-5D6E-409C-BE32-E72D297353CC}">
                  <c16:uniqueId val="{00000019-20BB-4355-BB68-D03EC123A304}"/>
                </c:ext>
              </c:extLst>
            </c:dLbl>
            <c:dLbl>
              <c:idx val="23"/>
              <c:delete val="1"/>
              <c:extLst>
                <c:ext xmlns:c15="http://schemas.microsoft.com/office/drawing/2012/chart" uri="{CE6537A1-D6FC-4f65-9D91-7224C49458BB}"/>
                <c:ext xmlns:c16="http://schemas.microsoft.com/office/drawing/2014/chart" uri="{C3380CC4-5D6E-409C-BE32-E72D297353CC}">
                  <c16:uniqueId val="{0000001A-20BB-4355-BB68-D03EC123A304}"/>
                </c:ext>
              </c:extLst>
            </c:dLbl>
            <c:dLbl>
              <c:idx val="24"/>
              <c:delete val="1"/>
              <c:extLst>
                <c:ext xmlns:c15="http://schemas.microsoft.com/office/drawing/2012/chart" uri="{CE6537A1-D6FC-4f65-9D91-7224C49458BB}"/>
                <c:ext xmlns:c16="http://schemas.microsoft.com/office/drawing/2014/chart" uri="{C3380CC4-5D6E-409C-BE32-E72D297353CC}">
                  <c16:uniqueId val="{0000001B-20BB-4355-BB68-D03EC123A30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0BB-4355-BB68-D03EC123A30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Stralsund (034)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72152</v>
      </c>
      <c r="F11" s="238">
        <v>72660</v>
      </c>
      <c r="G11" s="238">
        <v>76235</v>
      </c>
      <c r="H11" s="238">
        <v>75381</v>
      </c>
      <c r="I11" s="265">
        <v>72005</v>
      </c>
      <c r="J11" s="263">
        <v>147</v>
      </c>
      <c r="K11" s="266">
        <v>0.2041524894104576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14.72031267324537</v>
      </c>
      <c r="E13" s="115">
        <v>10621</v>
      </c>
      <c r="F13" s="114">
        <v>10619</v>
      </c>
      <c r="G13" s="114">
        <v>11722</v>
      </c>
      <c r="H13" s="114">
        <v>11613</v>
      </c>
      <c r="I13" s="140">
        <v>10703</v>
      </c>
      <c r="J13" s="115">
        <v>-82</v>
      </c>
      <c r="K13" s="116">
        <v>-0.76614033448565821</v>
      </c>
    </row>
    <row r="14" spans="1:255" ht="14.1" customHeight="1" x14ac:dyDescent="0.2">
      <c r="A14" s="306" t="s">
        <v>230</v>
      </c>
      <c r="B14" s="307"/>
      <c r="C14" s="308"/>
      <c r="D14" s="113">
        <v>65.644749972280735</v>
      </c>
      <c r="E14" s="115">
        <v>47364</v>
      </c>
      <c r="F14" s="114">
        <v>47819</v>
      </c>
      <c r="G14" s="114">
        <v>50086</v>
      </c>
      <c r="H14" s="114">
        <v>49399</v>
      </c>
      <c r="I14" s="140">
        <v>47097</v>
      </c>
      <c r="J14" s="115">
        <v>267</v>
      </c>
      <c r="K14" s="116">
        <v>0.56691509013312946</v>
      </c>
    </row>
    <row r="15" spans="1:255" ht="14.1" customHeight="1" x14ac:dyDescent="0.2">
      <c r="A15" s="306" t="s">
        <v>231</v>
      </c>
      <c r="B15" s="307"/>
      <c r="C15" s="308"/>
      <c r="D15" s="113">
        <v>9.565916398713826</v>
      </c>
      <c r="E15" s="115">
        <v>6902</v>
      </c>
      <c r="F15" s="114">
        <v>6929</v>
      </c>
      <c r="G15" s="114">
        <v>7095</v>
      </c>
      <c r="H15" s="114">
        <v>7096</v>
      </c>
      <c r="I15" s="140">
        <v>6960</v>
      </c>
      <c r="J15" s="115">
        <v>-58</v>
      </c>
      <c r="K15" s="116">
        <v>-0.83333333333333337</v>
      </c>
    </row>
    <row r="16" spans="1:255" ht="14.1" customHeight="1" x14ac:dyDescent="0.2">
      <c r="A16" s="306" t="s">
        <v>232</v>
      </c>
      <c r="B16" s="307"/>
      <c r="C16" s="308"/>
      <c r="D16" s="113">
        <v>9.7405477325645862</v>
      </c>
      <c r="E16" s="115">
        <v>7028</v>
      </c>
      <c r="F16" s="114">
        <v>7052</v>
      </c>
      <c r="G16" s="114">
        <v>7093</v>
      </c>
      <c r="H16" s="114">
        <v>7038</v>
      </c>
      <c r="I16" s="140">
        <v>7009</v>
      </c>
      <c r="J16" s="115">
        <v>19</v>
      </c>
      <c r="K16" s="116">
        <v>0.27108003994863744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2.8758731566692539</v>
      </c>
      <c r="E18" s="115">
        <v>2075</v>
      </c>
      <c r="F18" s="114">
        <v>2034</v>
      </c>
      <c r="G18" s="114">
        <v>2217</v>
      </c>
      <c r="H18" s="114">
        <v>2145</v>
      </c>
      <c r="I18" s="140">
        <v>2074</v>
      </c>
      <c r="J18" s="115">
        <v>1</v>
      </c>
      <c r="K18" s="116">
        <v>4.8216007714561235E-2</v>
      </c>
    </row>
    <row r="19" spans="1:255" ht="14.1" customHeight="1" x14ac:dyDescent="0.2">
      <c r="A19" s="306" t="s">
        <v>235</v>
      </c>
      <c r="B19" s="307" t="s">
        <v>236</v>
      </c>
      <c r="C19" s="308"/>
      <c r="D19" s="113">
        <v>1.7185940791662047</v>
      </c>
      <c r="E19" s="115">
        <v>1240</v>
      </c>
      <c r="F19" s="114">
        <v>1210</v>
      </c>
      <c r="G19" s="114">
        <v>1364</v>
      </c>
      <c r="H19" s="114">
        <v>1295</v>
      </c>
      <c r="I19" s="140">
        <v>1252</v>
      </c>
      <c r="J19" s="115">
        <v>-12</v>
      </c>
      <c r="K19" s="116">
        <v>-0.95846645367412142</v>
      </c>
    </row>
    <row r="20" spans="1:255" ht="14.1" customHeight="1" x14ac:dyDescent="0.2">
      <c r="A20" s="306">
        <v>12</v>
      </c>
      <c r="B20" s="307" t="s">
        <v>237</v>
      </c>
      <c r="C20" s="308"/>
      <c r="D20" s="113">
        <v>1.3277525224526001</v>
      </c>
      <c r="E20" s="115">
        <v>958</v>
      </c>
      <c r="F20" s="114">
        <v>912</v>
      </c>
      <c r="G20" s="114">
        <v>1067</v>
      </c>
      <c r="H20" s="114">
        <v>1046</v>
      </c>
      <c r="I20" s="140">
        <v>941</v>
      </c>
      <c r="J20" s="115">
        <v>17</v>
      </c>
      <c r="K20" s="116">
        <v>1.8065887353878853</v>
      </c>
    </row>
    <row r="21" spans="1:255" ht="14.1" customHeight="1" x14ac:dyDescent="0.2">
      <c r="A21" s="306">
        <v>21</v>
      </c>
      <c r="B21" s="307" t="s">
        <v>238</v>
      </c>
      <c r="C21" s="308"/>
      <c r="D21" s="113">
        <v>0.23006985253354031</v>
      </c>
      <c r="E21" s="115">
        <v>166</v>
      </c>
      <c r="F21" s="114">
        <v>162</v>
      </c>
      <c r="G21" s="114">
        <v>162</v>
      </c>
      <c r="H21" s="114">
        <v>161</v>
      </c>
      <c r="I21" s="140">
        <v>150</v>
      </c>
      <c r="J21" s="115">
        <v>16</v>
      </c>
      <c r="K21" s="116">
        <v>10.666666666666666</v>
      </c>
    </row>
    <row r="22" spans="1:255" ht="14.1" customHeight="1" x14ac:dyDescent="0.2">
      <c r="A22" s="306">
        <v>22</v>
      </c>
      <c r="B22" s="307" t="s">
        <v>239</v>
      </c>
      <c r="C22" s="308"/>
      <c r="D22" s="113">
        <v>0.97433196584987247</v>
      </c>
      <c r="E22" s="115">
        <v>703</v>
      </c>
      <c r="F22" s="114">
        <v>727</v>
      </c>
      <c r="G22" s="114">
        <v>769</v>
      </c>
      <c r="H22" s="114">
        <v>755</v>
      </c>
      <c r="I22" s="140">
        <v>751</v>
      </c>
      <c r="J22" s="115">
        <v>-48</v>
      </c>
      <c r="K22" s="116">
        <v>-6.3914780292942739</v>
      </c>
    </row>
    <row r="23" spans="1:255" ht="14.1" customHeight="1" x14ac:dyDescent="0.2">
      <c r="A23" s="306">
        <v>23</v>
      </c>
      <c r="B23" s="307" t="s">
        <v>240</v>
      </c>
      <c r="C23" s="308"/>
      <c r="D23" s="113">
        <v>0.26887681561148685</v>
      </c>
      <c r="E23" s="115">
        <v>194</v>
      </c>
      <c r="F23" s="114">
        <v>201</v>
      </c>
      <c r="G23" s="114">
        <v>200</v>
      </c>
      <c r="H23" s="114">
        <v>199</v>
      </c>
      <c r="I23" s="140">
        <v>194</v>
      </c>
      <c r="J23" s="115">
        <v>0</v>
      </c>
      <c r="K23" s="116">
        <v>0</v>
      </c>
    </row>
    <row r="24" spans="1:255" ht="14.1" customHeight="1" x14ac:dyDescent="0.2">
      <c r="A24" s="306">
        <v>24</v>
      </c>
      <c r="B24" s="307" t="s">
        <v>241</v>
      </c>
      <c r="C24" s="308"/>
      <c r="D24" s="113">
        <v>1.6326643752078944</v>
      </c>
      <c r="E24" s="115">
        <v>1178</v>
      </c>
      <c r="F24" s="114">
        <v>1218</v>
      </c>
      <c r="G24" s="114">
        <v>1283</v>
      </c>
      <c r="H24" s="114">
        <v>1270</v>
      </c>
      <c r="I24" s="140">
        <v>1233</v>
      </c>
      <c r="J24" s="115">
        <v>-55</v>
      </c>
      <c r="K24" s="116">
        <v>-4.4606650446066505</v>
      </c>
    </row>
    <row r="25" spans="1:255" ht="14.1" customHeight="1" x14ac:dyDescent="0.2">
      <c r="A25" s="306">
        <v>25</v>
      </c>
      <c r="B25" s="307" t="s">
        <v>242</v>
      </c>
      <c r="C25" s="308"/>
      <c r="D25" s="113">
        <v>3.5134161215212329</v>
      </c>
      <c r="E25" s="115">
        <v>2535</v>
      </c>
      <c r="F25" s="114">
        <v>2537</v>
      </c>
      <c r="G25" s="114">
        <v>2653</v>
      </c>
      <c r="H25" s="114">
        <v>2560</v>
      </c>
      <c r="I25" s="140">
        <v>2511</v>
      </c>
      <c r="J25" s="115">
        <v>24</v>
      </c>
      <c r="K25" s="116">
        <v>0.95579450418160095</v>
      </c>
    </row>
    <row r="26" spans="1:255" ht="14.1" customHeight="1" x14ac:dyDescent="0.2">
      <c r="A26" s="306">
        <v>26</v>
      </c>
      <c r="B26" s="307" t="s">
        <v>243</v>
      </c>
      <c r="C26" s="308"/>
      <c r="D26" s="113">
        <v>1.9361902649961193</v>
      </c>
      <c r="E26" s="115">
        <v>1397</v>
      </c>
      <c r="F26" s="114">
        <v>1411</v>
      </c>
      <c r="G26" s="114">
        <v>1453</v>
      </c>
      <c r="H26" s="114">
        <v>1442</v>
      </c>
      <c r="I26" s="140">
        <v>1376</v>
      </c>
      <c r="J26" s="115">
        <v>21</v>
      </c>
      <c r="K26" s="116">
        <v>1.5261627906976745</v>
      </c>
    </row>
    <row r="27" spans="1:255" ht="14.1" customHeight="1" x14ac:dyDescent="0.2">
      <c r="A27" s="306">
        <v>27</v>
      </c>
      <c r="B27" s="307" t="s">
        <v>244</v>
      </c>
      <c r="C27" s="308"/>
      <c r="D27" s="113">
        <v>1.0713493735447388</v>
      </c>
      <c r="E27" s="115">
        <v>773</v>
      </c>
      <c r="F27" s="114">
        <v>803</v>
      </c>
      <c r="G27" s="114">
        <v>834</v>
      </c>
      <c r="H27" s="114">
        <v>837</v>
      </c>
      <c r="I27" s="140">
        <v>832</v>
      </c>
      <c r="J27" s="115">
        <v>-59</v>
      </c>
      <c r="K27" s="116">
        <v>-7.0913461538461542</v>
      </c>
    </row>
    <row r="28" spans="1:255" ht="14.1" customHeight="1" x14ac:dyDescent="0.2">
      <c r="A28" s="306">
        <v>28</v>
      </c>
      <c r="B28" s="307" t="s">
        <v>245</v>
      </c>
      <c r="C28" s="308"/>
      <c r="D28" s="113">
        <v>0.20650848209335845</v>
      </c>
      <c r="E28" s="115">
        <v>149</v>
      </c>
      <c r="F28" s="114">
        <v>158</v>
      </c>
      <c r="G28" s="114">
        <v>160</v>
      </c>
      <c r="H28" s="114">
        <v>173</v>
      </c>
      <c r="I28" s="140">
        <v>160</v>
      </c>
      <c r="J28" s="115">
        <v>-11</v>
      </c>
      <c r="K28" s="116">
        <v>-6.875</v>
      </c>
    </row>
    <row r="29" spans="1:255" ht="14.1" customHeight="1" x14ac:dyDescent="0.2">
      <c r="A29" s="306">
        <v>29</v>
      </c>
      <c r="B29" s="307" t="s">
        <v>246</v>
      </c>
      <c r="C29" s="308"/>
      <c r="D29" s="113">
        <v>4.3976604945115865</v>
      </c>
      <c r="E29" s="115">
        <v>3173</v>
      </c>
      <c r="F29" s="114">
        <v>3273</v>
      </c>
      <c r="G29" s="114">
        <v>3810</v>
      </c>
      <c r="H29" s="114">
        <v>3856</v>
      </c>
      <c r="I29" s="140">
        <v>3357</v>
      </c>
      <c r="J29" s="115">
        <v>-184</v>
      </c>
      <c r="K29" s="116">
        <v>-5.4810843014596369</v>
      </c>
    </row>
    <row r="30" spans="1:255" ht="14.1" customHeight="1" x14ac:dyDescent="0.2">
      <c r="A30" s="306" t="s">
        <v>247</v>
      </c>
      <c r="B30" s="307" t="s">
        <v>248</v>
      </c>
      <c r="C30" s="308"/>
      <c r="D30" s="113">
        <v>0.96463022508038587</v>
      </c>
      <c r="E30" s="115">
        <v>696</v>
      </c>
      <c r="F30" s="114">
        <v>715</v>
      </c>
      <c r="G30" s="114">
        <v>801</v>
      </c>
      <c r="H30" s="114">
        <v>832</v>
      </c>
      <c r="I30" s="140">
        <v>806</v>
      </c>
      <c r="J30" s="115">
        <v>-110</v>
      </c>
      <c r="K30" s="116">
        <v>-13.647642679900745</v>
      </c>
    </row>
    <row r="31" spans="1:255" ht="14.1" customHeight="1" x14ac:dyDescent="0.2">
      <c r="A31" s="306" t="s">
        <v>249</v>
      </c>
      <c r="B31" s="307" t="s">
        <v>250</v>
      </c>
      <c r="C31" s="308"/>
      <c r="D31" s="113">
        <v>3.3457146025058209</v>
      </c>
      <c r="E31" s="115">
        <v>2414</v>
      </c>
      <c r="F31" s="114">
        <v>2494</v>
      </c>
      <c r="G31" s="114">
        <v>2946</v>
      </c>
      <c r="H31" s="114">
        <v>2970</v>
      </c>
      <c r="I31" s="140">
        <v>2496</v>
      </c>
      <c r="J31" s="115">
        <v>-82</v>
      </c>
      <c r="K31" s="116">
        <v>-3.2852564102564101</v>
      </c>
    </row>
    <row r="32" spans="1:255" ht="14.1" customHeight="1" x14ac:dyDescent="0.2">
      <c r="A32" s="306">
        <v>31</v>
      </c>
      <c r="B32" s="307" t="s">
        <v>251</v>
      </c>
      <c r="C32" s="308"/>
      <c r="D32" s="113">
        <v>0.76643752078944449</v>
      </c>
      <c r="E32" s="115">
        <v>553</v>
      </c>
      <c r="F32" s="114">
        <v>559</v>
      </c>
      <c r="G32" s="114">
        <v>562</v>
      </c>
      <c r="H32" s="114">
        <v>559</v>
      </c>
      <c r="I32" s="140">
        <v>546</v>
      </c>
      <c r="J32" s="115">
        <v>7</v>
      </c>
      <c r="K32" s="116">
        <v>1.2820512820512822</v>
      </c>
    </row>
    <row r="33" spans="1:11" ht="14.1" customHeight="1" x14ac:dyDescent="0.2">
      <c r="A33" s="306">
        <v>32</v>
      </c>
      <c r="B33" s="307" t="s">
        <v>252</v>
      </c>
      <c r="C33" s="308"/>
      <c r="D33" s="113">
        <v>2.8925047122740879</v>
      </c>
      <c r="E33" s="115">
        <v>2087</v>
      </c>
      <c r="F33" s="114">
        <v>2069</v>
      </c>
      <c r="G33" s="114">
        <v>2150</v>
      </c>
      <c r="H33" s="114">
        <v>2077</v>
      </c>
      <c r="I33" s="140">
        <v>2005</v>
      </c>
      <c r="J33" s="115">
        <v>82</v>
      </c>
      <c r="K33" s="116">
        <v>4.089775561097257</v>
      </c>
    </row>
    <row r="34" spans="1:11" ht="14.1" customHeight="1" x14ac:dyDescent="0.2">
      <c r="A34" s="306">
        <v>33</v>
      </c>
      <c r="B34" s="307" t="s">
        <v>253</v>
      </c>
      <c r="C34" s="308"/>
      <c r="D34" s="113">
        <v>1.9015411908193813</v>
      </c>
      <c r="E34" s="115">
        <v>1372</v>
      </c>
      <c r="F34" s="114">
        <v>1391</v>
      </c>
      <c r="G34" s="114">
        <v>1424</v>
      </c>
      <c r="H34" s="114">
        <v>1426</v>
      </c>
      <c r="I34" s="140">
        <v>1411</v>
      </c>
      <c r="J34" s="115">
        <v>-39</v>
      </c>
      <c r="K34" s="116">
        <v>-2.7639971651311126</v>
      </c>
    </row>
    <row r="35" spans="1:11" ht="14.1" customHeight="1" x14ac:dyDescent="0.2">
      <c r="A35" s="306">
        <v>34</v>
      </c>
      <c r="B35" s="307" t="s">
        <v>254</v>
      </c>
      <c r="C35" s="308"/>
      <c r="D35" s="113">
        <v>4.1759064197804632</v>
      </c>
      <c r="E35" s="115">
        <v>3013</v>
      </c>
      <c r="F35" s="114">
        <v>3021</v>
      </c>
      <c r="G35" s="114">
        <v>3174</v>
      </c>
      <c r="H35" s="114">
        <v>3121</v>
      </c>
      <c r="I35" s="140">
        <v>2949</v>
      </c>
      <c r="J35" s="115">
        <v>64</v>
      </c>
      <c r="K35" s="116">
        <v>2.1702271956595456</v>
      </c>
    </row>
    <row r="36" spans="1:11" ht="14.1" customHeight="1" x14ac:dyDescent="0.2">
      <c r="A36" s="306">
        <v>41</v>
      </c>
      <c r="B36" s="307" t="s">
        <v>255</v>
      </c>
      <c r="C36" s="308"/>
      <c r="D36" s="113">
        <v>0.20512251912628895</v>
      </c>
      <c r="E36" s="115">
        <v>148</v>
      </c>
      <c r="F36" s="114">
        <v>146</v>
      </c>
      <c r="G36" s="114">
        <v>151</v>
      </c>
      <c r="H36" s="114">
        <v>146</v>
      </c>
      <c r="I36" s="140">
        <v>147</v>
      </c>
      <c r="J36" s="115">
        <v>1</v>
      </c>
      <c r="K36" s="116">
        <v>0.68027210884353739</v>
      </c>
    </row>
    <row r="37" spans="1:11" ht="14.1" customHeight="1" x14ac:dyDescent="0.2">
      <c r="A37" s="306">
        <v>42</v>
      </c>
      <c r="B37" s="307" t="s">
        <v>256</v>
      </c>
      <c r="C37" s="308"/>
      <c r="D37" s="113">
        <v>0.16770151901541192</v>
      </c>
      <c r="E37" s="115">
        <v>121</v>
      </c>
      <c r="F37" s="114">
        <v>117</v>
      </c>
      <c r="G37" s="114">
        <v>115</v>
      </c>
      <c r="H37" s="114">
        <v>113</v>
      </c>
      <c r="I37" s="140">
        <v>109</v>
      </c>
      <c r="J37" s="115">
        <v>12</v>
      </c>
      <c r="K37" s="116">
        <v>11.009174311926605</v>
      </c>
    </row>
    <row r="38" spans="1:11" ht="14.1" customHeight="1" x14ac:dyDescent="0.2">
      <c r="A38" s="306">
        <v>43</v>
      </c>
      <c r="B38" s="307" t="s">
        <v>257</v>
      </c>
      <c r="C38" s="308"/>
      <c r="D38" s="113">
        <v>0.56685885353143362</v>
      </c>
      <c r="E38" s="115">
        <v>409</v>
      </c>
      <c r="F38" s="114">
        <v>412</v>
      </c>
      <c r="G38" s="114">
        <v>407</v>
      </c>
      <c r="H38" s="114">
        <v>395</v>
      </c>
      <c r="I38" s="140">
        <v>385</v>
      </c>
      <c r="J38" s="115">
        <v>24</v>
      </c>
      <c r="K38" s="116">
        <v>6.2337662337662341</v>
      </c>
    </row>
    <row r="39" spans="1:11" ht="14.1" customHeight="1" x14ac:dyDescent="0.2">
      <c r="A39" s="306">
        <v>51</v>
      </c>
      <c r="B39" s="307" t="s">
        <v>258</v>
      </c>
      <c r="C39" s="308"/>
      <c r="D39" s="113">
        <v>4.6194145692427098</v>
      </c>
      <c r="E39" s="115">
        <v>3333</v>
      </c>
      <c r="F39" s="114">
        <v>3392</v>
      </c>
      <c r="G39" s="114">
        <v>3434</v>
      </c>
      <c r="H39" s="114">
        <v>3316</v>
      </c>
      <c r="I39" s="140">
        <v>3255</v>
      </c>
      <c r="J39" s="115">
        <v>78</v>
      </c>
      <c r="K39" s="116">
        <v>2.3963133640552994</v>
      </c>
    </row>
    <row r="40" spans="1:11" ht="14.1" customHeight="1" x14ac:dyDescent="0.2">
      <c r="A40" s="306" t="s">
        <v>259</v>
      </c>
      <c r="B40" s="307" t="s">
        <v>260</v>
      </c>
      <c r="C40" s="308"/>
      <c r="D40" s="113">
        <v>3.1031710832686552</v>
      </c>
      <c r="E40" s="115">
        <v>2239</v>
      </c>
      <c r="F40" s="114">
        <v>2287</v>
      </c>
      <c r="G40" s="114">
        <v>2294</v>
      </c>
      <c r="H40" s="114">
        <v>2272</v>
      </c>
      <c r="I40" s="140">
        <v>2264</v>
      </c>
      <c r="J40" s="115">
        <v>-25</v>
      </c>
      <c r="K40" s="116">
        <v>-1.1042402826855124</v>
      </c>
    </row>
    <row r="41" spans="1:11" ht="14.1" customHeight="1" x14ac:dyDescent="0.2">
      <c r="A41" s="306"/>
      <c r="B41" s="307" t="s">
        <v>261</v>
      </c>
      <c r="C41" s="308"/>
      <c r="D41" s="113">
        <v>1.9043131167535203</v>
      </c>
      <c r="E41" s="115">
        <v>1374</v>
      </c>
      <c r="F41" s="114">
        <v>1403</v>
      </c>
      <c r="G41" s="114">
        <v>1414</v>
      </c>
      <c r="H41" s="114">
        <v>1414</v>
      </c>
      <c r="I41" s="140">
        <v>1402</v>
      </c>
      <c r="J41" s="115">
        <v>-28</v>
      </c>
      <c r="K41" s="116">
        <v>-1.9971469329529243</v>
      </c>
    </row>
    <row r="42" spans="1:11" ht="14.1" customHeight="1" x14ac:dyDescent="0.2">
      <c r="A42" s="306">
        <v>52</v>
      </c>
      <c r="B42" s="307" t="s">
        <v>262</v>
      </c>
      <c r="C42" s="308"/>
      <c r="D42" s="113">
        <v>4.0359241601064424</v>
      </c>
      <c r="E42" s="115">
        <v>2912</v>
      </c>
      <c r="F42" s="114">
        <v>2951</v>
      </c>
      <c r="G42" s="114">
        <v>3026</v>
      </c>
      <c r="H42" s="114">
        <v>3038</v>
      </c>
      <c r="I42" s="140">
        <v>2977</v>
      </c>
      <c r="J42" s="115">
        <v>-65</v>
      </c>
      <c r="K42" s="116">
        <v>-2.1834061135371181</v>
      </c>
    </row>
    <row r="43" spans="1:11" ht="14.1" customHeight="1" x14ac:dyDescent="0.2">
      <c r="A43" s="306" t="s">
        <v>263</v>
      </c>
      <c r="B43" s="307" t="s">
        <v>264</v>
      </c>
      <c r="C43" s="308"/>
      <c r="D43" s="113">
        <v>3.0851535646967512</v>
      </c>
      <c r="E43" s="115">
        <v>2226</v>
      </c>
      <c r="F43" s="114">
        <v>2279</v>
      </c>
      <c r="G43" s="114">
        <v>2304</v>
      </c>
      <c r="H43" s="114">
        <v>2312</v>
      </c>
      <c r="I43" s="140">
        <v>2286</v>
      </c>
      <c r="J43" s="115">
        <v>-60</v>
      </c>
      <c r="K43" s="116">
        <v>-2.6246719160104988</v>
      </c>
    </row>
    <row r="44" spans="1:11" ht="14.1" customHeight="1" x14ac:dyDescent="0.2">
      <c r="A44" s="306">
        <v>53</v>
      </c>
      <c r="B44" s="307" t="s">
        <v>265</v>
      </c>
      <c r="C44" s="308"/>
      <c r="D44" s="113">
        <v>0.85929703958310233</v>
      </c>
      <c r="E44" s="115">
        <v>620</v>
      </c>
      <c r="F44" s="114">
        <v>641</v>
      </c>
      <c r="G44" s="114">
        <v>686</v>
      </c>
      <c r="H44" s="114">
        <v>707</v>
      </c>
      <c r="I44" s="140">
        <v>658</v>
      </c>
      <c r="J44" s="115">
        <v>-38</v>
      </c>
      <c r="K44" s="116">
        <v>-5.7750759878419453</v>
      </c>
    </row>
    <row r="45" spans="1:11" ht="14.1" customHeight="1" x14ac:dyDescent="0.2">
      <c r="A45" s="306" t="s">
        <v>266</v>
      </c>
      <c r="B45" s="307" t="s">
        <v>267</v>
      </c>
      <c r="C45" s="308"/>
      <c r="D45" s="113">
        <v>0.77613926155893109</v>
      </c>
      <c r="E45" s="115">
        <v>560</v>
      </c>
      <c r="F45" s="114">
        <v>581</v>
      </c>
      <c r="G45" s="114">
        <v>630</v>
      </c>
      <c r="H45" s="114">
        <v>651</v>
      </c>
      <c r="I45" s="140">
        <v>601</v>
      </c>
      <c r="J45" s="115">
        <v>-41</v>
      </c>
      <c r="K45" s="116">
        <v>-6.8219633943427622</v>
      </c>
    </row>
    <row r="46" spans="1:11" ht="14.1" customHeight="1" x14ac:dyDescent="0.2">
      <c r="A46" s="306">
        <v>54</v>
      </c>
      <c r="B46" s="307" t="s">
        <v>268</v>
      </c>
      <c r="C46" s="308"/>
      <c r="D46" s="113">
        <v>3.732398270318217</v>
      </c>
      <c r="E46" s="115">
        <v>2693</v>
      </c>
      <c r="F46" s="114">
        <v>2645</v>
      </c>
      <c r="G46" s="114">
        <v>3059</v>
      </c>
      <c r="H46" s="114">
        <v>3087</v>
      </c>
      <c r="I46" s="140">
        <v>2790</v>
      </c>
      <c r="J46" s="115">
        <v>-97</v>
      </c>
      <c r="K46" s="116">
        <v>-3.4767025089605736</v>
      </c>
    </row>
    <row r="47" spans="1:11" ht="14.1" customHeight="1" x14ac:dyDescent="0.2">
      <c r="A47" s="306">
        <v>61</v>
      </c>
      <c r="B47" s="307" t="s">
        <v>269</v>
      </c>
      <c r="C47" s="308"/>
      <c r="D47" s="113">
        <v>1.4150681893779797</v>
      </c>
      <c r="E47" s="115">
        <v>1021</v>
      </c>
      <c r="F47" s="114">
        <v>1035</v>
      </c>
      <c r="G47" s="114">
        <v>1086</v>
      </c>
      <c r="H47" s="114">
        <v>1060</v>
      </c>
      <c r="I47" s="140">
        <v>1050</v>
      </c>
      <c r="J47" s="115">
        <v>-29</v>
      </c>
      <c r="K47" s="116">
        <v>-2.7619047619047619</v>
      </c>
    </row>
    <row r="48" spans="1:11" ht="14.1" customHeight="1" x14ac:dyDescent="0.2">
      <c r="A48" s="306">
        <v>62</v>
      </c>
      <c r="B48" s="307" t="s">
        <v>270</v>
      </c>
      <c r="C48" s="308"/>
      <c r="D48" s="113">
        <v>8.4890231733008097</v>
      </c>
      <c r="E48" s="115">
        <v>6125</v>
      </c>
      <c r="F48" s="114">
        <v>6194</v>
      </c>
      <c r="G48" s="114">
        <v>6578</v>
      </c>
      <c r="H48" s="114">
        <v>6575</v>
      </c>
      <c r="I48" s="140">
        <v>6136</v>
      </c>
      <c r="J48" s="115">
        <v>-11</v>
      </c>
      <c r="K48" s="116">
        <v>-0.17926988265971316</v>
      </c>
    </row>
    <row r="49" spans="1:11" ht="14.1" customHeight="1" x14ac:dyDescent="0.2">
      <c r="A49" s="306">
        <v>63</v>
      </c>
      <c r="B49" s="307" t="s">
        <v>271</v>
      </c>
      <c r="C49" s="308"/>
      <c r="D49" s="113">
        <v>6.9561481317219203</v>
      </c>
      <c r="E49" s="115">
        <v>5019</v>
      </c>
      <c r="F49" s="114">
        <v>5219</v>
      </c>
      <c r="G49" s="114">
        <v>6255</v>
      </c>
      <c r="H49" s="114">
        <v>6353</v>
      </c>
      <c r="I49" s="140">
        <v>5066</v>
      </c>
      <c r="J49" s="115">
        <v>-47</v>
      </c>
      <c r="K49" s="116">
        <v>-0.92775365179628899</v>
      </c>
    </row>
    <row r="50" spans="1:11" ht="14.1" customHeight="1" x14ac:dyDescent="0.2">
      <c r="A50" s="306" t="s">
        <v>272</v>
      </c>
      <c r="B50" s="307" t="s">
        <v>273</v>
      </c>
      <c r="C50" s="308"/>
      <c r="D50" s="113">
        <v>2.5252245260006654</v>
      </c>
      <c r="E50" s="115">
        <v>1822</v>
      </c>
      <c r="F50" s="114">
        <v>1872</v>
      </c>
      <c r="G50" s="114">
        <v>2180</v>
      </c>
      <c r="H50" s="114">
        <v>2164</v>
      </c>
      <c r="I50" s="140">
        <v>1872</v>
      </c>
      <c r="J50" s="115">
        <v>-50</v>
      </c>
      <c r="K50" s="116">
        <v>-2.6709401709401708</v>
      </c>
    </row>
    <row r="51" spans="1:11" ht="14.1" customHeight="1" x14ac:dyDescent="0.2">
      <c r="A51" s="306" t="s">
        <v>274</v>
      </c>
      <c r="B51" s="307" t="s">
        <v>275</v>
      </c>
      <c r="C51" s="308"/>
      <c r="D51" s="113">
        <v>3.9361348264774367</v>
      </c>
      <c r="E51" s="115">
        <v>2840</v>
      </c>
      <c r="F51" s="114">
        <v>2988</v>
      </c>
      <c r="G51" s="114">
        <v>3671</v>
      </c>
      <c r="H51" s="114">
        <v>3776</v>
      </c>
      <c r="I51" s="140">
        <v>2832</v>
      </c>
      <c r="J51" s="115">
        <v>8</v>
      </c>
      <c r="K51" s="116">
        <v>0.2824858757062147</v>
      </c>
    </row>
    <row r="52" spans="1:11" ht="14.1" customHeight="1" x14ac:dyDescent="0.2">
      <c r="A52" s="306">
        <v>71</v>
      </c>
      <c r="B52" s="307" t="s">
        <v>276</v>
      </c>
      <c r="C52" s="308"/>
      <c r="D52" s="113">
        <v>8.9020401374875266</v>
      </c>
      <c r="E52" s="115">
        <v>6423</v>
      </c>
      <c r="F52" s="114">
        <v>6385</v>
      </c>
      <c r="G52" s="114">
        <v>6402</v>
      </c>
      <c r="H52" s="114">
        <v>6351</v>
      </c>
      <c r="I52" s="140">
        <v>6263</v>
      </c>
      <c r="J52" s="115">
        <v>160</v>
      </c>
      <c r="K52" s="116">
        <v>2.5546862525946032</v>
      </c>
    </row>
    <row r="53" spans="1:11" ht="14.1" customHeight="1" x14ac:dyDescent="0.2">
      <c r="A53" s="306" t="s">
        <v>277</v>
      </c>
      <c r="B53" s="307" t="s">
        <v>278</v>
      </c>
      <c r="C53" s="308"/>
      <c r="D53" s="113">
        <v>3.0740658609601952</v>
      </c>
      <c r="E53" s="115">
        <v>2218</v>
      </c>
      <c r="F53" s="114">
        <v>2217</v>
      </c>
      <c r="G53" s="114">
        <v>2212</v>
      </c>
      <c r="H53" s="114">
        <v>2193</v>
      </c>
      <c r="I53" s="140">
        <v>2177</v>
      </c>
      <c r="J53" s="115">
        <v>41</v>
      </c>
      <c r="K53" s="116">
        <v>1.8833256775378961</v>
      </c>
    </row>
    <row r="54" spans="1:11" ht="14.1" customHeight="1" x14ac:dyDescent="0.2">
      <c r="A54" s="306" t="s">
        <v>279</v>
      </c>
      <c r="B54" s="307" t="s">
        <v>280</v>
      </c>
      <c r="C54" s="308"/>
      <c r="D54" s="113">
        <v>4.8273090143031379</v>
      </c>
      <c r="E54" s="115">
        <v>3483</v>
      </c>
      <c r="F54" s="114">
        <v>3444</v>
      </c>
      <c r="G54" s="114">
        <v>3467</v>
      </c>
      <c r="H54" s="114">
        <v>3467</v>
      </c>
      <c r="I54" s="140">
        <v>3392</v>
      </c>
      <c r="J54" s="115">
        <v>91</v>
      </c>
      <c r="K54" s="116">
        <v>2.6827830188679247</v>
      </c>
    </row>
    <row r="55" spans="1:11" ht="14.1" customHeight="1" x14ac:dyDescent="0.2">
      <c r="A55" s="306">
        <v>72</v>
      </c>
      <c r="B55" s="307" t="s">
        <v>281</v>
      </c>
      <c r="C55" s="308"/>
      <c r="D55" s="113">
        <v>2.2674354141257345</v>
      </c>
      <c r="E55" s="115">
        <v>1636</v>
      </c>
      <c r="F55" s="114">
        <v>1665</v>
      </c>
      <c r="G55" s="114">
        <v>1676</v>
      </c>
      <c r="H55" s="114">
        <v>1632</v>
      </c>
      <c r="I55" s="140">
        <v>1634</v>
      </c>
      <c r="J55" s="115">
        <v>2</v>
      </c>
      <c r="K55" s="116">
        <v>0.12239902080783353</v>
      </c>
    </row>
    <row r="56" spans="1:11" ht="14.1" customHeight="1" x14ac:dyDescent="0.2">
      <c r="A56" s="306" t="s">
        <v>282</v>
      </c>
      <c r="B56" s="307" t="s">
        <v>283</v>
      </c>
      <c r="C56" s="308"/>
      <c r="D56" s="113">
        <v>0.74287615034926269</v>
      </c>
      <c r="E56" s="115">
        <v>536</v>
      </c>
      <c r="F56" s="114">
        <v>540</v>
      </c>
      <c r="G56" s="114">
        <v>547</v>
      </c>
      <c r="H56" s="114">
        <v>541</v>
      </c>
      <c r="I56" s="140">
        <v>535</v>
      </c>
      <c r="J56" s="115">
        <v>1</v>
      </c>
      <c r="K56" s="116">
        <v>0.18691588785046728</v>
      </c>
    </row>
    <row r="57" spans="1:11" ht="14.1" customHeight="1" x14ac:dyDescent="0.2">
      <c r="A57" s="306" t="s">
        <v>284</v>
      </c>
      <c r="B57" s="307" t="s">
        <v>285</v>
      </c>
      <c r="C57" s="308"/>
      <c r="D57" s="113">
        <v>1.0810511143142256</v>
      </c>
      <c r="E57" s="115">
        <v>780</v>
      </c>
      <c r="F57" s="114">
        <v>795</v>
      </c>
      <c r="G57" s="114">
        <v>797</v>
      </c>
      <c r="H57" s="114">
        <v>771</v>
      </c>
      <c r="I57" s="140">
        <v>775</v>
      </c>
      <c r="J57" s="115">
        <v>5</v>
      </c>
      <c r="K57" s="116">
        <v>0.64516129032258063</v>
      </c>
    </row>
    <row r="58" spans="1:11" ht="14.1" customHeight="1" x14ac:dyDescent="0.2">
      <c r="A58" s="306">
        <v>73</v>
      </c>
      <c r="B58" s="307" t="s">
        <v>286</v>
      </c>
      <c r="C58" s="308"/>
      <c r="D58" s="113">
        <v>4.4420113094578113</v>
      </c>
      <c r="E58" s="115">
        <v>3205</v>
      </c>
      <c r="F58" s="114">
        <v>3244</v>
      </c>
      <c r="G58" s="114">
        <v>3264</v>
      </c>
      <c r="H58" s="114">
        <v>3226</v>
      </c>
      <c r="I58" s="140">
        <v>3228</v>
      </c>
      <c r="J58" s="115">
        <v>-23</v>
      </c>
      <c r="K58" s="116">
        <v>-0.71251548946716237</v>
      </c>
    </row>
    <row r="59" spans="1:11" ht="14.1" customHeight="1" x14ac:dyDescent="0.2">
      <c r="A59" s="306" t="s">
        <v>287</v>
      </c>
      <c r="B59" s="307" t="s">
        <v>288</v>
      </c>
      <c r="C59" s="308"/>
      <c r="D59" s="113">
        <v>4.0165206785674687</v>
      </c>
      <c r="E59" s="115">
        <v>2898</v>
      </c>
      <c r="F59" s="114">
        <v>2931</v>
      </c>
      <c r="G59" s="114">
        <v>2950</v>
      </c>
      <c r="H59" s="114">
        <v>2927</v>
      </c>
      <c r="I59" s="140">
        <v>2926</v>
      </c>
      <c r="J59" s="115">
        <v>-28</v>
      </c>
      <c r="K59" s="116">
        <v>-0.9569377990430622</v>
      </c>
    </row>
    <row r="60" spans="1:11" ht="14.1" customHeight="1" x14ac:dyDescent="0.2">
      <c r="A60" s="306">
        <v>81</v>
      </c>
      <c r="B60" s="307" t="s">
        <v>289</v>
      </c>
      <c r="C60" s="308"/>
      <c r="D60" s="113">
        <v>9.4564253243153349</v>
      </c>
      <c r="E60" s="115">
        <v>6823</v>
      </c>
      <c r="F60" s="114">
        <v>6794</v>
      </c>
      <c r="G60" s="114">
        <v>6777</v>
      </c>
      <c r="H60" s="114">
        <v>6622</v>
      </c>
      <c r="I60" s="140">
        <v>6597</v>
      </c>
      <c r="J60" s="115">
        <v>226</v>
      </c>
      <c r="K60" s="116">
        <v>3.4257996058814615</v>
      </c>
    </row>
    <row r="61" spans="1:11" ht="14.1" customHeight="1" x14ac:dyDescent="0.2">
      <c r="A61" s="306" t="s">
        <v>290</v>
      </c>
      <c r="B61" s="307" t="s">
        <v>291</v>
      </c>
      <c r="C61" s="308"/>
      <c r="D61" s="113">
        <v>1.8835236722474775</v>
      </c>
      <c r="E61" s="115">
        <v>1359</v>
      </c>
      <c r="F61" s="114">
        <v>1358</v>
      </c>
      <c r="G61" s="114">
        <v>1370</v>
      </c>
      <c r="H61" s="114">
        <v>1335</v>
      </c>
      <c r="I61" s="140">
        <v>1357</v>
      </c>
      <c r="J61" s="115">
        <v>2</v>
      </c>
      <c r="K61" s="116">
        <v>0.14738393515106854</v>
      </c>
    </row>
    <row r="62" spans="1:11" ht="14.1" customHeight="1" x14ac:dyDescent="0.2">
      <c r="A62" s="306" t="s">
        <v>292</v>
      </c>
      <c r="B62" s="307" t="s">
        <v>293</v>
      </c>
      <c r="C62" s="308"/>
      <c r="D62" s="113">
        <v>4.6568355693535866</v>
      </c>
      <c r="E62" s="115">
        <v>3360</v>
      </c>
      <c r="F62" s="114">
        <v>3344</v>
      </c>
      <c r="G62" s="114">
        <v>3339</v>
      </c>
      <c r="H62" s="114">
        <v>3218</v>
      </c>
      <c r="I62" s="140">
        <v>3182</v>
      </c>
      <c r="J62" s="115">
        <v>178</v>
      </c>
      <c r="K62" s="116">
        <v>5.5939660590823381</v>
      </c>
    </row>
    <row r="63" spans="1:11" ht="14.1" customHeight="1" x14ac:dyDescent="0.2">
      <c r="A63" s="306"/>
      <c r="B63" s="307" t="s">
        <v>294</v>
      </c>
      <c r="C63" s="308"/>
      <c r="D63" s="113">
        <v>3.9638540858188267</v>
      </c>
      <c r="E63" s="115">
        <v>2860</v>
      </c>
      <c r="F63" s="114">
        <v>2838</v>
      </c>
      <c r="G63" s="114">
        <v>2825</v>
      </c>
      <c r="H63" s="114">
        <v>2723</v>
      </c>
      <c r="I63" s="140">
        <v>2688</v>
      </c>
      <c r="J63" s="115">
        <v>172</v>
      </c>
      <c r="K63" s="116">
        <v>6.3988095238095237</v>
      </c>
    </row>
    <row r="64" spans="1:11" ht="14.1" customHeight="1" x14ac:dyDescent="0.2">
      <c r="A64" s="306" t="s">
        <v>295</v>
      </c>
      <c r="B64" s="307" t="s">
        <v>296</v>
      </c>
      <c r="C64" s="308"/>
      <c r="D64" s="113">
        <v>0.82049007650515582</v>
      </c>
      <c r="E64" s="115">
        <v>592</v>
      </c>
      <c r="F64" s="114">
        <v>579</v>
      </c>
      <c r="G64" s="114">
        <v>569</v>
      </c>
      <c r="H64" s="114">
        <v>563</v>
      </c>
      <c r="I64" s="140">
        <v>562</v>
      </c>
      <c r="J64" s="115">
        <v>30</v>
      </c>
      <c r="K64" s="116">
        <v>5.3380782918149468</v>
      </c>
    </row>
    <row r="65" spans="1:11" ht="14.1" customHeight="1" x14ac:dyDescent="0.2">
      <c r="A65" s="306" t="s">
        <v>297</v>
      </c>
      <c r="B65" s="307" t="s">
        <v>298</v>
      </c>
      <c r="C65" s="308"/>
      <c r="D65" s="113">
        <v>1.1933141146468567</v>
      </c>
      <c r="E65" s="115">
        <v>861</v>
      </c>
      <c r="F65" s="114">
        <v>862</v>
      </c>
      <c r="G65" s="114">
        <v>848</v>
      </c>
      <c r="H65" s="114">
        <v>852</v>
      </c>
      <c r="I65" s="140">
        <v>845</v>
      </c>
      <c r="J65" s="115">
        <v>16</v>
      </c>
      <c r="K65" s="116">
        <v>1.8934911242603549</v>
      </c>
    </row>
    <row r="66" spans="1:11" ht="14.1" customHeight="1" x14ac:dyDescent="0.2">
      <c r="A66" s="306">
        <v>82</v>
      </c>
      <c r="B66" s="307" t="s">
        <v>299</v>
      </c>
      <c r="C66" s="308"/>
      <c r="D66" s="113">
        <v>4.0289943452710943</v>
      </c>
      <c r="E66" s="115">
        <v>2907</v>
      </c>
      <c r="F66" s="114">
        <v>2947</v>
      </c>
      <c r="G66" s="114">
        <v>2950</v>
      </c>
      <c r="H66" s="114">
        <v>2899</v>
      </c>
      <c r="I66" s="140">
        <v>2873</v>
      </c>
      <c r="J66" s="115">
        <v>34</v>
      </c>
      <c r="K66" s="116">
        <v>1.1834319526627219</v>
      </c>
    </row>
    <row r="67" spans="1:11" ht="14.1" customHeight="1" x14ac:dyDescent="0.2">
      <c r="A67" s="306" t="s">
        <v>300</v>
      </c>
      <c r="B67" s="307" t="s">
        <v>301</v>
      </c>
      <c r="C67" s="308"/>
      <c r="D67" s="113">
        <v>2.6319436744650182</v>
      </c>
      <c r="E67" s="115">
        <v>1899</v>
      </c>
      <c r="F67" s="114">
        <v>1914</v>
      </c>
      <c r="G67" s="114">
        <v>1913</v>
      </c>
      <c r="H67" s="114">
        <v>1868</v>
      </c>
      <c r="I67" s="140">
        <v>1855</v>
      </c>
      <c r="J67" s="115">
        <v>44</v>
      </c>
      <c r="K67" s="116">
        <v>2.371967654986523</v>
      </c>
    </row>
    <row r="68" spans="1:11" ht="14.1" customHeight="1" x14ac:dyDescent="0.2">
      <c r="A68" s="306" t="s">
        <v>302</v>
      </c>
      <c r="B68" s="307" t="s">
        <v>303</v>
      </c>
      <c r="C68" s="308"/>
      <c r="D68" s="113">
        <v>0.83989355804412902</v>
      </c>
      <c r="E68" s="115">
        <v>606</v>
      </c>
      <c r="F68" s="114">
        <v>627</v>
      </c>
      <c r="G68" s="114">
        <v>632</v>
      </c>
      <c r="H68" s="114">
        <v>639</v>
      </c>
      <c r="I68" s="140">
        <v>645</v>
      </c>
      <c r="J68" s="115">
        <v>-39</v>
      </c>
      <c r="K68" s="116">
        <v>-6.0465116279069768</v>
      </c>
    </row>
    <row r="69" spans="1:11" ht="14.1" customHeight="1" x14ac:dyDescent="0.2">
      <c r="A69" s="306">
        <v>83</v>
      </c>
      <c r="B69" s="307" t="s">
        <v>304</v>
      </c>
      <c r="C69" s="308"/>
      <c r="D69" s="113">
        <v>6.3574121299478881</v>
      </c>
      <c r="E69" s="115">
        <v>4587</v>
      </c>
      <c r="F69" s="114">
        <v>4538</v>
      </c>
      <c r="G69" s="114">
        <v>4554</v>
      </c>
      <c r="H69" s="114">
        <v>4292</v>
      </c>
      <c r="I69" s="140">
        <v>4415</v>
      </c>
      <c r="J69" s="115">
        <v>172</v>
      </c>
      <c r="K69" s="116">
        <v>3.8958097395243487</v>
      </c>
    </row>
    <row r="70" spans="1:11" ht="14.1" customHeight="1" x14ac:dyDescent="0.2">
      <c r="A70" s="306" t="s">
        <v>305</v>
      </c>
      <c r="B70" s="307" t="s">
        <v>306</v>
      </c>
      <c r="C70" s="308"/>
      <c r="D70" s="113">
        <v>5.4246590531101013</v>
      </c>
      <c r="E70" s="115">
        <v>3914</v>
      </c>
      <c r="F70" s="114">
        <v>3888</v>
      </c>
      <c r="G70" s="114">
        <v>3878</v>
      </c>
      <c r="H70" s="114">
        <v>3629</v>
      </c>
      <c r="I70" s="140">
        <v>3782</v>
      </c>
      <c r="J70" s="115">
        <v>132</v>
      </c>
      <c r="K70" s="116">
        <v>3.4902168164992067</v>
      </c>
    </row>
    <row r="71" spans="1:11" ht="14.1" customHeight="1" x14ac:dyDescent="0.2">
      <c r="A71" s="306"/>
      <c r="B71" s="307" t="s">
        <v>307</v>
      </c>
      <c r="C71" s="308"/>
      <c r="D71" s="113">
        <v>3.0768377868943344</v>
      </c>
      <c r="E71" s="115">
        <v>2220</v>
      </c>
      <c r="F71" s="114">
        <v>2235</v>
      </c>
      <c r="G71" s="114">
        <v>2233</v>
      </c>
      <c r="H71" s="114">
        <v>2149</v>
      </c>
      <c r="I71" s="140">
        <v>2155</v>
      </c>
      <c r="J71" s="115">
        <v>65</v>
      </c>
      <c r="K71" s="116">
        <v>3.0162412993039442</v>
      </c>
    </row>
    <row r="72" spans="1:11" ht="14.1" customHeight="1" x14ac:dyDescent="0.2">
      <c r="A72" s="306">
        <v>84</v>
      </c>
      <c r="B72" s="307" t="s">
        <v>308</v>
      </c>
      <c r="C72" s="308"/>
      <c r="D72" s="113">
        <v>2.6859962301807294</v>
      </c>
      <c r="E72" s="115">
        <v>1938</v>
      </c>
      <c r="F72" s="114">
        <v>1938</v>
      </c>
      <c r="G72" s="114">
        <v>1973</v>
      </c>
      <c r="H72" s="114">
        <v>1947</v>
      </c>
      <c r="I72" s="140">
        <v>1960</v>
      </c>
      <c r="J72" s="115">
        <v>-22</v>
      </c>
      <c r="K72" s="116">
        <v>-1.1224489795918366</v>
      </c>
    </row>
    <row r="73" spans="1:11" ht="14.1" customHeight="1" x14ac:dyDescent="0.2">
      <c r="A73" s="306" t="s">
        <v>309</v>
      </c>
      <c r="B73" s="307" t="s">
        <v>310</v>
      </c>
      <c r="C73" s="308"/>
      <c r="D73" s="113">
        <v>1.8461026721366005</v>
      </c>
      <c r="E73" s="115">
        <v>1332</v>
      </c>
      <c r="F73" s="114">
        <v>1339</v>
      </c>
      <c r="G73" s="114">
        <v>1333</v>
      </c>
      <c r="H73" s="114">
        <v>1298</v>
      </c>
      <c r="I73" s="140">
        <v>1354</v>
      </c>
      <c r="J73" s="115">
        <v>-22</v>
      </c>
      <c r="K73" s="116">
        <v>-1.6248153618906942</v>
      </c>
    </row>
    <row r="74" spans="1:11" ht="14.1" customHeight="1" x14ac:dyDescent="0.2">
      <c r="A74" s="306" t="s">
        <v>311</v>
      </c>
      <c r="B74" s="307" t="s">
        <v>312</v>
      </c>
      <c r="C74" s="308"/>
      <c r="D74" s="113">
        <v>0.39499944561481315</v>
      </c>
      <c r="E74" s="115">
        <v>285</v>
      </c>
      <c r="F74" s="114">
        <v>284</v>
      </c>
      <c r="G74" s="114">
        <v>287</v>
      </c>
      <c r="H74" s="114">
        <v>296</v>
      </c>
      <c r="I74" s="140">
        <v>296</v>
      </c>
      <c r="J74" s="115">
        <v>-11</v>
      </c>
      <c r="K74" s="116">
        <v>-3.7162162162162162</v>
      </c>
    </row>
    <row r="75" spans="1:11" ht="14.1" customHeight="1" x14ac:dyDescent="0.2">
      <c r="A75" s="306" t="s">
        <v>313</v>
      </c>
      <c r="B75" s="307" t="s">
        <v>314</v>
      </c>
      <c r="C75" s="308"/>
      <c r="D75" s="113">
        <v>5.8210444616919835E-2</v>
      </c>
      <c r="E75" s="115">
        <v>42</v>
      </c>
      <c r="F75" s="114">
        <v>44</v>
      </c>
      <c r="G75" s="114">
        <v>44</v>
      </c>
      <c r="H75" s="114">
        <v>44</v>
      </c>
      <c r="I75" s="140">
        <v>45</v>
      </c>
      <c r="J75" s="115">
        <v>-3</v>
      </c>
      <c r="K75" s="116">
        <v>-6.666666666666667</v>
      </c>
    </row>
    <row r="76" spans="1:11" ht="14.1" customHeight="1" x14ac:dyDescent="0.2">
      <c r="A76" s="306">
        <v>91</v>
      </c>
      <c r="B76" s="307" t="s">
        <v>315</v>
      </c>
      <c r="C76" s="308"/>
      <c r="D76" s="113">
        <v>0.11503492626677016</v>
      </c>
      <c r="E76" s="115">
        <v>83</v>
      </c>
      <c r="F76" s="114">
        <v>82</v>
      </c>
      <c r="G76" s="114">
        <v>81</v>
      </c>
      <c r="H76" s="114">
        <v>79</v>
      </c>
      <c r="I76" s="140">
        <v>78</v>
      </c>
      <c r="J76" s="115">
        <v>5</v>
      </c>
      <c r="K76" s="116">
        <v>6.4102564102564106</v>
      </c>
    </row>
    <row r="77" spans="1:11" ht="14.1" customHeight="1" x14ac:dyDescent="0.2">
      <c r="A77" s="306">
        <v>92</v>
      </c>
      <c r="B77" s="307" t="s">
        <v>316</v>
      </c>
      <c r="C77" s="308"/>
      <c r="D77" s="113">
        <v>1.6548397826810068</v>
      </c>
      <c r="E77" s="115">
        <v>1194</v>
      </c>
      <c r="F77" s="114">
        <v>1206</v>
      </c>
      <c r="G77" s="114">
        <v>1183</v>
      </c>
      <c r="H77" s="114">
        <v>1206</v>
      </c>
      <c r="I77" s="140">
        <v>1226</v>
      </c>
      <c r="J77" s="115">
        <v>-32</v>
      </c>
      <c r="K77" s="116">
        <v>-2.6101141924959217</v>
      </c>
    </row>
    <row r="78" spans="1:11" ht="14.1" customHeight="1" x14ac:dyDescent="0.2">
      <c r="A78" s="306">
        <v>93</v>
      </c>
      <c r="B78" s="307" t="s">
        <v>317</v>
      </c>
      <c r="C78" s="308"/>
      <c r="D78" s="113">
        <v>0.14691207450936911</v>
      </c>
      <c r="E78" s="115">
        <v>106</v>
      </c>
      <c r="F78" s="114">
        <v>106</v>
      </c>
      <c r="G78" s="114">
        <v>109</v>
      </c>
      <c r="H78" s="114">
        <v>107</v>
      </c>
      <c r="I78" s="140">
        <v>106</v>
      </c>
      <c r="J78" s="115">
        <v>0</v>
      </c>
      <c r="K78" s="116">
        <v>0</v>
      </c>
    </row>
    <row r="79" spans="1:11" ht="14.1" customHeight="1" x14ac:dyDescent="0.2">
      <c r="A79" s="306">
        <v>94</v>
      </c>
      <c r="B79" s="307" t="s">
        <v>318</v>
      </c>
      <c r="C79" s="308"/>
      <c r="D79" s="113">
        <v>0.37975385297704845</v>
      </c>
      <c r="E79" s="115">
        <v>274</v>
      </c>
      <c r="F79" s="114">
        <v>274</v>
      </c>
      <c r="G79" s="114">
        <v>302</v>
      </c>
      <c r="H79" s="114">
        <v>359</v>
      </c>
      <c r="I79" s="140">
        <v>317</v>
      </c>
      <c r="J79" s="115">
        <v>-43</v>
      </c>
      <c r="K79" s="116">
        <v>-13.564668769716087</v>
      </c>
    </row>
    <row r="80" spans="1:11" ht="14.1" customHeight="1" x14ac:dyDescent="0.2">
      <c r="A80" s="306" t="s">
        <v>319</v>
      </c>
      <c r="B80" s="307" t="s">
        <v>320</v>
      </c>
      <c r="C80" s="308"/>
      <c r="D80" s="113">
        <v>1.6631555604834238E-2</v>
      </c>
      <c r="E80" s="115">
        <v>12</v>
      </c>
      <c r="F80" s="114">
        <v>12</v>
      </c>
      <c r="G80" s="114">
        <v>10</v>
      </c>
      <c r="H80" s="114">
        <v>9</v>
      </c>
      <c r="I80" s="140">
        <v>9</v>
      </c>
      <c r="J80" s="115">
        <v>3</v>
      </c>
      <c r="K80" s="116">
        <v>33.333333333333336</v>
      </c>
    </row>
    <row r="81" spans="1:11" ht="14.1" customHeight="1" x14ac:dyDescent="0.2">
      <c r="A81" s="310" t="s">
        <v>321</v>
      </c>
      <c r="B81" s="311" t="s">
        <v>224</v>
      </c>
      <c r="C81" s="312"/>
      <c r="D81" s="125">
        <v>0.32847322319547623</v>
      </c>
      <c r="E81" s="143">
        <v>237</v>
      </c>
      <c r="F81" s="144">
        <v>241</v>
      </c>
      <c r="G81" s="144">
        <v>239</v>
      </c>
      <c r="H81" s="144">
        <v>235</v>
      </c>
      <c r="I81" s="145">
        <v>236</v>
      </c>
      <c r="J81" s="143">
        <v>1</v>
      </c>
      <c r="K81" s="146">
        <v>0.42372881355932202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10710</v>
      </c>
      <c r="E12" s="114">
        <v>11581</v>
      </c>
      <c r="F12" s="114">
        <v>11643</v>
      </c>
      <c r="G12" s="114">
        <v>11692</v>
      </c>
      <c r="H12" s="140">
        <v>11051</v>
      </c>
      <c r="I12" s="115">
        <v>-341</v>
      </c>
      <c r="J12" s="116">
        <v>-3.0856936023889241</v>
      </c>
      <c r="K12"/>
      <c r="L12"/>
      <c r="M12"/>
      <c r="N12"/>
      <c r="O12"/>
      <c r="P12"/>
    </row>
    <row r="13" spans="1:16" s="110" customFormat="1" ht="14.45" customHeight="1" x14ac:dyDescent="0.2">
      <c r="A13" s="120" t="s">
        <v>105</v>
      </c>
      <c r="B13" s="119" t="s">
        <v>106</v>
      </c>
      <c r="C13" s="113">
        <v>47.376283846872084</v>
      </c>
      <c r="D13" s="115">
        <v>5074</v>
      </c>
      <c r="E13" s="114">
        <v>5379</v>
      </c>
      <c r="F13" s="114">
        <v>5445</v>
      </c>
      <c r="G13" s="114">
        <v>5433</v>
      </c>
      <c r="H13" s="140">
        <v>5221</v>
      </c>
      <c r="I13" s="115">
        <v>-147</v>
      </c>
      <c r="J13" s="116">
        <v>-2.8155525761348401</v>
      </c>
      <c r="K13"/>
      <c r="L13"/>
      <c r="M13"/>
      <c r="N13"/>
      <c r="O13"/>
      <c r="P13"/>
    </row>
    <row r="14" spans="1:16" s="110" customFormat="1" ht="14.45" customHeight="1" x14ac:dyDescent="0.2">
      <c r="A14" s="120"/>
      <c r="B14" s="119" t="s">
        <v>107</v>
      </c>
      <c r="C14" s="113">
        <v>52.623716153127916</v>
      </c>
      <c r="D14" s="115">
        <v>5636</v>
      </c>
      <c r="E14" s="114">
        <v>6202</v>
      </c>
      <c r="F14" s="114">
        <v>6198</v>
      </c>
      <c r="G14" s="114">
        <v>6259</v>
      </c>
      <c r="H14" s="140">
        <v>5830</v>
      </c>
      <c r="I14" s="115">
        <v>-194</v>
      </c>
      <c r="J14" s="116">
        <v>-3.327615780445969</v>
      </c>
      <c r="K14"/>
      <c r="L14"/>
      <c r="M14"/>
      <c r="N14"/>
      <c r="O14"/>
      <c r="P14"/>
    </row>
    <row r="15" spans="1:16" s="110" customFormat="1" ht="14.45" customHeight="1" x14ac:dyDescent="0.2">
      <c r="A15" s="118" t="s">
        <v>105</v>
      </c>
      <c r="B15" s="121" t="s">
        <v>108</v>
      </c>
      <c r="C15" s="113">
        <v>11.195144724556489</v>
      </c>
      <c r="D15" s="115">
        <v>1199</v>
      </c>
      <c r="E15" s="114">
        <v>1338</v>
      </c>
      <c r="F15" s="114">
        <v>1448</v>
      </c>
      <c r="G15" s="114">
        <v>1522</v>
      </c>
      <c r="H15" s="140">
        <v>1162</v>
      </c>
      <c r="I15" s="115">
        <v>37</v>
      </c>
      <c r="J15" s="116">
        <v>3.1841652323580036</v>
      </c>
      <c r="K15"/>
      <c r="L15"/>
      <c r="M15"/>
      <c r="N15"/>
      <c r="O15"/>
      <c r="P15"/>
    </row>
    <row r="16" spans="1:16" s="110" customFormat="1" ht="14.45" customHeight="1" x14ac:dyDescent="0.2">
      <c r="A16" s="118"/>
      <c r="B16" s="121" t="s">
        <v>109</v>
      </c>
      <c r="C16" s="113">
        <v>40.774976657329596</v>
      </c>
      <c r="D16" s="115">
        <v>4367</v>
      </c>
      <c r="E16" s="114">
        <v>4796</v>
      </c>
      <c r="F16" s="114">
        <v>4633</v>
      </c>
      <c r="G16" s="114">
        <v>4643</v>
      </c>
      <c r="H16" s="140">
        <v>4688</v>
      </c>
      <c r="I16" s="115">
        <v>-321</v>
      </c>
      <c r="J16" s="116">
        <v>-6.8472696245733786</v>
      </c>
      <c r="K16"/>
      <c r="L16"/>
      <c r="M16"/>
      <c r="N16"/>
      <c r="O16"/>
      <c r="P16"/>
    </row>
    <row r="17" spans="1:16" s="110" customFormat="1" ht="14.45" customHeight="1" x14ac:dyDescent="0.2">
      <c r="A17" s="118"/>
      <c r="B17" s="121" t="s">
        <v>110</v>
      </c>
      <c r="C17" s="113">
        <v>24.864612511671336</v>
      </c>
      <c r="D17" s="115">
        <v>2663</v>
      </c>
      <c r="E17" s="114">
        <v>2885</v>
      </c>
      <c r="F17" s="114">
        <v>2857</v>
      </c>
      <c r="G17" s="114">
        <v>2913</v>
      </c>
      <c r="H17" s="140">
        <v>2883</v>
      </c>
      <c r="I17" s="115">
        <v>-220</v>
      </c>
      <c r="J17" s="116">
        <v>-7.6309399930627819</v>
      </c>
      <c r="K17"/>
      <c r="L17"/>
      <c r="M17"/>
      <c r="N17"/>
      <c r="O17"/>
      <c r="P17"/>
    </row>
    <row r="18" spans="1:16" s="110" customFormat="1" ht="14.45" customHeight="1" x14ac:dyDescent="0.2">
      <c r="A18" s="120"/>
      <c r="B18" s="121" t="s">
        <v>111</v>
      </c>
      <c r="C18" s="113">
        <v>23.165266106442576</v>
      </c>
      <c r="D18" s="115">
        <v>2481</v>
      </c>
      <c r="E18" s="114">
        <v>2562</v>
      </c>
      <c r="F18" s="114">
        <v>2705</v>
      </c>
      <c r="G18" s="114">
        <v>2614</v>
      </c>
      <c r="H18" s="140">
        <v>2318</v>
      </c>
      <c r="I18" s="115">
        <v>163</v>
      </c>
      <c r="J18" s="116">
        <v>7.031924072476273</v>
      </c>
      <c r="K18"/>
      <c r="L18"/>
      <c r="M18"/>
      <c r="N18"/>
      <c r="O18"/>
      <c r="P18"/>
    </row>
    <row r="19" spans="1:16" s="110" customFormat="1" ht="14.45" customHeight="1" x14ac:dyDescent="0.2">
      <c r="A19" s="120"/>
      <c r="B19" s="121" t="s">
        <v>112</v>
      </c>
      <c r="C19" s="113">
        <v>3.0999066293183941</v>
      </c>
      <c r="D19" s="115">
        <v>332</v>
      </c>
      <c r="E19" s="114">
        <v>347</v>
      </c>
      <c r="F19" s="114">
        <v>363</v>
      </c>
      <c r="G19" s="114">
        <v>317</v>
      </c>
      <c r="H19" s="140">
        <v>286</v>
      </c>
      <c r="I19" s="115">
        <v>46</v>
      </c>
      <c r="J19" s="116">
        <v>16.083916083916083</v>
      </c>
      <c r="K19"/>
      <c r="L19"/>
      <c r="M19"/>
      <c r="N19"/>
      <c r="O19"/>
      <c r="P19"/>
    </row>
    <row r="20" spans="1:16" s="110" customFormat="1" ht="14.45" customHeight="1" x14ac:dyDescent="0.2">
      <c r="A20" s="120" t="s">
        <v>113</v>
      </c>
      <c r="B20" s="119" t="s">
        <v>116</v>
      </c>
      <c r="C20" s="113">
        <v>96.573295985060696</v>
      </c>
      <c r="D20" s="115">
        <v>10343</v>
      </c>
      <c r="E20" s="114">
        <v>11098</v>
      </c>
      <c r="F20" s="114">
        <v>11233</v>
      </c>
      <c r="G20" s="114">
        <v>11276</v>
      </c>
      <c r="H20" s="140">
        <v>10667</v>
      </c>
      <c r="I20" s="115">
        <v>-324</v>
      </c>
      <c r="J20" s="116">
        <v>-3.0374050810912161</v>
      </c>
      <c r="K20"/>
      <c r="L20"/>
      <c r="M20"/>
      <c r="N20"/>
      <c r="O20"/>
      <c r="P20"/>
    </row>
    <row r="21" spans="1:16" s="110" customFormat="1" ht="14.45" customHeight="1" x14ac:dyDescent="0.2">
      <c r="A21" s="123"/>
      <c r="B21" s="124" t="s">
        <v>117</v>
      </c>
      <c r="C21" s="125">
        <v>3.342670401493931</v>
      </c>
      <c r="D21" s="143">
        <v>358</v>
      </c>
      <c r="E21" s="144">
        <v>474</v>
      </c>
      <c r="F21" s="144">
        <v>403</v>
      </c>
      <c r="G21" s="144">
        <v>406</v>
      </c>
      <c r="H21" s="145">
        <v>380</v>
      </c>
      <c r="I21" s="143">
        <v>-22</v>
      </c>
      <c r="J21" s="146">
        <v>-5.7894736842105265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505373</v>
      </c>
      <c r="E23" s="114">
        <v>529374</v>
      </c>
      <c r="F23" s="114">
        <v>531823</v>
      </c>
      <c r="G23" s="114">
        <v>535052</v>
      </c>
      <c r="H23" s="140">
        <v>521459</v>
      </c>
      <c r="I23" s="115">
        <v>-16086</v>
      </c>
      <c r="J23" s="116">
        <v>-3.0848062839072679</v>
      </c>
      <c r="K23"/>
      <c r="L23"/>
      <c r="M23"/>
      <c r="N23"/>
      <c r="O23"/>
      <c r="P23"/>
    </row>
    <row r="24" spans="1:16" s="110" customFormat="1" ht="14.45" customHeight="1" x14ac:dyDescent="0.2">
      <c r="A24" s="120" t="s">
        <v>105</v>
      </c>
      <c r="B24" s="119" t="s">
        <v>106</v>
      </c>
      <c r="C24" s="113">
        <v>43.289016231575488</v>
      </c>
      <c r="D24" s="115">
        <v>218771</v>
      </c>
      <c r="E24" s="114">
        <v>228259</v>
      </c>
      <c r="F24" s="114">
        <v>229326</v>
      </c>
      <c r="G24" s="114">
        <v>229797</v>
      </c>
      <c r="H24" s="140">
        <v>223476</v>
      </c>
      <c r="I24" s="115">
        <v>-4705</v>
      </c>
      <c r="J24" s="116">
        <v>-2.1053714940306789</v>
      </c>
      <c r="K24"/>
      <c r="L24"/>
      <c r="M24"/>
      <c r="N24"/>
      <c r="O24"/>
      <c r="P24"/>
    </row>
    <row r="25" spans="1:16" s="110" customFormat="1" ht="14.45" customHeight="1" x14ac:dyDescent="0.2">
      <c r="A25" s="120"/>
      <c r="B25" s="119" t="s">
        <v>107</v>
      </c>
      <c r="C25" s="113">
        <v>56.710983768424512</v>
      </c>
      <c r="D25" s="115">
        <v>286602</v>
      </c>
      <c r="E25" s="114">
        <v>301115</v>
      </c>
      <c r="F25" s="114">
        <v>302497</v>
      </c>
      <c r="G25" s="114">
        <v>305255</v>
      </c>
      <c r="H25" s="140">
        <v>297983</v>
      </c>
      <c r="I25" s="115">
        <v>-11381</v>
      </c>
      <c r="J25" s="116">
        <v>-3.8193453988985948</v>
      </c>
      <c r="K25"/>
      <c r="L25"/>
      <c r="M25"/>
      <c r="N25"/>
      <c r="O25"/>
      <c r="P25"/>
    </row>
    <row r="26" spans="1:16" s="110" customFormat="1" ht="14.45" customHeight="1" x14ac:dyDescent="0.2">
      <c r="A26" s="118" t="s">
        <v>105</v>
      </c>
      <c r="B26" s="121" t="s">
        <v>108</v>
      </c>
      <c r="C26" s="113">
        <v>18.844497034863359</v>
      </c>
      <c r="D26" s="115">
        <v>95235</v>
      </c>
      <c r="E26" s="114">
        <v>101454</v>
      </c>
      <c r="F26" s="114">
        <v>102065</v>
      </c>
      <c r="G26" s="114">
        <v>106134</v>
      </c>
      <c r="H26" s="140">
        <v>98938</v>
      </c>
      <c r="I26" s="115">
        <v>-3703</v>
      </c>
      <c r="J26" s="116">
        <v>-3.7427479835856801</v>
      </c>
      <c r="K26"/>
      <c r="L26"/>
      <c r="M26"/>
      <c r="N26"/>
      <c r="O26"/>
      <c r="P26"/>
    </row>
    <row r="27" spans="1:16" s="110" customFormat="1" ht="14.45" customHeight="1" x14ac:dyDescent="0.2">
      <c r="A27" s="118"/>
      <c r="B27" s="121" t="s">
        <v>109</v>
      </c>
      <c r="C27" s="113">
        <v>47.417254186511748</v>
      </c>
      <c r="D27" s="115">
        <v>239634</v>
      </c>
      <c r="E27" s="114">
        <v>252913</v>
      </c>
      <c r="F27" s="114">
        <v>253649</v>
      </c>
      <c r="G27" s="114">
        <v>254666</v>
      </c>
      <c r="H27" s="140">
        <v>251793</v>
      </c>
      <c r="I27" s="115">
        <v>-12159</v>
      </c>
      <c r="J27" s="116">
        <v>-4.8289666511777529</v>
      </c>
      <c r="K27"/>
      <c r="L27"/>
      <c r="M27"/>
      <c r="N27"/>
      <c r="O27"/>
      <c r="P27"/>
    </row>
    <row r="28" spans="1:16" s="110" customFormat="1" ht="14.45" customHeight="1" x14ac:dyDescent="0.2">
      <c r="A28" s="118"/>
      <c r="B28" s="121" t="s">
        <v>110</v>
      </c>
      <c r="C28" s="113">
        <v>17.960001820437579</v>
      </c>
      <c r="D28" s="115">
        <v>90765</v>
      </c>
      <c r="E28" s="114">
        <v>93263</v>
      </c>
      <c r="F28" s="114">
        <v>93929</v>
      </c>
      <c r="G28" s="114">
        <v>93502</v>
      </c>
      <c r="H28" s="140">
        <v>92383</v>
      </c>
      <c r="I28" s="115">
        <v>-1618</v>
      </c>
      <c r="J28" s="116">
        <v>-1.7514044791790697</v>
      </c>
      <c r="K28"/>
      <c r="L28"/>
      <c r="M28"/>
      <c r="N28"/>
      <c r="O28"/>
      <c r="P28"/>
    </row>
    <row r="29" spans="1:16" s="110" customFormat="1" ht="14.45" customHeight="1" x14ac:dyDescent="0.2">
      <c r="A29" s="118"/>
      <c r="B29" s="121" t="s">
        <v>111</v>
      </c>
      <c r="C29" s="113">
        <v>15.777653337238039</v>
      </c>
      <c r="D29" s="115">
        <v>79736</v>
      </c>
      <c r="E29" s="114">
        <v>81742</v>
      </c>
      <c r="F29" s="114">
        <v>82179</v>
      </c>
      <c r="G29" s="114">
        <v>80750</v>
      </c>
      <c r="H29" s="140">
        <v>78344</v>
      </c>
      <c r="I29" s="115">
        <v>1392</v>
      </c>
      <c r="J29" s="116">
        <v>1.7767793321760441</v>
      </c>
      <c r="K29"/>
      <c r="L29"/>
      <c r="M29"/>
      <c r="N29"/>
      <c r="O29"/>
      <c r="P29"/>
    </row>
    <row r="30" spans="1:16" s="110" customFormat="1" ht="14.45" customHeight="1" x14ac:dyDescent="0.2">
      <c r="A30" s="120"/>
      <c r="B30" s="121" t="s">
        <v>112</v>
      </c>
      <c r="C30" s="113">
        <v>1.5469761938211974</v>
      </c>
      <c r="D30" s="115">
        <v>7818</v>
      </c>
      <c r="E30" s="114">
        <v>8058</v>
      </c>
      <c r="F30" s="114">
        <v>8265</v>
      </c>
      <c r="G30" s="114">
        <v>7174</v>
      </c>
      <c r="H30" s="140">
        <v>6849</v>
      </c>
      <c r="I30" s="115">
        <v>969</v>
      </c>
      <c r="J30" s="116">
        <v>14.148050810337276</v>
      </c>
      <c r="K30"/>
      <c r="L30"/>
      <c r="M30"/>
      <c r="N30"/>
      <c r="O30"/>
      <c r="P30"/>
    </row>
    <row r="31" spans="1:16" s="110" customFormat="1" ht="14.45" customHeight="1" x14ac:dyDescent="0.2">
      <c r="A31" s="120" t="s">
        <v>113</v>
      </c>
      <c r="B31" s="119" t="s">
        <v>116</v>
      </c>
      <c r="C31" s="113">
        <v>89.446606763717099</v>
      </c>
      <c r="D31" s="115">
        <v>452039</v>
      </c>
      <c r="E31" s="114">
        <v>473048</v>
      </c>
      <c r="F31" s="114">
        <v>475860</v>
      </c>
      <c r="G31" s="114">
        <v>478869</v>
      </c>
      <c r="H31" s="140">
        <v>467401</v>
      </c>
      <c r="I31" s="115">
        <v>-15362</v>
      </c>
      <c r="J31" s="116">
        <v>-3.2866853087605716</v>
      </c>
      <c r="K31"/>
      <c r="L31"/>
      <c r="M31"/>
      <c r="N31"/>
      <c r="O31"/>
      <c r="P31"/>
    </row>
    <row r="32" spans="1:16" s="110" customFormat="1" ht="14.45" customHeight="1" x14ac:dyDescent="0.2">
      <c r="A32" s="123"/>
      <c r="B32" s="124" t="s">
        <v>117</v>
      </c>
      <c r="C32" s="125">
        <v>10.305259679484262</v>
      </c>
      <c r="D32" s="143">
        <v>52080</v>
      </c>
      <c r="E32" s="144">
        <v>55016</v>
      </c>
      <c r="F32" s="144">
        <v>54689</v>
      </c>
      <c r="G32" s="144">
        <v>54821</v>
      </c>
      <c r="H32" s="145">
        <v>52717</v>
      </c>
      <c r="I32" s="143">
        <v>-637</v>
      </c>
      <c r="J32" s="146">
        <v>-1.2083388660204488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11798</v>
      </c>
      <c r="E56" s="114">
        <v>12556</v>
      </c>
      <c r="F56" s="114">
        <v>12569</v>
      </c>
      <c r="G56" s="114">
        <v>12645</v>
      </c>
      <c r="H56" s="140">
        <v>12093</v>
      </c>
      <c r="I56" s="115">
        <v>-295</v>
      </c>
      <c r="J56" s="116">
        <v>-2.4394277681303231</v>
      </c>
      <c r="K56"/>
      <c r="L56"/>
      <c r="M56"/>
      <c r="N56"/>
      <c r="O56"/>
      <c r="P56"/>
    </row>
    <row r="57" spans="1:16" s="110" customFormat="1" ht="14.45" customHeight="1" x14ac:dyDescent="0.2">
      <c r="A57" s="120" t="s">
        <v>105</v>
      </c>
      <c r="B57" s="119" t="s">
        <v>106</v>
      </c>
      <c r="C57" s="113">
        <v>47.787760637396168</v>
      </c>
      <c r="D57" s="115">
        <v>5638</v>
      </c>
      <c r="E57" s="114">
        <v>5885</v>
      </c>
      <c r="F57" s="114">
        <v>5912</v>
      </c>
      <c r="G57" s="114">
        <v>5898</v>
      </c>
      <c r="H57" s="140">
        <v>5757</v>
      </c>
      <c r="I57" s="115">
        <v>-119</v>
      </c>
      <c r="J57" s="116">
        <v>-2.0670488101441724</v>
      </c>
    </row>
    <row r="58" spans="1:16" s="110" customFormat="1" ht="14.45" customHeight="1" x14ac:dyDescent="0.2">
      <c r="A58" s="120"/>
      <c r="B58" s="119" t="s">
        <v>107</v>
      </c>
      <c r="C58" s="113">
        <v>52.212239362603832</v>
      </c>
      <c r="D58" s="115">
        <v>6160</v>
      </c>
      <c r="E58" s="114">
        <v>6671</v>
      </c>
      <c r="F58" s="114">
        <v>6657</v>
      </c>
      <c r="G58" s="114">
        <v>6747</v>
      </c>
      <c r="H58" s="140">
        <v>6336</v>
      </c>
      <c r="I58" s="115">
        <v>-176</v>
      </c>
      <c r="J58" s="116">
        <v>-2.7777777777777777</v>
      </c>
    </row>
    <row r="59" spans="1:16" s="110" customFormat="1" ht="14.45" customHeight="1" x14ac:dyDescent="0.2">
      <c r="A59" s="118" t="s">
        <v>105</v>
      </c>
      <c r="B59" s="121" t="s">
        <v>108</v>
      </c>
      <c r="C59" s="113">
        <v>10.38311578233599</v>
      </c>
      <c r="D59" s="115">
        <v>1225</v>
      </c>
      <c r="E59" s="114">
        <v>1342</v>
      </c>
      <c r="F59" s="114">
        <v>1427</v>
      </c>
      <c r="G59" s="114">
        <v>1539</v>
      </c>
      <c r="H59" s="140">
        <v>1186</v>
      </c>
      <c r="I59" s="115">
        <v>39</v>
      </c>
      <c r="J59" s="116">
        <v>3.2883642495784149</v>
      </c>
    </row>
    <row r="60" spans="1:16" s="110" customFormat="1" ht="14.45" customHeight="1" x14ac:dyDescent="0.2">
      <c r="A60" s="118"/>
      <c r="B60" s="121" t="s">
        <v>109</v>
      </c>
      <c r="C60" s="113">
        <v>41.405322936090862</v>
      </c>
      <c r="D60" s="115">
        <v>4885</v>
      </c>
      <c r="E60" s="114">
        <v>5266</v>
      </c>
      <c r="F60" s="114">
        <v>5097</v>
      </c>
      <c r="G60" s="114">
        <v>5105</v>
      </c>
      <c r="H60" s="140">
        <v>5180</v>
      </c>
      <c r="I60" s="115">
        <v>-295</v>
      </c>
      <c r="J60" s="116">
        <v>-5.6949806949806954</v>
      </c>
    </row>
    <row r="61" spans="1:16" s="110" customFormat="1" ht="14.45" customHeight="1" x14ac:dyDescent="0.2">
      <c r="A61" s="118"/>
      <c r="B61" s="121" t="s">
        <v>110</v>
      </c>
      <c r="C61" s="113">
        <v>25.21613832853026</v>
      </c>
      <c r="D61" s="115">
        <v>2975</v>
      </c>
      <c r="E61" s="114">
        <v>3173</v>
      </c>
      <c r="F61" s="114">
        <v>3140</v>
      </c>
      <c r="G61" s="114">
        <v>3193</v>
      </c>
      <c r="H61" s="140">
        <v>3201</v>
      </c>
      <c r="I61" s="115">
        <v>-226</v>
      </c>
      <c r="J61" s="116">
        <v>-7.060293658231803</v>
      </c>
    </row>
    <row r="62" spans="1:16" s="110" customFormat="1" ht="14.45" customHeight="1" x14ac:dyDescent="0.2">
      <c r="A62" s="120"/>
      <c r="B62" s="121" t="s">
        <v>111</v>
      </c>
      <c r="C62" s="113">
        <v>22.995422953042887</v>
      </c>
      <c r="D62" s="115">
        <v>2713</v>
      </c>
      <c r="E62" s="114">
        <v>2775</v>
      </c>
      <c r="F62" s="114">
        <v>2905</v>
      </c>
      <c r="G62" s="114">
        <v>2808</v>
      </c>
      <c r="H62" s="140">
        <v>2526</v>
      </c>
      <c r="I62" s="115">
        <v>187</v>
      </c>
      <c r="J62" s="116">
        <v>7.4030087094220107</v>
      </c>
    </row>
    <row r="63" spans="1:16" s="110" customFormat="1" ht="14.45" customHeight="1" x14ac:dyDescent="0.2">
      <c r="A63" s="120"/>
      <c r="B63" s="121" t="s">
        <v>112</v>
      </c>
      <c r="C63" s="113">
        <v>3.0598406509577893</v>
      </c>
      <c r="D63" s="115">
        <v>361</v>
      </c>
      <c r="E63" s="114">
        <v>386</v>
      </c>
      <c r="F63" s="114">
        <v>397</v>
      </c>
      <c r="G63" s="114">
        <v>353</v>
      </c>
      <c r="H63" s="140">
        <v>325</v>
      </c>
      <c r="I63" s="115">
        <v>36</v>
      </c>
      <c r="J63" s="116">
        <v>11.076923076923077</v>
      </c>
    </row>
    <row r="64" spans="1:16" s="110" customFormat="1" ht="14.45" customHeight="1" x14ac:dyDescent="0.2">
      <c r="A64" s="120" t="s">
        <v>113</v>
      </c>
      <c r="B64" s="119" t="s">
        <v>116</v>
      </c>
      <c r="C64" s="113">
        <v>96.787591117138504</v>
      </c>
      <c r="D64" s="115">
        <v>11419</v>
      </c>
      <c r="E64" s="114">
        <v>12087</v>
      </c>
      <c r="F64" s="114">
        <v>12161</v>
      </c>
      <c r="G64" s="114">
        <v>12233</v>
      </c>
      <c r="H64" s="140">
        <v>11681</v>
      </c>
      <c r="I64" s="115">
        <v>-262</v>
      </c>
      <c r="J64" s="116">
        <v>-2.2429586508004453</v>
      </c>
    </row>
    <row r="65" spans="1:10" s="110" customFormat="1" ht="14.45" customHeight="1" x14ac:dyDescent="0.2">
      <c r="A65" s="123"/>
      <c r="B65" s="124" t="s">
        <v>117</v>
      </c>
      <c r="C65" s="125">
        <v>3.1276487540261062</v>
      </c>
      <c r="D65" s="143">
        <v>369</v>
      </c>
      <c r="E65" s="144">
        <v>457</v>
      </c>
      <c r="F65" s="144">
        <v>399</v>
      </c>
      <c r="G65" s="144">
        <v>402</v>
      </c>
      <c r="H65" s="145">
        <v>407</v>
      </c>
      <c r="I65" s="143">
        <v>-38</v>
      </c>
      <c r="J65" s="146">
        <v>-9.336609336609337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10710</v>
      </c>
      <c r="G11" s="114">
        <v>11581</v>
      </c>
      <c r="H11" s="114">
        <v>11643</v>
      </c>
      <c r="I11" s="114">
        <v>11692</v>
      </c>
      <c r="J11" s="140">
        <v>11051</v>
      </c>
      <c r="K11" s="114">
        <v>-341</v>
      </c>
      <c r="L11" s="116">
        <v>-3.0856936023889241</v>
      </c>
    </row>
    <row r="12" spans="1:17" s="110" customFormat="1" ht="24" customHeight="1" x14ac:dyDescent="0.2">
      <c r="A12" s="604" t="s">
        <v>185</v>
      </c>
      <c r="B12" s="605"/>
      <c r="C12" s="605"/>
      <c r="D12" s="606"/>
      <c r="E12" s="113">
        <v>47.376283846872084</v>
      </c>
      <c r="F12" s="115">
        <v>5074</v>
      </c>
      <c r="G12" s="114">
        <v>5379</v>
      </c>
      <c r="H12" s="114">
        <v>5445</v>
      </c>
      <c r="I12" s="114">
        <v>5433</v>
      </c>
      <c r="J12" s="140">
        <v>5221</v>
      </c>
      <c r="K12" s="114">
        <v>-147</v>
      </c>
      <c r="L12" s="116">
        <v>-2.8155525761348401</v>
      </c>
    </row>
    <row r="13" spans="1:17" s="110" customFormat="1" ht="15" customHeight="1" x14ac:dyDescent="0.2">
      <c r="A13" s="120"/>
      <c r="B13" s="612" t="s">
        <v>107</v>
      </c>
      <c r="C13" s="612"/>
      <c r="E13" s="113">
        <v>52.623716153127916</v>
      </c>
      <c r="F13" s="115">
        <v>5636</v>
      </c>
      <c r="G13" s="114">
        <v>6202</v>
      </c>
      <c r="H13" s="114">
        <v>6198</v>
      </c>
      <c r="I13" s="114">
        <v>6259</v>
      </c>
      <c r="J13" s="140">
        <v>5830</v>
      </c>
      <c r="K13" s="114">
        <v>-194</v>
      </c>
      <c r="L13" s="116">
        <v>-3.327615780445969</v>
      </c>
    </row>
    <row r="14" spans="1:17" s="110" customFormat="1" ht="22.5" customHeight="1" x14ac:dyDescent="0.2">
      <c r="A14" s="604" t="s">
        <v>186</v>
      </c>
      <c r="B14" s="605"/>
      <c r="C14" s="605"/>
      <c r="D14" s="606"/>
      <c r="E14" s="113">
        <v>11.195144724556489</v>
      </c>
      <c r="F14" s="115">
        <v>1199</v>
      </c>
      <c r="G14" s="114">
        <v>1338</v>
      </c>
      <c r="H14" s="114">
        <v>1448</v>
      </c>
      <c r="I14" s="114">
        <v>1522</v>
      </c>
      <c r="J14" s="140">
        <v>1162</v>
      </c>
      <c r="K14" s="114">
        <v>37</v>
      </c>
      <c r="L14" s="116">
        <v>3.1841652323580036</v>
      </c>
    </row>
    <row r="15" spans="1:17" s="110" customFormat="1" ht="15" customHeight="1" x14ac:dyDescent="0.2">
      <c r="A15" s="120"/>
      <c r="B15" s="119"/>
      <c r="C15" s="258" t="s">
        <v>106</v>
      </c>
      <c r="E15" s="113">
        <v>45.788156797331112</v>
      </c>
      <c r="F15" s="115">
        <v>549</v>
      </c>
      <c r="G15" s="114">
        <v>609</v>
      </c>
      <c r="H15" s="114">
        <v>670</v>
      </c>
      <c r="I15" s="114">
        <v>707</v>
      </c>
      <c r="J15" s="140">
        <v>552</v>
      </c>
      <c r="K15" s="114">
        <v>-3</v>
      </c>
      <c r="L15" s="116">
        <v>-0.54347826086956519</v>
      </c>
    </row>
    <row r="16" spans="1:17" s="110" customFormat="1" ht="15" customHeight="1" x14ac:dyDescent="0.2">
      <c r="A16" s="120"/>
      <c r="B16" s="119"/>
      <c r="C16" s="258" t="s">
        <v>107</v>
      </c>
      <c r="E16" s="113">
        <v>54.211843202668888</v>
      </c>
      <c r="F16" s="115">
        <v>650</v>
      </c>
      <c r="G16" s="114">
        <v>729</v>
      </c>
      <c r="H16" s="114">
        <v>778</v>
      </c>
      <c r="I16" s="114">
        <v>815</v>
      </c>
      <c r="J16" s="140">
        <v>610</v>
      </c>
      <c r="K16" s="114">
        <v>40</v>
      </c>
      <c r="L16" s="116">
        <v>6.557377049180328</v>
      </c>
    </row>
    <row r="17" spans="1:12" s="110" customFormat="1" ht="15" customHeight="1" x14ac:dyDescent="0.2">
      <c r="A17" s="120"/>
      <c r="B17" s="121" t="s">
        <v>109</v>
      </c>
      <c r="C17" s="258"/>
      <c r="E17" s="113">
        <v>40.774976657329596</v>
      </c>
      <c r="F17" s="115">
        <v>4367</v>
      </c>
      <c r="G17" s="114">
        <v>4796</v>
      </c>
      <c r="H17" s="114">
        <v>4633</v>
      </c>
      <c r="I17" s="114">
        <v>4643</v>
      </c>
      <c r="J17" s="140">
        <v>4688</v>
      </c>
      <c r="K17" s="114">
        <v>-321</v>
      </c>
      <c r="L17" s="116">
        <v>-6.8472696245733786</v>
      </c>
    </row>
    <row r="18" spans="1:12" s="110" customFormat="1" ht="15" customHeight="1" x14ac:dyDescent="0.2">
      <c r="A18" s="120"/>
      <c r="B18" s="119"/>
      <c r="C18" s="258" t="s">
        <v>106</v>
      </c>
      <c r="E18" s="113">
        <v>43.027249828257382</v>
      </c>
      <c r="F18" s="115">
        <v>1879</v>
      </c>
      <c r="G18" s="114">
        <v>2011</v>
      </c>
      <c r="H18" s="114">
        <v>1913</v>
      </c>
      <c r="I18" s="114">
        <v>1879</v>
      </c>
      <c r="J18" s="140">
        <v>1959</v>
      </c>
      <c r="K18" s="114">
        <v>-80</v>
      </c>
      <c r="L18" s="116">
        <v>-4.0837161817253698</v>
      </c>
    </row>
    <row r="19" spans="1:12" s="110" customFormat="1" ht="15" customHeight="1" x14ac:dyDescent="0.2">
      <c r="A19" s="120"/>
      <c r="B19" s="119"/>
      <c r="C19" s="258" t="s">
        <v>107</v>
      </c>
      <c r="E19" s="113">
        <v>56.972750171742618</v>
      </c>
      <c r="F19" s="115">
        <v>2488</v>
      </c>
      <c r="G19" s="114">
        <v>2785</v>
      </c>
      <c r="H19" s="114">
        <v>2720</v>
      </c>
      <c r="I19" s="114">
        <v>2764</v>
      </c>
      <c r="J19" s="140">
        <v>2729</v>
      </c>
      <c r="K19" s="114">
        <v>-241</v>
      </c>
      <c r="L19" s="116">
        <v>-8.8310736533528758</v>
      </c>
    </row>
    <row r="20" spans="1:12" s="110" customFormat="1" ht="15" customHeight="1" x14ac:dyDescent="0.2">
      <c r="A20" s="120"/>
      <c r="B20" s="121" t="s">
        <v>110</v>
      </c>
      <c r="C20" s="258"/>
      <c r="E20" s="113">
        <v>24.864612511671336</v>
      </c>
      <c r="F20" s="115">
        <v>2663</v>
      </c>
      <c r="G20" s="114">
        <v>2885</v>
      </c>
      <c r="H20" s="114">
        <v>2857</v>
      </c>
      <c r="I20" s="114">
        <v>2913</v>
      </c>
      <c r="J20" s="140">
        <v>2883</v>
      </c>
      <c r="K20" s="114">
        <v>-220</v>
      </c>
      <c r="L20" s="116">
        <v>-7.6309399930627819</v>
      </c>
    </row>
    <row r="21" spans="1:12" s="110" customFormat="1" ht="15" customHeight="1" x14ac:dyDescent="0.2">
      <c r="A21" s="120"/>
      <c r="B21" s="119"/>
      <c r="C21" s="258" t="s">
        <v>106</v>
      </c>
      <c r="E21" s="113">
        <v>45.024408561772439</v>
      </c>
      <c r="F21" s="115">
        <v>1199</v>
      </c>
      <c r="G21" s="114">
        <v>1287</v>
      </c>
      <c r="H21" s="114">
        <v>1296</v>
      </c>
      <c r="I21" s="114">
        <v>1343</v>
      </c>
      <c r="J21" s="140">
        <v>1355</v>
      </c>
      <c r="K21" s="114">
        <v>-156</v>
      </c>
      <c r="L21" s="116">
        <v>-11.512915129151292</v>
      </c>
    </row>
    <row r="22" spans="1:12" s="110" customFormat="1" ht="15" customHeight="1" x14ac:dyDescent="0.2">
      <c r="A22" s="120"/>
      <c r="B22" s="119"/>
      <c r="C22" s="258" t="s">
        <v>107</v>
      </c>
      <c r="E22" s="113">
        <v>54.975591438227561</v>
      </c>
      <c r="F22" s="115">
        <v>1464</v>
      </c>
      <c r="G22" s="114">
        <v>1598</v>
      </c>
      <c r="H22" s="114">
        <v>1561</v>
      </c>
      <c r="I22" s="114">
        <v>1570</v>
      </c>
      <c r="J22" s="140">
        <v>1528</v>
      </c>
      <c r="K22" s="114">
        <v>-64</v>
      </c>
      <c r="L22" s="116">
        <v>-4.1884816753926701</v>
      </c>
    </row>
    <row r="23" spans="1:12" s="110" customFormat="1" ht="15" customHeight="1" x14ac:dyDescent="0.2">
      <c r="A23" s="120"/>
      <c r="B23" s="121" t="s">
        <v>111</v>
      </c>
      <c r="C23" s="258"/>
      <c r="E23" s="113">
        <v>23.165266106442576</v>
      </c>
      <c r="F23" s="115">
        <v>2481</v>
      </c>
      <c r="G23" s="114">
        <v>2562</v>
      </c>
      <c r="H23" s="114">
        <v>2705</v>
      </c>
      <c r="I23" s="114">
        <v>2614</v>
      </c>
      <c r="J23" s="140">
        <v>2318</v>
      </c>
      <c r="K23" s="114">
        <v>163</v>
      </c>
      <c r="L23" s="116">
        <v>7.031924072476273</v>
      </c>
    </row>
    <row r="24" spans="1:12" s="110" customFormat="1" ht="15" customHeight="1" x14ac:dyDescent="0.2">
      <c r="A24" s="120"/>
      <c r="B24" s="119"/>
      <c r="C24" s="258" t="s">
        <v>106</v>
      </c>
      <c r="E24" s="113">
        <v>58.323256751309955</v>
      </c>
      <c r="F24" s="115">
        <v>1447</v>
      </c>
      <c r="G24" s="114">
        <v>1472</v>
      </c>
      <c r="H24" s="114">
        <v>1566</v>
      </c>
      <c r="I24" s="114">
        <v>1504</v>
      </c>
      <c r="J24" s="140">
        <v>1355</v>
      </c>
      <c r="K24" s="114">
        <v>92</v>
      </c>
      <c r="L24" s="116">
        <v>6.7896678966789672</v>
      </c>
    </row>
    <row r="25" spans="1:12" s="110" customFormat="1" ht="15" customHeight="1" x14ac:dyDescent="0.2">
      <c r="A25" s="120"/>
      <c r="B25" s="119"/>
      <c r="C25" s="258" t="s">
        <v>107</v>
      </c>
      <c r="E25" s="113">
        <v>41.676743248690045</v>
      </c>
      <c r="F25" s="115">
        <v>1034</v>
      </c>
      <c r="G25" s="114">
        <v>1090</v>
      </c>
      <c r="H25" s="114">
        <v>1139</v>
      </c>
      <c r="I25" s="114">
        <v>1110</v>
      </c>
      <c r="J25" s="140">
        <v>963</v>
      </c>
      <c r="K25" s="114">
        <v>71</v>
      </c>
      <c r="L25" s="116">
        <v>7.3727933541017654</v>
      </c>
    </row>
    <row r="26" spans="1:12" s="110" customFormat="1" ht="15" customHeight="1" x14ac:dyDescent="0.2">
      <c r="A26" s="120"/>
      <c r="C26" s="121" t="s">
        <v>187</v>
      </c>
      <c r="D26" s="110" t="s">
        <v>188</v>
      </c>
      <c r="E26" s="113">
        <v>3.0999066293183941</v>
      </c>
      <c r="F26" s="115">
        <v>332</v>
      </c>
      <c r="G26" s="114">
        <v>347</v>
      </c>
      <c r="H26" s="114">
        <v>363</v>
      </c>
      <c r="I26" s="114">
        <v>317</v>
      </c>
      <c r="J26" s="140">
        <v>286</v>
      </c>
      <c r="K26" s="114">
        <v>46</v>
      </c>
      <c r="L26" s="116">
        <v>16.083916083916083</v>
      </c>
    </row>
    <row r="27" spans="1:12" s="110" customFormat="1" ht="15" customHeight="1" x14ac:dyDescent="0.2">
      <c r="A27" s="120"/>
      <c r="B27" s="119"/>
      <c r="D27" s="259" t="s">
        <v>106</v>
      </c>
      <c r="E27" s="113">
        <v>57.831325301204821</v>
      </c>
      <c r="F27" s="115">
        <v>192</v>
      </c>
      <c r="G27" s="114">
        <v>191</v>
      </c>
      <c r="H27" s="114">
        <v>186</v>
      </c>
      <c r="I27" s="114">
        <v>157</v>
      </c>
      <c r="J27" s="140">
        <v>139</v>
      </c>
      <c r="K27" s="114">
        <v>53</v>
      </c>
      <c r="L27" s="116">
        <v>38.129496402877699</v>
      </c>
    </row>
    <row r="28" spans="1:12" s="110" customFormat="1" ht="15" customHeight="1" x14ac:dyDescent="0.2">
      <c r="A28" s="120"/>
      <c r="B28" s="119"/>
      <c r="D28" s="259" t="s">
        <v>107</v>
      </c>
      <c r="E28" s="113">
        <v>42.168674698795179</v>
      </c>
      <c r="F28" s="115">
        <v>140</v>
      </c>
      <c r="G28" s="114">
        <v>156</v>
      </c>
      <c r="H28" s="114">
        <v>177</v>
      </c>
      <c r="I28" s="114">
        <v>160</v>
      </c>
      <c r="J28" s="140">
        <v>147</v>
      </c>
      <c r="K28" s="114">
        <v>-7</v>
      </c>
      <c r="L28" s="116">
        <v>-4.7619047619047619</v>
      </c>
    </row>
    <row r="29" spans="1:12" s="110" customFormat="1" ht="24" customHeight="1" x14ac:dyDescent="0.2">
      <c r="A29" s="604" t="s">
        <v>189</v>
      </c>
      <c r="B29" s="605"/>
      <c r="C29" s="605"/>
      <c r="D29" s="606"/>
      <c r="E29" s="113">
        <v>96.573295985060696</v>
      </c>
      <c r="F29" s="115">
        <v>10343</v>
      </c>
      <c r="G29" s="114">
        <v>11098</v>
      </c>
      <c r="H29" s="114">
        <v>11233</v>
      </c>
      <c r="I29" s="114">
        <v>11276</v>
      </c>
      <c r="J29" s="140">
        <v>10667</v>
      </c>
      <c r="K29" s="114">
        <v>-324</v>
      </c>
      <c r="L29" s="116">
        <v>-3.0374050810912161</v>
      </c>
    </row>
    <row r="30" spans="1:12" s="110" customFormat="1" ht="15" customHeight="1" x14ac:dyDescent="0.2">
      <c r="A30" s="120"/>
      <c r="B30" s="119"/>
      <c r="C30" s="258" t="s">
        <v>106</v>
      </c>
      <c r="E30" s="113">
        <v>46.891617519095043</v>
      </c>
      <c r="F30" s="115">
        <v>4850</v>
      </c>
      <c r="G30" s="114">
        <v>5100</v>
      </c>
      <c r="H30" s="114">
        <v>5205</v>
      </c>
      <c r="I30" s="114">
        <v>5183</v>
      </c>
      <c r="J30" s="140">
        <v>4986</v>
      </c>
      <c r="K30" s="114">
        <v>-136</v>
      </c>
      <c r="L30" s="116">
        <v>-2.727637384677096</v>
      </c>
    </row>
    <row r="31" spans="1:12" s="110" customFormat="1" ht="15" customHeight="1" x14ac:dyDescent="0.2">
      <c r="A31" s="120"/>
      <c r="B31" s="119"/>
      <c r="C31" s="258" t="s">
        <v>107</v>
      </c>
      <c r="E31" s="113">
        <v>53.108382480904957</v>
      </c>
      <c r="F31" s="115">
        <v>5493</v>
      </c>
      <c r="G31" s="114">
        <v>5998</v>
      </c>
      <c r="H31" s="114">
        <v>6028</v>
      </c>
      <c r="I31" s="114">
        <v>6093</v>
      </c>
      <c r="J31" s="140">
        <v>5681</v>
      </c>
      <c r="K31" s="114">
        <v>-188</v>
      </c>
      <c r="L31" s="116">
        <v>-3.3092765358211582</v>
      </c>
    </row>
    <row r="32" spans="1:12" s="110" customFormat="1" ht="15" customHeight="1" x14ac:dyDescent="0.2">
      <c r="A32" s="120"/>
      <c r="B32" s="119" t="s">
        <v>117</v>
      </c>
      <c r="C32" s="258"/>
      <c r="E32" s="113">
        <v>3.342670401493931</v>
      </c>
      <c r="F32" s="114">
        <v>358</v>
      </c>
      <c r="G32" s="114">
        <v>474</v>
      </c>
      <c r="H32" s="114">
        <v>403</v>
      </c>
      <c r="I32" s="114">
        <v>406</v>
      </c>
      <c r="J32" s="140">
        <v>380</v>
      </c>
      <c r="K32" s="114">
        <v>-22</v>
      </c>
      <c r="L32" s="116">
        <v>-5.7894736842105265</v>
      </c>
    </row>
    <row r="33" spans="1:12" s="110" customFormat="1" ht="15" customHeight="1" x14ac:dyDescent="0.2">
      <c r="A33" s="120"/>
      <c r="B33" s="119"/>
      <c r="C33" s="258" t="s">
        <v>106</v>
      </c>
      <c r="E33" s="113">
        <v>61.173184357541899</v>
      </c>
      <c r="F33" s="114">
        <v>219</v>
      </c>
      <c r="G33" s="114">
        <v>274</v>
      </c>
      <c r="H33" s="114">
        <v>237</v>
      </c>
      <c r="I33" s="114">
        <v>245</v>
      </c>
      <c r="J33" s="140">
        <v>234</v>
      </c>
      <c r="K33" s="114">
        <v>-15</v>
      </c>
      <c r="L33" s="116">
        <v>-6.4102564102564106</v>
      </c>
    </row>
    <row r="34" spans="1:12" s="110" customFormat="1" ht="15" customHeight="1" x14ac:dyDescent="0.2">
      <c r="A34" s="120"/>
      <c r="B34" s="119"/>
      <c r="C34" s="258" t="s">
        <v>107</v>
      </c>
      <c r="E34" s="113">
        <v>38.826815642458101</v>
      </c>
      <c r="F34" s="114">
        <v>139</v>
      </c>
      <c r="G34" s="114">
        <v>200</v>
      </c>
      <c r="H34" s="114">
        <v>166</v>
      </c>
      <c r="I34" s="114">
        <v>161</v>
      </c>
      <c r="J34" s="140">
        <v>146</v>
      </c>
      <c r="K34" s="114">
        <v>-7</v>
      </c>
      <c r="L34" s="116">
        <v>-4.7945205479452051</v>
      </c>
    </row>
    <row r="35" spans="1:12" s="110" customFormat="1" ht="24" customHeight="1" x14ac:dyDescent="0.2">
      <c r="A35" s="604" t="s">
        <v>192</v>
      </c>
      <c r="B35" s="605"/>
      <c r="C35" s="605"/>
      <c r="D35" s="606"/>
      <c r="E35" s="113">
        <v>10.140056022408963</v>
      </c>
      <c r="F35" s="114">
        <v>1086</v>
      </c>
      <c r="G35" s="114">
        <v>1178</v>
      </c>
      <c r="H35" s="114">
        <v>1260</v>
      </c>
      <c r="I35" s="114">
        <v>1310</v>
      </c>
      <c r="J35" s="114">
        <v>1058</v>
      </c>
      <c r="K35" s="318">
        <v>28</v>
      </c>
      <c r="L35" s="319">
        <v>2.6465028355387523</v>
      </c>
    </row>
    <row r="36" spans="1:12" s="110" customFormat="1" ht="15" customHeight="1" x14ac:dyDescent="0.2">
      <c r="A36" s="120"/>
      <c r="B36" s="119"/>
      <c r="C36" s="258" t="s">
        <v>106</v>
      </c>
      <c r="E36" s="113">
        <v>44.475138121546962</v>
      </c>
      <c r="F36" s="114">
        <v>483</v>
      </c>
      <c r="G36" s="114">
        <v>525</v>
      </c>
      <c r="H36" s="114">
        <v>565</v>
      </c>
      <c r="I36" s="114">
        <v>614</v>
      </c>
      <c r="J36" s="114">
        <v>521</v>
      </c>
      <c r="K36" s="318">
        <v>-38</v>
      </c>
      <c r="L36" s="116">
        <v>-7.2936660268714011</v>
      </c>
    </row>
    <row r="37" spans="1:12" s="110" customFormat="1" ht="15" customHeight="1" x14ac:dyDescent="0.2">
      <c r="A37" s="120"/>
      <c r="B37" s="119"/>
      <c r="C37" s="258" t="s">
        <v>107</v>
      </c>
      <c r="E37" s="113">
        <v>55.524861878453038</v>
      </c>
      <c r="F37" s="114">
        <v>603</v>
      </c>
      <c r="G37" s="114">
        <v>653</v>
      </c>
      <c r="H37" s="114">
        <v>695</v>
      </c>
      <c r="I37" s="114">
        <v>696</v>
      </c>
      <c r="J37" s="140">
        <v>537</v>
      </c>
      <c r="K37" s="114">
        <v>66</v>
      </c>
      <c r="L37" s="116">
        <v>12.29050279329609</v>
      </c>
    </row>
    <row r="38" spans="1:12" s="110" customFormat="1" ht="15" customHeight="1" x14ac:dyDescent="0.2">
      <c r="A38" s="120"/>
      <c r="B38" s="119" t="s">
        <v>329</v>
      </c>
      <c r="C38" s="258"/>
      <c r="E38" s="113">
        <v>64.83660130718954</v>
      </c>
      <c r="F38" s="114">
        <v>6944</v>
      </c>
      <c r="G38" s="114">
        <v>7437</v>
      </c>
      <c r="H38" s="114">
        <v>7378</v>
      </c>
      <c r="I38" s="114">
        <v>7366</v>
      </c>
      <c r="J38" s="140">
        <v>7149</v>
      </c>
      <c r="K38" s="114">
        <v>-205</v>
      </c>
      <c r="L38" s="116">
        <v>-2.8675339208280879</v>
      </c>
    </row>
    <row r="39" spans="1:12" s="110" customFormat="1" ht="15" customHeight="1" x14ac:dyDescent="0.2">
      <c r="A39" s="120"/>
      <c r="B39" s="119"/>
      <c r="C39" s="258" t="s">
        <v>106</v>
      </c>
      <c r="E39" s="113">
        <v>46.975806451612904</v>
      </c>
      <c r="F39" s="115">
        <v>3262</v>
      </c>
      <c r="G39" s="114">
        <v>3397</v>
      </c>
      <c r="H39" s="114">
        <v>3401</v>
      </c>
      <c r="I39" s="114">
        <v>3353</v>
      </c>
      <c r="J39" s="140">
        <v>3314</v>
      </c>
      <c r="K39" s="114">
        <v>-52</v>
      </c>
      <c r="L39" s="116">
        <v>-1.5691007845503924</v>
      </c>
    </row>
    <row r="40" spans="1:12" s="110" customFormat="1" ht="15" customHeight="1" x14ac:dyDescent="0.2">
      <c r="A40" s="120"/>
      <c r="B40" s="119"/>
      <c r="C40" s="258" t="s">
        <v>107</v>
      </c>
      <c r="E40" s="113">
        <v>53.024193548387096</v>
      </c>
      <c r="F40" s="115">
        <v>3682</v>
      </c>
      <c r="G40" s="114">
        <v>4040</v>
      </c>
      <c r="H40" s="114">
        <v>3977</v>
      </c>
      <c r="I40" s="114">
        <v>4013</v>
      </c>
      <c r="J40" s="140">
        <v>3835</v>
      </c>
      <c r="K40" s="114">
        <v>-153</v>
      </c>
      <c r="L40" s="116">
        <v>-3.9895697522816165</v>
      </c>
    </row>
    <row r="41" spans="1:12" s="110" customFormat="1" ht="15" customHeight="1" x14ac:dyDescent="0.2">
      <c r="A41" s="120"/>
      <c r="B41" s="320" t="s">
        <v>516</v>
      </c>
      <c r="C41" s="258"/>
      <c r="E41" s="113">
        <v>8.832866479925304</v>
      </c>
      <c r="F41" s="115">
        <v>946</v>
      </c>
      <c r="G41" s="114">
        <v>977</v>
      </c>
      <c r="H41" s="114">
        <v>1004</v>
      </c>
      <c r="I41" s="114">
        <v>1007</v>
      </c>
      <c r="J41" s="140">
        <v>942</v>
      </c>
      <c r="K41" s="114">
        <v>4</v>
      </c>
      <c r="L41" s="116">
        <v>0.42462845010615713</v>
      </c>
    </row>
    <row r="42" spans="1:12" s="110" customFormat="1" ht="15" customHeight="1" x14ac:dyDescent="0.2">
      <c r="A42" s="120"/>
      <c r="B42" s="119"/>
      <c r="C42" s="268" t="s">
        <v>106</v>
      </c>
      <c r="D42" s="182"/>
      <c r="E42" s="113">
        <v>46.194503171247355</v>
      </c>
      <c r="F42" s="115">
        <v>437</v>
      </c>
      <c r="G42" s="114">
        <v>443</v>
      </c>
      <c r="H42" s="114">
        <v>465</v>
      </c>
      <c r="I42" s="114">
        <v>457</v>
      </c>
      <c r="J42" s="140">
        <v>431</v>
      </c>
      <c r="K42" s="114">
        <v>6</v>
      </c>
      <c r="L42" s="116">
        <v>1.3921113689095128</v>
      </c>
    </row>
    <row r="43" spans="1:12" s="110" customFormat="1" ht="15" customHeight="1" x14ac:dyDescent="0.2">
      <c r="A43" s="120"/>
      <c r="B43" s="119"/>
      <c r="C43" s="268" t="s">
        <v>107</v>
      </c>
      <c r="D43" s="182"/>
      <c r="E43" s="113">
        <v>53.805496828752645</v>
      </c>
      <c r="F43" s="115">
        <v>509</v>
      </c>
      <c r="G43" s="114">
        <v>534</v>
      </c>
      <c r="H43" s="114">
        <v>539</v>
      </c>
      <c r="I43" s="114">
        <v>550</v>
      </c>
      <c r="J43" s="140">
        <v>511</v>
      </c>
      <c r="K43" s="114">
        <v>-2</v>
      </c>
      <c r="L43" s="116">
        <v>-0.39138943248532287</v>
      </c>
    </row>
    <row r="44" spans="1:12" s="110" customFormat="1" ht="15" customHeight="1" x14ac:dyDescent="0.2">
      <c r="A44" s="120"/>
      <c r="B44" s="119" t="s">
        <v>205</v>
      </c>
      <c r="C44" s="268"/>
      <c r="D44" s="182"/>
      <c r="E44" s="113">
        <v>16.19047619047619</v>
      </c>
      <c r="F44" s="115">
        <v>1734</v>
      </c>
      <c r="G44" s="114">
        <v>1989</v>
      </c>
      <c r="H44" s="114">
        <v>2001</v>
      </c>
      <c r="I44" s="114">
        <v>2009</v>
      </c>
      <c r="J44" s="140">
        <v>1902</v>
      </c>
      <c r="K44" s="114">
        <v>-168</v>
      </c>
      <c r="L44" s="116">
        <v>-8.8328075709779181</v>
      </c>
    </row>
    <row r="45" spans="1:12" s="110" customFormat="1" ht="15" customHeight="1" x14ac:dyDescent="0.2">
      <c r="A45" s="120"/>
      <c r="B45" s="119"/>
      <c r="C45" s="268" t="s">
        <v>106</v>
      </c>
      <c r="D45" s="182"/>
      <c r="E45" s="113">
        <v>51.44175317185698</v>
      </c>
      <c r="F45" s="115">
        <v>892</v>
      </c>
      <c r="G45" s="114">
        <v>1014</v>
      </c>
      <c r="H45" s="114">
        <v>1014</v>
      </c>
      <c r="I45" s="114">
        <v>1009</v>
      </c>
      <c r="J45" s="140">
        <v>955</v>
      </c>
      <c r="K45" s="114">
        <v>-63</v>
      </c>
      <c r="L45" s="116">
        <v>-6.5968586387434556</v>
      </c>
    </row>
    <row r="46" spans="1:12" s="110" customFormat="1" ht="15" customHeight="1" x14ac:dyDescent="0.2">
      <c r="A46" s="123"/>
      <c r="B46" s="124"/>
      <c r="C46" s="260" t="s">
        <v>107</v>
      </c>
      <c r="D46" s="261"/>
      <c r="E46" s="125">
        <v>48.55824682814302</v>
      </c>
      <c r="F46" s="143">
        <v>842</v>
      </c>
      <c r="G46" s="144">
        <v>975</v>
      </c>
      <c r="H46" s="144">
        <v>987</v>
      </c>
      <c r="I46" s="144">
        <v>1000</v>
      </c>
      <c r="J46" s="145">
        <v>947</v>
      </c>
      <c r="K46" s="144">
        <v>-105</v>
      </c>
      <c r="L46" s="146">
        <v>-11.087645195353749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10710</v>
      </c>
      <c r="E11" s="114">
        <v>11581</v>
      </c>
      <c r="F11" s="114">
        <v>11643</v>
      </c>
      <c r="G11" s="114">
        <v>11692</v>
      </c>
      <c r="H11" s="140">
        <v>11051</v>
      </c>
      <c r="I11" s="115">
        <v>-341</v>
      </c>
      <c r="J11" s="116">
        <v>-3.0856936023889241</v>
      </c>
    </row>
    <row r="12" spans="1:15" s="110" customFormat="1" ht="24.95" customHeight="1" x14ac:dyDescent="0.2">
      <c r="A12" s="193" t="s">
        <v>132</v>
      </c>
      <c r="B12" s="194" t="s">
        <v>133</v>
      </c>
      <c r="C12" s="113">
        <v>4.3510737628384684</v>
      </c>
      <c r="D12" s="115">
        <v>466</v>
      </c>
      <c r="E12" s="114">
        <v>482</v>
      </c>
      <c r="F12" s="114">
        <v>488</v>
      </c>
      <c r="G12" s="114">
        <v>443</v>
      </c>
      <c r="H12" s="140">
        <v>443</v>
      </c>
      <c r="I12" s="115">
        <v>23</v>
      </c>
      <c r="J12" s="116">
        <v>5.1918735891647856</v>
      </c>
    </row>
    <row r="13" spans="1:15" s="110" customFormat="1" ht="24.95" customHeight="1" x14ac:dyDescent="0.2">
      <c r="A13" s="193" t="s">
        <v>134</v>
      </c>
      <c r="B13" s="199" t="s">
        <v>214</v>
      </c>
      <c r="C13" s="113">
        <v>0.55088702147525681</v>
      </c>
      <c r="D13" s="115">
        <v>59</v>
      </c>
      <c r="E13" s="114">
        <v>70</v>
      </c>
      <c r="F13" s="114">
        <v>67</v>
      </c>
      <c r="G13" s="114">
        <v>67</v>
      </c>
      <c r="H13" s="140">
        <v>65</v>
      </c>
      <c r="I13" s="115">
        <v>-6</v>
      </c>
      <c r="J13" s="116">
        <v>-9.2307692307692299</v>
      </c>
    </row>
    <row r="14" spans="1:15" s="287" customFormat="1" ht="24.95" customHeight="1" x14ac:dyDescent="0.2">
      <c r="A14" s="193" t="s">
        <v>215</v>
      </c>
      <c r="B14" s="199" t="s">
        <v>137</v>
      </c>
      <c r="C14" s="113">
        <v>3.7721755368814192</v>
      </c>
      <c r="D14" s="115">
        <v>404</v>
      </c>
      <c r="E14" s="114">
        <v>422</v>
      </c>
      <c r="F14" s="114">
        <v>418</v>
      </c>
      <c r="G14" s="114">
        <v>423</v>
      </c>
      <c r="H14" s="140">
        <v>414</v>
      </c>
      <c r="I14" s="115">
        <v>-10</v>
      </c>
      <c r="J14" s="116">
        <v>-2.4154589371980677</v>
      </c>
      <c r="K14" s="110"/>
      <c r="L14" s="110"/>
      <c r="M14" s="110"/>
      <c r="N14" s="110"/>
      <c r="O14" s="110"/>
    </row>
    <row r="15" spans="1:15" s="110" customFormat="1" ht="24.95" customHeight="1" x14ac:dyDescent="0.2">
      <c r="A15" s="193" t="s">
        <v>216</v>
      </c>
      <c r="B15" s="199" t="s">
        <v>217</v>
      </c>
      <c r="C15" s="113">
        <v>1.680672268907563</v>
      </c>
      <c r="D15" s="115">
        <v>180</v>
      </c>
      <c r="E15" s="114">
        <v>187</v>
      </c>
      <c r="F15" s="114">
        <v>194</v>
      </c>
      <c r="G15" s="114">
        <v>195</v>
      </c>
      <c r="H15" s="140">
        <v>190</v>
      </c>
      <c r="I15" s="115">
        <v>-10</v>
      </c>
      <c r="J15" s="116">
        <v>-5.2631578947368425</v>
      </c>
    </row>
    <row r="16" spans="1:15" s="287" customFormat="1" ht="24.95" customHeight="1" x14ac:dyDescent="0.2">
      <c r="A16" s="193" t="s">
        <v>218</v>
      </c>
      <c r="B16" s="199" t="s">
        <v>141</v>
      </c>
      <c r="C16" s="113">
        <v>1.7366946778711485</v>
      </c>
      <c r="D16" s="115">
        <v>186</v>
      </c>
      <c r="E16" s="114">
        <v>197</v>
      </c>
      <c r="F16" s="114">
        <v>188</v>
      </c>
      <c r="G16" s="114">
        <v>192</v>
      </c>
      <c r="H16" s="140">
        <v>189</v>
      </c>
      <c r="I16" s="115">
        <v>-3</v>
      </c>
      <c r="J16" s="116">
        <v>-1.5873015873015872</v>
      </c>
      <c r="K16" s="110"/>
      <c r="L16" s="110"/>
      <c r="M16" s="110"/>
      <c r="N16" s="110"/>
      <c r="O16" s="110"/>
    </row>
    <row r="17" spans="1:15" s="110" customFormat="1" ht="24.95" customHeight="1" x14ac:dyDescent="0.2">
      <c r="A17" s="193" t="s">
        <v>142</v>
      </c>
      <c r="B17" s="199" t="s">
        <v>220</v>
      </c>
      <c r="C17" s="113">
        <v>0.35480859010270777</v>
      </c>
      <c r="D17" s="115">
        <v>38</v>
      </c>
      <c r="E17" s="114">
        <v>38</v>
      </c>
      <c r="F17" s="114">
        <v>36</v>
      </c>
      <c r="G17" s="114">
        <v>36</v>
      </c>
      <c r="H17" s="140">
        <v>35</v>
      </c>
      <c r="I17" s="115">
        <v>3</v>
      </c>
      <c r="J17" s="116">
        <v>8.5714285714285712</v>
      </c>
    </row>
    <row r="18" spans="1:15" s="287" customFormat="1" ht="24.95" customHeight="1" x14ac:dyDescent="0.2">
      <c r="A18" s="201" t="s">
        <v>144</v>
      </c>
      <c r="B18" s="202" t="s">
        <v>145</v>
      </c>
      <c r="C18" s="113">
        <v>5.5555555555555554</v>
      </c>
      <c r="D18" s="115">
        <v>595</v>
      </c>
      <c r="E18" s="114">
        <v>607</v>
      </c>
      <c r="F18" s="114">
        <v>600</v>
      </c>
      <c r="G18" s="114">
        <v>629</v>
      </c>
      <c r="H18" s="140">
        <v>625</v>
      </c>
      <c r="I18" s="115">
        <v>-30</v>
      </c>
      <c r="J18" s="116">
        <v>-4.8</v>
      </c>
      <c r="K18" s="110"/>
      <c r="L18" s="110"/>
      <c r="M18" s="110"/>
      <c r="N18" s="110"/>
      <c r="O18" s="110"/>
    </row>
    <row r="19" spans="1:15" s="110" customFormat="1" ht="24.95" customHeight="1" x14ac:dyDescent="0.2">
      <c r="A19" s="193" t="s">
        <v>146</v>
      </c>
      <c r="B19" s="199" t="s">
        <v>147</v>
      </c>
      <c r="C19" s="113">
        <v>14.948646125116714</v>
      </c>
      <c r="D19" s="115">
        <v>1601</v>
      </c>
      <c r="E19" s="114">
        <v>1695</v>
      </c>
      <c r="F19" s="114">
        <v>1683</v>
      </c>
      <c r="G19" s="114">
        <v>1699</v>
      </c>
      <c r="H19" s="140">
        <v>1608</v>
      </c>
      <c r="I19" s="115">
        <v>-7</v>
      </c>
      <c r="J19" s="116">
        <v>-0.43532338308457713</v>
      </c>
    </row>
    <row r="20" spans="1:15" s="287" customFormat="1" ht="24.95" customHeight="1" x14ac:dyDescent="0.2">
      <c r="A20" s="193" t="s">
        <v>148</v>
      </c>
      <c r="B20" s="199" t="s">
        <v>149</v>
      </c>
      <c r="C20" s="113">
        <v>6.1624649859943981</v>
      </c>
      <c r="D20" s="115">
        <v>660</v>
      </c>
      <c r="E20" s="114">
        <v>660</v>
      </c>
      <c r="F20" s="114">
        <v>679</v>
      </c>
      <c r="G20" s="114">
        <v>685</v>
      </c>
      <c r="H20" s="140">
        <v>695</v>
      </c>
      <c r="I20" s="115">
        <v>-35</v>
      </c>
      <c r="J20" s="116">
        <v>-5.0359712230215825</v>
      </c>
      <c r="K20" s="110"/>
      <c r="L20" s="110"/>
      <c r="M20" s="110"/>
      <c r="N20" s="110"/>
      <c r="O20" s="110"/>
    </row>
    <row r="21" spans="1:15" s="110" customFormat="1" ht="24.95" customHeight="1" x14ac:dyDescent="0.2">
      <c r="A21" s="201" t="s">
        <v>150</v>
      </c>
      <c r="B21" s="202" t="s">
        <v>151</v>
      </c>
      <c r="C21" s="113">
        <v>19.383753501400559</v>
      </c>
      <c r="D21" s="115">
        <v>2076</v>
      </c>
      <c r="E21" s="114">
        <v>2577</v>
      </c>
      <c r="F21" s="114">
        <v>2493</v>
      </c>
      <c r="G21" s="114">
        <v>2500</v>
      </c>
      <c r="H21" s="140">
        <v>2131</v>
      </c>
      <c r="I21" s="115">
        <v>-55</v>
      </c>
      <c r="J21" s="116">
        <v>-2.5809479117785079</v>
      </c>
    </row>
    <row r="22" spans="1:15" s="110" customFormat="1" ht="24.95" customHeight="1" x14ac:dyDescent="0.2">
      <c r="A22" s="201" t="s">
        <v>152</v>
      </c>
      <c r="B22" s="199" t="s">
        <v>153</v>
      </c>
      <c r="C22" s="113">
        <v>1.4192343604108311</v>
      </c>
      <c r="D22" s="115">
        <v>152</v>
      </c>
      <c r="E22" s="114">
        <v>164</v>
      </c>
      <c r="F22" s="114">
        <v>172</v>
      </c>
      <c r="G22" s="114">
        <v>170</v>
      </c>
      <c r="H22" s="140">
        <v>165</v>
      </c>
      <c r="I22" s="115">
        <v>-13</v>
      </c>
      <c r="J22" s="116">
        <v>-7.8787878787878789</v>
      </c>
    </row>
    <row r="23" spans="1:15" s="110" customFormat="1" ht="24.95" customHeight="1" x14ac:dyDescent="0.2">
      <c r="A23" s="193" t="s">
        <v>154</v>
      </c>
      <c r="B23" s="199" t="s">
        <v>155</v>
      </c>
      <c r="C23" s="113">
        <v>0.71895424836601307</v>
      </c>
      <c r="D23" s="115">
        <v>77</v>
      </c>
      <c r="E23" s="114">
        <v>73</v>
      </c>
      <c r="F23" s="114">
        <v>80</v>
      </c>
      <c r="G23" s="114">
        <v>83</v>
      </c>
      <c r="H23" s="140">
        <v>86</v>
      </c>
      <c r="I23" s="115">
        <v>-9</v>
      </c>
      <c r="J23" s="116">
        <v>-10.465116279069768</v>
      </c>
    </row>
    <row r="24" spans="1:15" s="110" customFormat="1" ht="24.95" customHeight="1" x14ac:dyDescent="0.2">
      <c r="A24" s="193" t="s">
        <v>156</v>
      </c>
      <c r="B24" s="199" t="s">
        <v>221</v>
      </c>
      <c r="C24" s="113">
        <v>7.1241830065359473</v>
      </c>
      <c r="D24" s="115">
        <v>763</v>
      </c>
      <c r="E24" s="114">
        <v>780</v>
      </c>
      <c r="F24" s="114">
        <v>795</v>
      </c>
      <c r="G24" s="114">
        <v>795</v>
      </c>
      <c r="H24" s="140">
        <v>769</v>
      </c>
      <c r="I24" s="115">
        <v>-6</v>
      </c>
      <c r="J24" s="116">
        <v>-0.78023407022106628</v>
      </c>
    </row>
    <row r="25" spans="1:15" s="110" customFormat="1" ht="24.95" customHeight="1" x14ac:dyDescent="0.2">
      <c r="A25" s="193" t="s">
        <v>222</v>
      </c>
      <c r="B25" s="204" t="s">
        <v>159</v>
      </c>
      <c r="C25" s="113">
        <v>10.102707749766573</v>
      </c>
      <c r="D25" s="115">
        <v>1082</v>
      </c>
      <c r="E25" s="114">
        <v>1130</v>
      </c>
      <c r="F25" s="114">
        <v>1103</v>
      </c>
      <c r="G25" s="114">
        <v>1107</v>
      </c>
      <c r="H25" s="140">
        <v>1119</v>
      </c>
      <c r="I25" s="115">
        <v>-37</v>
      </c>
      <c r="J25" s="116">
        <v>-3.3065236818588026</v>
      </c>
    </row>
    <row r="26" spans="1:15" s="110" customFormat="1" ht="24.95" customHeight="1" x14ac:dyDescent="0.2">
      <c r="A26" s="201">
        <v>782.78300000000002</v>
      </c>
      <c r="B26" s="203" t="s">
        <v>160</v>
      </c>
      <c r="C26" s="113">
        <v>0.59757236227824462</v>
      </c>
      <c r="D26" s="115">
        <v>64</v>
      </c>
      <c r="E26" s="114">
        <v>63</v>
      </c>
      <c r="F26" s="114">
        <v>74</v>
      </c>
      <c r="G26" s="114">
        <v>78</v>
      </c>
      <c r="H26" s="140">
        <v>91</v>
      </c>
      <c r="I26" s="115">
        <v>-27</v>
      </c>
      <c r="J26" s="116">
        <v>-29.670329670329672</v>
      </c>
    </row>
    <row r="27" spans="1:15" s="110" customFormat="1" ht="24.95" customHeight="1" x14ac:dyDescent="0.2">
      <c r="A27" s="193" t="s">
        <v>161</v>
      </c>
      <c r="B27" s="199" t="s">
        <v>162</v>
      </c>
      <c r="C27" s="113">
        <v>1.7553688141923436</v>
      </c>
      <c r="D27" s="115">
        <v>188</v>
      </c>
      <c r="E27" s="114">
        <v>195</v>
      </c>
      <c r="F27" s="114">
        <v>197</v>
      </c>
      <c r="G27" s="114">
        <v>205</v>
      </c>
      <c r="H27" s="140">
        <v>196</v>
      </c>
      <c r="I27" s="115">
        <v>-8</v>
      </c>
      <c r="J27" s="116">
        <v>-4.0816326530612246</v>
      </c>
    </row>
    <row r="28" spans="1:15" s="110" customFormat="1" ht="24.95" customHeight="1" x14ac:dyDescent="0.2">
      <c r="A28" s="193" t="s">
        <v>163</v>
      </c>
      <c r="B28" s="199" t="s">
        <v>164</v>
      </c>
      <c r="C28" s="113">
        <v>1.727357609710551</v>
      </c>
      <c r="D28" s="115">
        <v>185</v>
      </c>
      <c r="E28" s="114">
        <v>216</v>
      </c>
      <c r="F28" s="114">
        <v>213</v>
      </c>
      <c r="G28" s="114">
        <v>223</v>
      </c>
      <c r="H28" s="140">
        <v>214</v>
      </c>
      <c r="I28" s="115">
        <v>-29</v>
      </c>
      <c r="J28" s="116">
        <v>-13.551401869158878</v>
      </c>
    </row>
    <row r="29" spans="1:15" s="110" customFormat="1" ht="24.95" customHeight="1" x14ac:dyDescent="0.2">
      <c r="A29" s="193">
        <v>86</v>
      </c>
      <c r="B29" s="199" t="s">
        <v>165</v>
      </c>
      <c r="C29" s="113">
        <v>6.1251167133520079</v>
      </c>
      <c r="D29" s="115">
        <v>656</v>
      </c>
      <c r="E29" s="114">
        <v>665</v>
      </c>
      <c r="F29" s="114">
        <v>664</v>
      </c>
      <c r="G29" s="114">
        <v>658</v>
      </c>
      <c r="H29" s="140">
        <v>674</v>
      </c>
      <c r="I29" s="115">
        <v>-18</v>
      </c>
      <c r="J29" s="116">
        <v>-2.6706231454005933</v>
      </c>
    </row>
    <row r="30" spans="1:15" s="110" customFormat="1" ht="24.95" customHeight="1" x14ac:dyDescent="0.2">
      <c r="A30" s="193">
        <v>87.88</v>
      </c>
      <c r="B30" s="204" t="s">
        <v>166</v>
      </c>
      <c r="C30" s="113">
        <v>4.6872082166199815</v>
      </c>
      <c r="D30" s="115">
        <v>502</v>
      </c>
      <c r="E30" s="114">
        <v>515</v>
      </c>
      <c r="F30" s="114">
        <v>507</v>
      </c>
      <c r="G30" s="114">
        <v>510</v>
      </c>
      <c r="H30" s="140">
        <v>498</v>
      </c>
      <c r="I30" s="115">
        <v>4</v>
      </c>
      <c r="J30" s="116">
        <v>0.80321285140562249</v>
      </c>
    </row>
    <row r="31" spans="1:15" s="110" customFormat="1" ht="24.95" customHeight="1" x14ac:dyDescent="0.2">
      <c r="A31" s="193" t="s">
        <v>167</v>
      </c>
      <c r="B31" s="199" t="s">
        <v>168</v>
      </c>
      <c r="C31" s="113">
        <v>11.017740429505135</v>
      </c>
      <c r="D31" s="115">
        <v>1180</v>
      </c>
      <c r="E31" s="114">
        <v>1267</v>
      </c>
      <c r="F31" s="114">
        <v>1410</v>
      </c>
      <c r="G31" s="114">
        <v>1417</v>
      </c>
      <c r="H31" s="140">
        <v>1258</v>
      </c>
      <c r="I31" s="115">
        <v>-78</v>
      </c>
      <c r="J31" s="116">
        <v>-6.2003179650238476</v>
      </c>
    </row>
    <row r="32" spans="1:15" s="110" customFormat="1" ht="24.95" customHeight="1" x14ac:dyDescent="0.2">
      <c r="A32" s="193"/>
      <c r="B32" s="204" t="s">
        <v>169</v>
      </c>
      <c r="C32" s="113" t="s">
        <v>514</v>
      </c>
      <c r="D32" s="115" t="s">
        <v>514</v>
      </c>
      <c r="E32" s="114">
        <v>0</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4.3510737628384684</v>
      </c>
      <c r="D34" s="115">
        <v>466</v>
      </c>
      <c r="E34" s="114">
        <v>482</v>
      </c>
      <c r="F34" s="114">
        <v>488</v>
      </c>
      <c r="G34" s="114">
        <v>443</v>
      </c>
      <c r="H34" s="140">
        <v>443</v>
      </c>
      <c r="I34" s="115">
        <v>23</v>
      </c>
      <c r="J34" s="116">
        <v>5.1918735891647856</v>
      </c>
    </row>
    <row r="35" spans="1:10" s="110" customFormat="1" ht="24.95" customHeight="1" x14ac:dyDescent="0.2">
      <c r="A35" s="292" t="s">
        <v>171</v>
      </c>
      <c r="B35" s="293" t="s">
        <v>172</v>
      </c>
      <c r="C35" s="113">
        <v>9.878618113912232</v>
      </c>
      <c r="D35" s="115">
        <v>1058</v>
      </c>
      <c r="E35" s="114">
        <v>1099</v>
      </c>
      <c r="F35" s="114">
        <v>1085</v>
      </c>
      <c r="G35" s="114">
        <v>1119</v>
      </c>
      <c r="H35" s="140">
        <v>1104</v>
      </c>
      <c r="I35" s="115">
        <v>-46</v>
      </c>
      <c r="J35" s="116">
        <v>-4.166666666666667</v>
      </c>
    </row>
    <row r="36" spans="1:10" s="110" customFormat="1" ht="24.95" customHeight="1" x14ac:dyDescent="0.2">
      <c r="A36" s="294" t="s">
        <v>173</v>
      </c>
      <c r="B36" s="295" t="s">
        <v>174</v>
      </c>
      <c r="C36" s="125">
        <v>85.770308123249293</v>
      </c>
      <c r="D36" s="143">
        <v>9186</v>
      </c>
      <c r="E36" s="144">
        <v>10000</v>
      </c>
      <c r="F36" s="144">
        <v>10070</v>
      </c>
      <c r="G36" s="144">
        <v>10130</v>
      </c>
      <c r="H36" s="145">
        <v>9504</v>
      </c>
      <c r="I36" s="143">
        <v>-318</v>
      </c>
      <c r="J36" s="146">
        <v>-3.345959595959596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10710</v>
      </c>
      <c r="F11" s="264">
        <v>11581</v>
      </c>
      <c r="G11" s="264">
        <v>11643</v>
      </c>
      <c r="H11" s="264">
        <v>11692</v>
      </c>
      <c r="I11" s="265">
        <v>11051</v>
      </c>
      <c r="J11" s="263">
        <v>-341</v>
      </c>
      <c r="K11" s="266">
        <v>-3.0856936023889241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36.517273576097104</v>
      </c>
      <c r="E13" s="115">
        <v>3911</v>
      </c>
      <c r="F13" s="114">
        <v>4194</v>
      </c>
      <c r="G13" s="114">
        <v>4235</v>
      </c>
      <c r="H13" s="114">
        <v>4255</v>
      </c>
      <c r="I13" s="140">
        <v>3970</v>
      </c>
      <c r="J13" s="115">
        <v>-59</v>
      </c>
      <c r="K13" s="116">
        <v>-1.486146095717884</v>
      </c>
    </row>
    <row r="14" spans="1:15" ht="15.95" customHeight="1" x14ac:dyDescent="0.2">
      <c r="A14" s="306" t="s">
        <v>230</v>
      </c>
      <c r="B14" s="307"/>
      <c r="C14" s="308"/>
      <c r="D14" s="113">
        <v>50.765639589168998</v>
      </c>
      <c r="E14" s="115">
        <v>5437</v>
      </c>
      <c r="F14" s="114">
        <v>5979</v>
      </c>
      <c r="G14" s="114">
        <v>5919</v>
      </c>
      <c r="H14" s="114">
        <v>5955</v>
      </c>
      <c r="I14" s="140">
        <v>5674</v>
      </c>
      <c r="J14" s="115">
        <v>-237</v>
      </c>
      <c r="K14" s="116">
        <v>-4.1769474797321111</v>
      </c>
    </row>
    <row r="15" spans="1:15" ht="15.95" customHeight="1" x14ac:dyDescent="0.2">
      <c r="A15" s="306" t="s">
        <v>231</v>
      </c>
      <c r="B15" s="307"/>
      <c r="C15" s="308"/>
      <c r="D15" s="113">
        <v>6.405228758169935</v>
      </c>
      <c r="E15" s="115">
        <v>686</v>
      </c>
      <c r="F15" s="114">
        <v>707</v>
      </c>
      <c r="G15" s="114">
        <v>794</v>
      </c>
      <c r="H15" s="114">
        <v>777</v>
      </c>
      <c r="I15" s="140">
        <v>699</v>
      </c>
      <c r="J15" s="115">
        <v>-13</v>
      </c>
      <c r="K15" s="116">
        <v>-1.8597997138769671</v>
      </c>
    </row>
    <row r="16" spans="1:15" ht="15.95" customHeight="1" x14ac:dyDescent="0.2">
      <c r="A16" s="306" t="s">
        <v>232</v>
      </c>
      <c r="B16" s="307"/>
      <c r="C16" s="308"/>
      <c r="D16" s="113">
        <v>3.8001867413632118</v>
      </c>
      <c r="E16" s="115">
        <v>407</v>
      </c>
      <c r="F16" s="114">
        <v>408</v>
      </c>
      <c r="G16" s="114">
        <v>391</v>
      </c>
      <c r="H16" s="114">
        <v>406</v>
      </c>
      <c r="I16" s="140">
        <v>414</v>
      </c>
      <c r="J16" s="115">
        <v>-7</v>
      </c>
      <c r="K16" s="116">
        <v>-1.6908212560386473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3.3333333333333335</v>
      </c>
      <c r="E18" s="115">
        <v>357</v>
      </c>
      <c r="F18" s="114">
        <v>354</v>
      </c>
      <c r="G18" s="114">
        <v>363</v>
      </c>
      <c r="H18" s="114">
        <v>323</v>
      </c>
      <c r="I18" s="140">
        <v>333</v>
      </c>
      <c r="J18" s="115">
        <v>24</v>
      </c>
      <c r="K18" s="116">
        <v>7.2072072072072073</v>
      </c>
    </row>
    <row r="19" spans="1:11" ht="14.1" customHeight="1" x14ac:dyDescent="0.2">
      <c r="A19" s="306" t="s">
        <v>235</v>
      </c>
      <c r="B19" s="307" t="s">
        <v>236</v>
      </c>
      <c r="C19" s="308"/>
      <c r="D19" s="113">
        <v>2.5490196078431371</v>
      </c>
      <c r="E19" s="115">
        <v>273</v>
      </c>
      <c r="F19" s="114">
        <v>272</v>
      </c>
      <c r="G19" s="114">
        <v>287</v>
      </c>
      <c r="H19" s="114">
        <v>247</v>
      </c>
      <c r="I19" s="140">
        <v>255</v>
      </c>
      <c r="J19" s="115">
        <v>18</v>
      </c>
      <c r="K19" s="116">
        <v>7.0588235294117645</v>
      </c>
    </row>
    <row r="20" spans="1:11" ht="14.1" customHeight="1" x14ac:dyDescent="0.2">
      <c r="A20" s="306">
        <v>12</v>
      </c>
      <c r="B20" s="307" t="s">
        <v>237</v>
      </c>
      <c r="C20" s="308"/>
      <c r="D20" s="113">
        <v>1.7086834733893557</v>
      </c>
      <c r="E20" s="115">
        <v>183</v>
      </c>
      <c r="F20" s="114">
        <v>196</v>
      </c>
      <c r="G20" s="114">
        <v>181</v>
      </c>
      <c r="H20" s="114">
        <v>185</v>
      </c>
      <c r="I20" s="140">
        <v>176</v>
      </c>
      <c r="J20" s="115">
        <v>7</v>
      </c>
      <c r="K20" s="116">
        <v>3.9772727272727271</v>
      </c>
    </row>
    <row r="21" spans="1:11" ht="14.1" customHeight="1" x14ac:dyDescent="0.2">
      <c r="A21" s="306">
        <v>21</v>
      </c>
      <c r="B21" s="307" t="s">
        <v>238</v>
      </c>
      <c r="C21" s="308"/>
      <c r="D21" s="113">
        <v>8.4033613445378158E-2</v>
      </c>
      <c r="E21" s="115">
        <v>9</v>
      </c>
      <c r="F21" s="114">
        <v>11</v>
      </c>
      <c r="G21" s="114">
        <v>8</v>
      </c>
      <c r="H21" s="114">
        <v>6</v>
      </c>
      <c r="I21" s="140">
        <v>8</v>
      </c>
      <c r="J21" s="115">
        <v>1</v>
      </c>
      <c r="K21" s="116">
        <v>12.5</v>
      </c>
    </row>
    <row r="22" spans="1:11" ht="14.1" customHeight="1" x14ac:dyDescent="0.2">
      <c r="A22" s="306">
        <v>22</v>
      </c>
      <c r="B22" s="307" t="s">
        <v>239</v>
      </c>
      <c r="C22" s="308"/>
      <c r="D22" s="113">
        <v>0.33613445378151263</v>
      </c>
      <c r="E22" s="115">
        <v>36</v>
      </c>
      <c r="F22" s="114">
        <v>30</v>
      </c>
      <c r="G22" s="114">
        <v>29</v>
      </c>
      <c r="H22" s="114">
        <v>27</v>
      </c>
      <c r="I22" s="140">
        <v>28</v>
      </c>
      <c r="J22" s="115">
        <v>8</v>
      </c>
      <c r="K22" s="116">
        <v>28.571428571428573</v>
      </c>
    </row>
    <row r="23" spans="1:11" ht="14.1" customHeight="1" x14ac:dyDescent="0.2">
      <c r="A23" s="306">
        <v>23</v>
      </c>
      <c r="B23" s="307" t="s">
        <v>240</v>
      </c>
      <c r="C23" s="308"/>
      <c r="D23" s="113">
        <v>0.13071895424836602</v>
      </c>
      <c r="E23" s="115">
        <v>14</v>
      </c>
      <c r="F23" s="114">
        <v>16</v>
      </c>
      <c r="G23" s="114">
        <v>13</v>
      </c>
      <c r="H23" s="114">
        <v>15</v>
      </c>
      <c r="I23" s="140">
        <v>18</v>
      </c>
      <c r="J23" s="115">
        <v>-4</v>
      </c>
      <c r="K23" s="116">
        <v>-22.222222222222221</v>
      </c>
    </row>
    <row r="24" spans="1:11" ht="14.1" customHeight="1" x14ac:dyDescent="0.2">
      <c r="A24" s="306">
        <v>24</v>
      </c>
      <c r="B24" s="307" t="s">
        <v>241</v>
      </c>
      <c r="C24" s="308"/>
      <c r="D24" s="113">
        <v>0.57889822595704954</v>
      </c>
      <c r="E24" s="115">
        <v>62</v>
      </c>
      <c r="F24" s="114">
        <v>61</v>
      </c>
      <c r="G24" s="114">
        <v>61</v>
      </c>
      <c r="H24" s="114">
        <v>57</v>
      </c>
      <c r="I24" s="140">
        <v>60</v>
      </c>
      <c r="J24" s="115">
        <v>2</v>
      </c>
      <c r="K24" s="116">
        <v>3.3333333333333335</v>
      </c>
    </row>
    <row r="25" spans="1:11" ht="14.1" customHeight="1" x14ac:dyDescent="0.2">
      <c r="A25" s="306">
        <v>25</v>
      </c>
      <c r="B25" s="307" t="s">
        <v>242</v>
      </c>
      <c r="C25" s="308"/>
      <c r="D25" s="113">
        <v>1.3538748832866481</v>
      </c>
      <c r="E25" s="115">
        <v>145</v>
      </c>
      <c r="F25" s="114">
        <v>159</v>
      </c>
      <c r="G25" s="114">
        <v>162</v>
      </c>
      <c r="H25" s="114">
        <v>166</v>
      </c>
      <c r="I25" s="140">
        <v>145</v>
      </c>
      <c r="J25" s="115">
        <v>0</v>
      </c>
      <c r="K25" s="116">
        <v>0</v>
      </c>
    </row>
    <row r="26" spans="1:11" ht="14.1" customHeight="1" x14ac:dyDescent="0.2">
      <c r="A26" s="306">
        <v>26</v>
      </c>
      <c r="B26" s="307" t="s">
        <v>243</v>
      </c>
      <c r="C26" s="308"/>
      <c r="D26" s="113">
        <v>0.76563958916900099</v>
      </c>
      <c r="E26" s="115">
        <v>82</v>
      </c>
      <c r="F26" s="114">
        <v>80</v>
      </c>
      <c r="G26" s="114">
        <v>83</v>
      </c>
      <c r="H26" s="114">
        <v>88</v>
      </c>
      <c r="I26" s="140">
        <v>90</v>
      </c>
      <c r="J26" s="115">
        <v>-8</v>
      </c>
      <c r="K26" s="116">
        <v>-8.8888888888888893</v>
      </c>
    </row>
    <row r="27" spans="1:11" ht="14.1" customHeight="1" x14ac:dyDescent="0.2">
      <c r="A27" s="306">
        <v>27</v>
      </c>
      <c r="B27" s="307" t="s">
        <v>244</v>
      </c>
      <c r="C27" s="308"/>
      <c r="D27" s="113">
        <v>0.4295051353874883</v>
      </c>
      <c r="E27" s="115">
        <v>46</v>
      </c>
      <c r="F27" s="114">
        <v>42</v>
      </c>
      <c r="G27" s="114">
        <v>43</v>
      </c>
      <c r="H27" s="114">
        <v>38</v>
      </c>
      <c r="I27" s="140">
        <v>37</v>
      </c>
      <c r="J27" s="115">
        <v>9</v>
      </c>
      <c r="K27" s="116">
        <v>24.324324324324323</v>
      </c>
    </row>
    <row r="28" spans="1:11" ht="14.1" customHeight="1" x14ac:dyDescent="0.2">
      <c r="A28" s="306">
        <v>28</v>
      </c>
      <c r="B28" s="307" t="s">
        <v>245</v>
      </c>
      <c r="C28" s="308"/>
      <c r="D28" s="113">
        <v>0.28011204481792717</v>
      </c>
      <c r="E28" s="115">
        <v>30</v>
      </c>
      <c r="F28" s="114">
        <v>31</v>
      </c>
      <c r="G28" s="114">
        <v>34</v>
      </c>
      <c r="H28" s="114">
        <v>32</v>
      </c>
      <c r="I28" s="140">
        <v>35</v>
      </c>
      <c r="J28" s="115">
        <v>-5</v>
      </c>
      <c r="K28" s="116">
        <v>-14.285714285714286</v>
      </c>
    </row>
    <row r="29" spans="1:11" ht="14.1" customHeight="1" x14ac:dyDescent="0.2">
      <c r="A29" s="306">
        <v>29</v>
      </c>
      <c r="B29" s="307" t="s">
        <v>246</v>
      </c>
      <c r="C29" s="308"/>
      <c r="D29" s="113">
        <v>3.8842203548085901</v>
      </c>
      <c r="E29" s="115">
        <v>416</v>
      </c>
      <c r="F29" s="114">
        <v>526</v>
      </c>
      <c r="G29" s="114">
        <v>461</v>
      </c>
      <c r="H29" s="114">
        <v>452</v>
      </c>
      <c r="I29" s="140">
        <v>469</v>
      </c>
      <c r="J29" s="115">
        <v>-53</v>
      </c>
      <c r="K29" s="116">
        <v>-11.300639658848613</v>
      </c>
    </row>
    <row r="30" spans="1:11" ht="14.1" customHeight="1" x14ac:dyDescent="0.2">
      <c r="A30" s="306" t="s">
        <v>247</v>
      </c>
      <c r="B30" s="307" t="s">
        <v>248</v>
      </c>
      <c r="C30" s="308"/>
      <c r="D30" s="113">
        <v>0.40149393090569563</v>
      </c>
      <c r="E30" s="115">
        <v>43</v>
      </c>
      <c r="F30" s="114">
        <v>48</v>
      </c>
      <c r="G30" s="114" t="s">
        <v>514</v>
      </c>
      <c r="H30" s="114" t="s">
        <v>514</v>
      </c>
      <c r="I30" s="140" t="s">
        <v>514</v>
      </c>
      <c r="J30" s="115" t="s">
        <v>514</v>
      </c>
      <c r="K30" s="116" t="s">
        <v>514</v>
      </c>
    </row>
    <row r="31" spans="1:11" ht="14.1" customHeight="1" x14ac:dyDescent="0.2">
      <c r="A31" s="306" t="s">
        <v>249</v>
      </c>
      <c r="B31" s="307" t="s">
        <v>250</v>
      </c>
      <c r="C31" s="308"/>
      <c r="D31" s="113">
        <v>3.4360410830999064</v>
      </c>
      <c r="E31" s="115">
        <v>368</v>
      </c>
      <c r="F31" s="114">
        <v>475</v>
      </c>
      <c r="G31" s="114">
        <v>415</v>
      </c>
      <c r="H31" s="114">
        <v>411</v>
      </c>
      <c r="I31" s="140">
        <v>417</v>
      </c>
      <c r="J31" s="115">
        <v>-49</v>
      </c>
      <c r="K31" s="116">
        <v>-11.750599520383693</v>
      </c>
    </row>
    <row r="32" spans="1:11" ht="14.1" customHeight="1" x14ac:dyDescent="0.2">
      <c r="A32" s="306">
        <v>31</v>
      </c>
      <c r="B32" s="307" t="s">
        <v>251</v>
      </c>
      <c r="C32" s="308"/>
      <c r="D32" s="113">
        <v>0.23342670401493931</v>
      </c>
      <c r="E32" s="115">
        <v>25</v>
      </c>
      <c r="F32" s="114">
        <v>24</v>
      </c>
      <c r="G32" s="114">
        <v>25</v>
      </c>
      <c r="H32" s="114">
        <v>27</v>
      </c>
      <c r="I32" s="140">
        <v>23</v>
      </c>
      <c r="J32" s="115">
        <v>2</v>
      </c>
      <c r="K32" s="116">
        <v>8.695652173913043</v>
      </c>
    </row>
    <row r="33" spans="1:11" ht="14.1" customHeight="1" x14ac:dyDescent="0.2">
      <c r="A33" s="306">
        <v>32</v>
      </c>
      <c r="B33" s="307" t="s">
        <v>252</v>
      </c>
      <c r="C33" s="308"/>
      <c r="D33" s="113">
        <v>1.1671335200746966</v>
      </c>
      <c r="E33" s="115">
        <v>125</v>
      </c>
      <c r="F33" s="114">
        <v>116</v>
      </c>
      <c r="G33" s="114">
        <v>123</v>
      </c>
      <c r="H33" s="114">
        <v>124</v>
      </c>
      <c r="I33" s="140">
        <v>140</v>
      </c>
      <c r="J33" s="115">
        <v>-15</v>
      </c>
      <c r="K33" s="116">
        <v>-10.714285714285714</v>
      </c>
    </row>
    <row r="34" spans="1:11" ht="14.1" customHeight="1" x14ac:dyDescent="0.2">
      <c r="A34" s="306">
        <v>33</v>
      </c>
      <c r="B34" s="307" t="s">
        <v>253</v>
      </c>
      <c r="C34" s="308"/>
      <c r="D34" s="113">
        <v>0.46685340802987862</v>
      </c>
      <c r="E34" s="115">
        <v>50</v>
      </c>
      <c r="F34" s="114">
        <v>52</v>
      </c>
      <c r="G34" s="114">
        <v>51</v>
      </c>
      <c r="H34" s="114">
        <v>62</v>
      </c>
      <c r="I34" s="140">
        <v>59</v>
      </c>
      <c r="J34" s="115">
        <v>-9</v>
      </c>
      <c r="K34" s="116">
        <v>-15.254237288135593</v>
      </c>
    </row>
    <row r="35" spans="1:11" ht="14.1" customHeight="1" x14ac:dyDescent="0.2">
      <c r="A35" s="306">
        <v>34</v>
      </c>
      <c r="B35" s="307" t="s">
        <v>254</v>
      </c>
      <c r="C35" s="308"/>
      <c r="D35" s="113">
        <v>8.935574229691877</v>
      </c>
      <c r="E35" s="115">
        <v>957</v>
      </c>
      <c r="F35" s="114">
        <v>992</v>
      </c>
      <c r="G35" s="114">
        <v>970</v>
      </c>
      <c r="H35" s="114">
        <v>961</v>
      </c>
      <c r="I35" s="140">
        <v>951</v>
      </c>
      <c r="J35" s="115">
        <v>6</v>
      </c>
      <c r="K35" s="116">
        <v>0.63091482649842268</v>
      </c>
    </row>
    <row r="36" spans="1:11" ht="14.1" customHeight="1" x14ac:dyDescent="0.2">
      <c r="A36" s="306">
        <v>41</v>
      </c>
      <c r="B36" s="307" t="s">
        <v>255</v>
      </c>
      <c r="C36" s="308"/>
      <c r="D36" s="113">
        <v>6.535947712418301E-2</v>
      </c>
      <c r="E36" s="115">
        <v>7</v>
      </c>
      <c r="F36" s="114">
        <v>8</v>
      </c>
      <c r="G36" s="114">
        <v>6</v>
      </c>
      <c r="H36" s="114">
        <v>9</v>
      </c>
      <c r="I36" s="140">
        <v>6</v>
      </c>
      <c r="J36" s="115">
        <v>1</v>
      </c>
      <c r="K36" s="116">
        <v>16.666666666666668</v>
      </c>
    </row>
    <row r="37" spans="1:11" ht="14.1" customHeight="1" x14ac:dyDescent="0.2">
      <c r="A37" s="306">
        <v>42</v>
      </c>
      <c r="B37" s="307" t="s">
        <v>256</v>
      </c>
      <c r="C37" s="308"/>
      <c r="D37" s="113">
        <v>2.8011204481792718E-2</v>
      </c>
      <c r="E37" s="115">
        <v>3</v>
      </c>
      <c r="F37" s="114">
        <v>3</v>
      </c>
      <c r="G37" s="114">
        <v>3</v>
      </c>
      <c r="H37" s="114">
        <v>4</v>
      </c>
      <c r="I37" s="140">
        <v>4</v>
      </c>
      <c r="J37" s="115">
        <v>-1</v>
      </c>
      <c r="K37" s="116">
        <v>-25</v>
      </c>
    </row>
    <row r="38" spans="1:11" ht="14.1" customHeight="1" x14ac:dyDescent="0.2">
      <c r="A38" s="306">
        <v>43</v>
      </c>
      <c r="B38" s="307" t="s">
        <v>257</v>
      </c>
      <c r="C38" s="308"/>
      <c r="D38" s="113">
        <v>0.34547152194211017</v>
      </c>
      <c r="E38" s="115">
        <v>37</v>
      </c>
      <c r="F38" s="114">
        <v>42</v>
      </c>
      <c r="G38" s="114">
        <v>40</v>
      </c>
      <c r="H38" s="114">
        <v>41</v>
      </c>
      <c r="I38" s="140">
        <v>37</v>
      </c>
      <c r="J38" s="115">
        <v>0</v>
      </c>
      <c r="K38" s="116">
        <v>0</v>
      </c>
    </row>
    <row r="39" spans="1:11" ht="14.1" customHeight="1" x14ac:dyDescent="0.2">
      <c r="A39" s="306">
        <v>51</v>
      </c>
      <c r="B39" s="307" t="s">
        <v>258</v>
      </c>
      <c r="C39" s="308"/>
      <c r="D39" s="113">
        <v>6.9374416433239965</v>
      </c>
      <c r="E39" s="115">
        <v>743</v>
      </c>
      <c r="F39" s="114">
        <v>775</v>
      </c>
      <c r="G39" s="114">
        <v>805</v>
      </c>
      <c r="H39" s="114">
        <v>796</v>
      </c>
      <c r="I39" s="140">
        <v>783</v>
      </c>
      <c r="J39" s="115">
        <v>-40</v>
      </c>
      <c r="K39" s="116">
        <v>-5.1085568326947639</v>
      </c>
    </row>
    <row r="40" spans="1:11" ht="14.1" customHeight="1" x14ac:dyDescent="0.2">
      <c r="A40" s="306" t="s">
        <v>259</v>
      </c>
      <c r="B40" s="307" t="s">
        <v>260</v>
      </c>
      <c r="C40" s="308"/>
      <c r="D40" s="113">
        <v>6.5452847805788981</v>
      </c>
      <c r="E40" s="115">
        <v>701</v>
      </c>
      <c r="F40" s="114">
        <v>729</v>
      </c>
      <c r="G40" s="114">
        <v>754</v>
      </c>
      <c r="H40" s="114">
        <v>746</v>
      </c>
      <c r="I40" s="140">
        <v>748</v>
      </c>
      <c r="J40" s="115">
        <v>-47</v>
      </c>
      <c r="K40" s="116">
        <v>-6.2834224598930479</v>
      </c>
    </row>
    <row r="41" spans="1:11" ht="14.1" customHeight="1" x14ac:dyDescent="0.2">
      <c r="A41" s="306"/>
      <c r="B41" s="307" t="s">
        <v>261</v>
      </c>
      <c r="C41" s="308"/>
      <c r="D41" s="113">
        <v>1.811391223155929</v>
      </c>
      <c r="E41" s="115">
        <v>194</v>
      </c>
      <c r="F41" s="114">
        <v>210</v>
      </c>
      <c r="G41" s="114">
        <v>227</v>
      </c>
      <c r="H41" s="114">
        <v>211</v>
      </c>
      <c r="I41" s="140">
        <v>207</v>
      </c>
      <c r="J41" s="115">
        <v>-13</v>
      </c>
      <c r="K41" s="116">
        <v>-6.2801932367149762</v>
      </c>
    </row>
    <row r="42" spans="1:11" ht="14.1" customHeight="1" x14ac:dyDescent="0.2">
      <c r="A42" s="306">
        <v>52</v>
      </c>
      <c r="B42" s="307" t="s">
        <v>262</v>
      </c>
      <c r="C42" s="308"/>
      <c r="D42" s="113">
        <v>4.7058823529411766</v>
      </c>
      <c r="E42" s="115">
        <v>504</v>
      </c>
      <c r="F42" s="114">
        <v>535</v>
      </c>
      <c r="G42" s="114">
        <v>552</v>
      </c>
      <c r="H42" s="114">
        <v>543</v>
      </c>
      <c r="I42" s="140">
        <v>543</v>
      </c>
      <c r="J42" s="115">
        <v>-39</v>
      </c>
      <c r="K42" s="116">
        <v>-7.1823204419889501</v>
      </c>
    </row>
    <row r="43" spans="1:11" ht="14.1" customHeight="1" x14ac:dyDescent="0.2">
      <c r="A43" s="306" t="s">
        <v>263</v>
      </c>
      <c r="B43" s="307" t="s">
        <v>264</v>
      </c>
      <c r="C43" s="308"/>
      <c r="D43" s="113">
        <v>4.3137254901960782</v>
      </c>
      <c r="E43" s="115">
        <v>462</v>
      </c>
      <c r="F43" s="114">
        <v>486</v>
      </c>
      <c r="G43" s="114">
        <v>502</v>
      </c>
      <c r="H43" s="114">
        <v>498</v>
      </c>
      <c r="I43" s="140">
        <v>503</v>
      </c>
      <c r="J43" s="115">
        <v>-41</v>
      </c>
      <c r="K43" s="116">
        <v>-8.1510934393638177</v>
      </c>
    </row>
    <row r="44" spans="1:11" ht="14.1" customHeight="1" x14ac:dyDescent="0.2">
      <c r="A44" s="306">
        <v>53</v>
      </c>
      <c r="B44" s="307" t="s">
        <v>265</v>
      </c>
      <c r="C44" s="308"/>
      <c r="D44" s="113">
        <v>2.1848739495798317</v>
      </c>
      <c r="E44" s="115">
        <v>234</v>
      </c>
      <c r="F44" s="114">
        <v>223</v>
      </c>
      <c r="G44" s="114">
        <v>220</v>
      </c>
      <c r="H44" s="114">
        <v>219</v>
      </c>
      <c r="I44" s="140">
        <v>191</v>
      </c>
      <c r="J44" s="115">
        <v>43</v>
      </c>
      <c r="K44" s="116">
        <v>22.513089005235603</v>
      </c>
    </row>
    <row r="45" spans="1:11" ht="14.1" customHeight="1" x14ac:dyDescent="0.2">
      <c r="A45" s="306" t="s">
        <v>266</v>
      </c>
      <c r="B45" s="307" t="s">
        <v>267</v>
      </c>
      <c r="C45" s="308"/>
      <c r="D45" s="113">
        <v>2.1661998132586366</v>
      </c>
      <c r="E45" s="115">
        <v>232</v>
      </c>
      <c r="F45" s="114">
        <v>220</v>
      </c>
      <c r="G45" s="114">
        <v>217</v>
      </c>
      <c r="H45" s="114">
        <v>216</v>
      </c>
      <c r="I45" s="140">
        <v>190</v>
      </c>
      <c r="J45" s="115">
        <v>42</v>
      </c>
      <c r="K45" s="116">
        <v>22.105263157894736</v>
      </c>
    </row>
    <row r="46" spans="1:11" ht="14.1" customHeight="1" x14ac:dyDescent="0.2">
      <c r="A46" s="306">
        <v>54</v>
      </c>
      <c r="B46" s="307" t="s">
        <v>268</v>
      </c>
      <c r="C46" s="308"/>
      <c r="D46" s="113">
        <v>11.101774042950513</v>
      </c>
      <c r="E46" s="115">
        <v>1189</v>
      </c>
      <c r="F46" s="114">
        <v>1307</v>
      </c>
      <c r="G46" s="114">
        <v>1354</v>
      </c>
      <c r="H46" s="114">
        <v>1357</v>
      </c>
      <c r="I46" s="140">
        <v>1284</v>
      </c>
      <c r="J46" s="115">
        <v>-95</v>
      </c>
      <c r="K46" s="116">
        <v>-7.3987538940809969</v>
      </c>
    </row>
    <row r="47" spans="1:11" ht="14.1" customHeight="1" x14ac:dyDescent="0.2">
      <c r="A47" s="306">
        <v>61</v>
      </c>
      <c r="B47" s="307" t="s">
        <v>269</v>
      </c>
      <c r="C47" s="308"/>
      <c r="D47" s="113">
        <v>1.0084033613445378</v>
      </c>
      <c r="E47" s="115">
        <v>108</v>
      </c>
      <c r="F47" s="114">
        <v>111</v>
      </c>
      <c r="G47" s="114">
        <v>126</v>
      </c>
      <c r="H47" s="114">
        <v>121</v>
      </c>
      <c r="I47" s="140">
        <v>99</v>
      </c>
      <c r="J47" s="115">
        <v>9</v>
      </c>
      <c r="K47" s="116">
        <v>9.0909090909090917</v>
      </c>
    </row>
    <row r="48" spans="1:11" ht="14.1" customHeight="1" x14ac:dyDescent="0.2">
      <c r="A48" s="306">
        <v>62</v>
      </c>
      <c r="B48" s="307" t="s">
        <v>270</v>
      </c>
      <c r="C48" s="308"/>
      <c r="D48" s="113">
        <v>10.550887021475257</v>
      </c>
      <c r="E48" s="115">
        <v>1130</v>
      </c>
      <c r="F48" s="114">
        <v>1215</v>
      </c>
      <c r="G48" s="114">
        <v>1223</v>
      </c>
      <c r="H48" s="114">
        <v>1274</v>
      </c>
      <c r="I48" s="140">
        <v>1138</v>
      </c>
      <c r="J48" s="115">
        <v>-8</v>
      </c>
      <c r="K48" s="116">
        <v>-0.70298769771529002</v>
      </c>
    </row>
    <row r="49" spans="1:11" ht="14.1" customHeight="1" x14ac:dyDescent="0.2">
      <c r="A49" s="306">
        <v>63</v>
      </c>
      <c r="B49" s="307" t="s">
        <v>271</v>
      </c>
      <c r="C49" s="308"/>
      <c r="D49" s="113">
        <v>12.61437908496732</v>
      </c>
      <c r="E49" s="115">
        <v>1351</v>
      </c>
      <c r="F49" s="114">
        <v>1720</v>
      </c>
      <c r="G49" s="114">
        <v>1688</v>
      </c>
      <c r="H49" s="114">
        <v>1703</v>
      </c>
      <c r="I49" s="140">
        <v>1442</v>
      </c>
      <c r="J49" s="115">
        <v>-91</v>
      </c>
      <c r="K49" s="116">
        <v>-6.3106796116504853</v>
      </c>
    </row>
    <row r="50" spans="1:11" ht="14.1" customHeight="1" x14ac:dyDescent="0.2">
      <c r="A50" s="306" t="s">
        <v>272</v>
      </c>
      <c r="B50" s="307" t="s">
        <v>273</v>
      </c>
      <c r="C50" s="308"/>
      <c r="D50" s="113">
        <v>2.1008403361344539</v>
      </c>
      <c r="E50" s="115">
        <v>225</v>
      </c>
      <c r="F50" s="114">
        <v>266</v>
      </c>
      <c r="G50" s="114">
        <v>220</v>
      </c>
      <c r="H50" s="114">
        <v>217</v>
      </c>
      <c r="I50" s="140">
        <v>225</v>
      </c>
      <c r="J50" s="115">
        <v>0</v>
      </c>
      <c r="K50" s="116">
        <v>0</v>
      </c>
    </row>
    <row r="51" spans="1:11" ht="14.1" customHeight="1" x14ac:dyDescent="0.2">
      <c r="A51" s="306" t="s">
        <v>274</v>
      </c>
      <c r="B51" s="307" t="s">
        <v>275</v>
      </c>
      <c r="C51" s="308"/>
      <c r="D51" s="113">
        <v>9.9626517273576098</v>
      </c>
      <c r="E51" s="115">
        <v>1067</v>
      </c>
      <c r="F51" s="114">
        <v>1384</v>
      </c>
      <c r="G51" s="114">
        <v>1382</v>
      </c>
      <c r="H51" s="114">
        <v>1401</v>
      </c>
      <c r="I51" s="140">
        <v>1144</v>
      </c>
      <c r="J51" s="115">
        <v>-77</v>
      </c>
      <c r="K51" s="116">
        <v>-6.7307692307692308</v>
      </c>
    </row>
    <row r="52" spans="1:11" ht="14.1" customHeight="1" x14ac:dyDescent="0.2">
      <c r="A52" s="306">
        <v>71</v>
      </c>
      <c r="B52" s="307" t="s">
        <v>276</v>
      </c>
      <c r="C52" s="308"/>
      <c r="D52" s="113">
        <v>12.399626517273576</v>
      </c>
      <c r="E52" s="115">
        <v>1328</v>
      </c>
      <c r="F52" s="114">
        <v>1354</v>
      </c>
      <c r="G52" s="114">
        <v>1334</v>
      </c>
      <c r="H52" s="114">
        <v>1371</v>
      </c>
      <c r="I52" s="140">
        <v>1381</v>
      </c>
      <c r="J52" s="115">
        <v>-53</v>
      </c>
      <c r="K52" s="116">
        <v>-3.8377986965966691</v>
      </c>
    </row>
    <row r="53" spans="1:11" ht="14.1" customHeight="1" x14ac:dyDescent="0.2">
      <c r="A53" s="306" t="s">
        <v>277</v>
      </c>
      <c r="B53" s="307" t="s">
        <v>278</v>
      </c>
      <c r="C53" s="308"/>
      <c r="D53" s="113">
        <v>1.3632119514472456</v>
      </c>
      <c r="E53" s="115">
        <v>146</v>
      </c>
      <c r="F53" s="114">
        <v>154</v>
      </c>
      <c r="G53" s="114">
        <v>144</v>
      </c>
      <c r="H53" s="114">
        <v>137</v>
      </c>
      <c r="I53" s="140">
        <v>143</v>
      </c>
      <c r="J53" s="115">
        <v>3</v>
      </c>
      <c r="K53" s="116">
        <v>2.0979020979020979</v>
      </c>
    </row>
    <row r="54" spans="1:11" ht="14.1" customHeight="1" x14ac:dyDescent="0.2">
      <c r="A54" s="306" t="s">
        <v>279</v>
      </c>
      <c r="B54" s="307" t="s">
        <v>280</v>
      </c>
      <c r="C54" s="308"/>
      <c r="D54" s="113">
        <v>10.009337068160598</v>
      </c>
      <c r="E54" s="115">
        <v>1072</v>
      </c>
      <c r="F54" s="114">
        <v>1096</v>
      </c>
      <c r="G54" s="114">
        <v>1087</v>
      </c>
      <c r="H54" s="114">
        <v>1116</v>
      </c>
      <c r="I54" s="140">
        <v>1114</v>
      </c>
      <c r="J54" s="115">
        <v>-42</v>
      </c>
      <c r="K54" s="116">
        <v>-3.7701974865350092</v>
      </c>
    </row>
    <row r="55" spans="1:11" ht="14.1" customHeight="1" x14ac:dyDescent="0.2">
      <c r="A55" s="306">
        <v>72</v>
      </c>
      <c r="B55" s="307" t="s">
        <v>281</v>
      </c>
      <c r="C55" s="308"/>
      <c r="D55" s="113">
        <v>1.727357609710551</v>
      </c>
      <c r="E55" s="115">
        <v>185</v>
      </c>
      <c r="F55" s="114">
        <v>180</v>
      </c>
      <c r="G55" s="114">
        <v>184</v>
      </c>
      <c r="H55" s="114">
        <v>182</v>
      </c>
      <c r="I55" s="140">
        <v>186</v>
      </c>
      <c r="J55" s="115">
        <v>-1</v>
      </c>
      <c r="K55" s="116">
        <v>-0.5376344086021505</v>
      </c>
    </row>
    <row r="56" spans="1:11" ht="14.1" customHeight="1" x14ac:dyDescent="0.2">
      <c r="A56" s="306" t="s">
        <v>282</v>
      </c>
      <c r="B56" s="307" t="s">
        <v>283</v>
      </c>
      <c r="C56" s="308"/>
      <c r="D56" s="113">
        <v>0.14005602240896359</v>
      </c>
      <c r="E56" s="115">
        <v>15</v>
      </c>
      <c r="F56" s="114">
        <v>15</v>
      </c>
      <c r="G56" s="114">
        <v>17</v>
      </c>
      <c r="H56" s="114">
        <v>18</v>
      </c>
      <c r="I56" s="140">
        <v>21</v>
      </c>
      <c r="J56" s="115">
        <v>-6</v>
      </c>
      <c r="K56" s="116">
        <v>-28.571428571428573</v>
      </c>
    </row>
    <row r="57" spans="1:11" ht="14.1" customHeight="1" x14ac:dyDescent="0.2">
      <c r="A57" s="306" t="s">
        <v>284</v>
      </c>
      <c r="B57" s="307" t="s">
        <v>285</v>
      </c>
      <c r="C57" s="308"/>
      <c r="D57" s="113">
        <v>1.3071895424836601</v>
      </c>
      <c r="E57" s="115">
        <v>140</v>
      </c>
      <c r="F57" s="114">
        <v>132</v>
      </c>
      <c r="G57" s="114">
        <v>133</v>
      </c>
      <c r="H57" s="114">
        <v>128</v>
      </c>
      <c r="I57" s="140">
        <v>129</v>
      </c>
      <c r="J57" s="115">
        <v>11</v>
      </c>
      <c r="K57" s="116">
        <v>8.5271317829457356</v>
      </c>
    </row>
    <row r="58" spans="1:11" ht="14.1" customHeight="1" x14ac:dyDescent="0.2">
      <c r="A58" s="306">
        <v>73</v>
      </c>
      <c r="B58" s="307" t="s">
        <v>286</v>
      </c>
      <c r="C58" s="308"/>
      <c r="D58" s="113">
        <v>0.67226890756302526</v>
      </c>
      <c r="E58" s="115">
        <v>72</v>
      </c>
      <c r="F58" s="114">
        <v>75</v>
      </c>
      <c r="G58" s="114">
        <v>72</v>
      </c>
      <c r="H58" s="114">
        <v>76</v>
      </c>
      <c r="I58" s="140">
        <v>76</v>
      </c>
      <c r="J58" s="115">
        <v>-4</v>
      </c>
      <c r="K58" s="116">
        <v>-5.2631578947368425</v>
      </c>
    </row>
    <row r="59" spans="1:11" ht="14.1" customHeight="1" x14ac:dyDescent="0.2">
      <c r="A59" s="306" t="s">
        <v>287</v>
      </c>
      <c r="B59" s="307" t="s">
        <v>288</v>
      </c>
      <c r="C59" s="308"/>
      <c r="D59" s="113">
        <v>0.4295051353874883</v>
      </c>
      <c r="E59" s="115">
        <v>46</v>
      </c>
      <c r="F59" s="114">
        <v>50</v>
      </c>
      <c r="G59" s="114">
        <v>47</v>
      </c>
      <c r="H59" s="114">
        <v>54</v>
      </c>
      <c r="I59" s="140">
        <v>52</v>
      </c>
      <c r="J59" s="115">
        <v>-6</v>
      </c>
      <c r="K59" s="116">
        <v>-11.538461538461538</v>
      </c>
    </row>
    <row r="60" spans="1:11" ht="14.1" customHeight="1" x14ac:dyDescent="0.2">
      <c r="A60" s="306">
        <v>81</v>
      </c>
      <c r="B60" s="307" t="s">
        <v>289</v>
      </c>
      <c r="C60" s="308"/>
      <c r="D60" s="113">
        <v>3.6507936507936507</v>
      </c>
      <c r="E60" s="115">
        <v>391</v>
      </c>
      <c r="F60" s="114">
        <v>376</v>
      </c>
      <c r="G60" s="114">
        <v>361</v>
      </c>
      <c r="H60" s="114">
        <v>360</v>
      </c>
      <c r="I60" s="140">
        <v>364</v>
      </c>
      <c r="J60" s="115">
        <v>27</v>
      </c>
      <c r="K60" s="116">
        <v>7.4175824175824179</v>
      </c>
    </row>
    <row r="61" spans="1:11" ht="14.1" customHeight="1" x14ac:dyDescent="0.2">
      <c r="A61" s="306" t="s">
        <v>290</v>
      </c>
      <c r="B61" s="307" t="s">
        <v>291</v>
      </c>
      <c r="C61" s="308"/>
      <c r="D61" s="113">
        <v>0.87768440709617179</v>
      </c>
      <c r="E61" s="115">
        <v>94</v>
      </c>
      <c r="F61" s="114">
        <v>92</v>
      </c>
      <c r="G61" s="114">
        <v>88</v>
      </c>
      <c r="H61" s="114">
        <v>93</v>
      </c>
      <c r="I61" s="140">
        <v>95</v>
      </c>
      <c r="J61" s="115">
        <v>-1</v>
      </c>
      <c r="K61" s="116">
        <v>-1.0526315789473684</v>
      </c>
    </row>
    <row r="62" spans="1:11" ht="14.1" customHeight="1" x14ac:dyDescent="0.2">
      <c r="A62" s="306" t="s">
        <v>292</v>
      </c>
      <c r="B62" s="307" t="s">
        <v>293</v>
      </c>
      <c r="C62" s="308"/>
      <c r="D62" s="113">
        <v>1.6339869281045751</v>
      </c>
      <c r="E62" s="115">
        <v>175</v>
      </c>
      <c r="F62" s="114">
        <v>163</v>
      </c>
      <c r="G62" s="114">
        <v>153</v>
      </c>
      <c r="H62" s="114">
        <v>145</v>
      </c>
      <c r="I62" s="140">
        <v>142</v>
      </c>
      <c r="J62" s="115">
        <v>33</v>
      </c>
      <c r="K62" s="116">
        <v>23.239436619718308</v>
      </c>
    </row>
    <row r="63" spans="1:11" ht="14.1" customHeight="1" x14ac:dyDescent="0.2">
      <c r="A63" s="306"/>
      <c r="B63" s="307" t="s">
        <v>294</v>
      </c>
      <c r="C63" s="308"/>
      <c r="D63" s="113">
        <v>1.4565826330532212</v>
      </c>
      <c r="E63" s="115">
        <v>156</v>
      </c>
      <c r="F63" s="114">
        <v>148</v>
      </c>
      <c r="G63" s="114">
        <v>140</v>
      </c>
      <c r="H63" s="114">
        <v>131</v>
      </c>
      <c r="I63" s="140">
        <v>130</v>
      </c>
      <c r="J63" s="115">
        <v>26</v>
      </c>
      <c r="K63" s="116">
        <v>20</v>
      </c>
    </row>
    <row r="64" spans="1:11" ht="14.1" customHeight="1" x14ac:dyDescent="0.2">
      <c r="A64" s="306" t="s">
        <v>295</v>
      </c>
      <c r="B64" s="307" t="s">
        <v>296</v>
      </c>
      <c r="C64" s="308"/>
      <c r="D64" s="113">
        <v>0.14005602240896359</v>
      </c>
      <c r="E64" s="115">
        <v>15</v>
      </c>
      <c r="F64" s="114">
        <v>15</v>
      </c>
      <c r="G64" s="114">
        <v>14</v>
      </c>
      <c r="H64" s="114">
        <v>15</v>
      </c>
      <c r="I64" s="140">
        <v>14</v>
      </c>
      <c r="J64" s="115">
        <v>1</v>
      </c>
      <c r="K64" s="116">
        <v>7.1428571428571432</v>
      </c>
    </row>
    <row r="65" spans="1:11" ht="14.1" customHeight="1" x14ac:dyDescent="0.2">
      <c r="A65" s="306" t="s">
        <v>297</v>
      </c>
      <c r="B65" s="307" t="s">
        <v>298</v>
      </c>
      <c r="C65" s="308"/>
      <c r="D65" s="113">
        <v>0.60690943043884216</v>
      </c>
      <c r="E65" s="115">
        <v>65</v>
      </c>
      <c r="F65" s="114">
        <v>66</v>
      </c>
      <c r="G65" s="114">
        <v>67</v>
      </c>
      <c r="H65" s="114">
        <v>66</v>
      </c>
      <c r="I65" s="140">
        <v>69</v>
      </c>
      <c r="J65" s="115">
        <v>-4</v>
      </c>
      <c r="K65" s="116">
        <v>-5.7971014492753623</v>
      </c>
    </row>
    <row r="66" spans="1:11" ht="14.1" customHeight="1" x14ac:dyDescent="0.2">
      <c r="A66" s="306">
        <v>82</v>
      </c>
      <c r="B66" s="307" t="s">
        <v>299</v>
      </c>
      <c r="C66" s="308"/>
      <c r="D66" s="113">
        <v>1.2044817927170868</v>
      </c>
      <c r="E66" s="115">
        <v>129</v>
      </c>
      <c r="F66" s="114">
        <v>138</v>
      </c>
      <c r="G66" s="114">
        <v>135</v>
      </c>
      <c r="H66" s="114">
        <v>144</v>
      </c>
      <c r="I66" s="140">
        <v>146</v>
      </c>
      <c r="J66" s="115">
        <v>-17</v>
      </c>
      <c r="K66" s="116">
        <v>-11.643835616438356</v>
      </c>
    </row>
    <row r="67" spans="1:11" ht="14.1" customHeight="1" x14ac:dyDescent="0.2">
      <c r="A67" s="306" t="s">
        <v>300</v>
      </c>
      <c r="B67" s="307" t="s">
        <v>301</v>
      </c>
      <c r="C67" s="308"/>
      <c r="D67" s="113">
        <v>0.53221288515406162</v>
      </c>
      <c r="E67" s="115">
        <v>57</v>
      </c>
      <c r="F67" s="114">
        <v>57</v>
      </c>
      <c r="G67" s="114">
        <v>55</v>
      </c>
      <c r="H67" s="114">
        <v>62</v>
      </c>
      <c r="I67" s="140">
        <v>62</v>
      </c>
      <c r="J67" s="115">
        <v>-5</v>
      </c>
      <c r="K67" s="116">
        <v>-8.064516129032258</v>
      </c>
    </row>
    <row r="68" spans="1:11" ht="14.1" customHeight="1" x14ac:dyDescent="0.2">
      <c r="A68" s="306" t="s">
        <v>302</v>
      </c>
      <c r="B68" s="307" t="s">
        <v>303</v>
      </c>
      <c r="C68" s="308"/>
      <c r="D68" s="113">
        <v>0.23342670401493931</v>
      </c>
      <c r="E68" s="115">
        <v>25</v>
      </c>
      <c r="F68" s="114">
        <v>29</v>
      </c>
      <c r="G68" s="114">
        <v>32</v>
      </c>
      <c r="H68" s="114">
        <v>33</v>
      </c>
      <c r="I68" s="140">
        <v>31</v>
      </c>
      <c r="J68" s="115">
        <v>-6</v>
      </c>
      <c r="K68" s="116">
        <v>-19.35483870967742</v>
      </c>
    </row>
    <row r="69" spans="1:11" ht="14.1" customHeight="1" x14ac:dyDescent="0.2">
      <c r="A69" s="306">
        <v>83</v>
      </c>
      <c r="B69" s="307" t="s">
        <v>304</v>
      </c>
      <c r="C69" s="308"/>
      <c r="D69" s="113">
        <v>2.3902894491129785</v>
      </c>
      <c r="E69" s="115">
        <v>256</v>
      </c>
      <c r="F69" s="114">
        <v>285</v>
      </c>
      <c r="G69" s="114">
        <v>287</v>
      </c>
      <c r="H69" s="114">
        <v>288</v>
      </c>
      <c r="I69" s="140">
        <v>263</v>
      </c>
      <c r="J69" s="115">
        <v>-7</v>
      </c>
      <c r="K69" s="116">
        <v>-2.661596958174905</v>
      </c>
    </row>
    <row r="70" spans="1:11" ht="14.1" customHeight="1" x14ac:dyDescent="0.2">
      <c r="A70" s="306" t="s">
        <v>305</v>
      </c>
      <c r="B70" s="307" t="s">
        <v>306</v>
      </c>
      <c r="C70" s="308"/>
      <c r="D70" s="113">
        <v>1.1764705882352942</v>
      </c>
      <c r="E70" s="115">
        <v>126</v>
      </c>
      <c r="F70" s="114">
        <v>140</v>
      </c>
      <c r="G70" s="114">
        <v>143</v>
      </c>
      <c r="H70" s="114">
        <v>146</v>
      </c>
      <c r="I70" s="140">
        <v>135</v>
      </c>
      <c r="J70" s="115">
        <v>-9</v>
      </c>
      <c r="K70" s="116">
        <v>-6.666666666666667</v>
      </c>
    </row>
    <row r="71" spans="1:11" ht="14.1" customHeight="1" x14ac:dyDescent="0.2">
      <c r="A71" s="306"/>
      <c r="B71" s="307" t="s">
        <v>307</v>
      </c>
      <c r="C71" s="308"/>
      <c r="D71" s="113">
        <v>0.80298786181139126</v>
      </c>
      <c r="E71" s="115">
        <v>86</v>
      </c>
      <c r="F71" s="114">
        <v>94</v>
      </c>
      <c r="G71" s="114">
        <v>96</v>
      </c>
      <c r="H71" s="114">
        <v>100</v>
      </c>
      <c r="I71" s="140">
        <v>92</v>
      </c>
      <c r="J71" s="115">
        <v>-6</v>
      </c>
      <c r="K71" s="116">
        <v>-6.5217391304347823</v>
      </c>
    </row>
    <row r="72" spans="1:11" ht="14.1" customHeight="1" x14ac:dyDescent="0.2">
      <c r="A72" s="306">
        <v>84</v>
      </c>
      <c r="B72" s="307" t="s">
        <v>308</v>
      </c>
      <c r="C72" s="308"/>
      <c r="D72" s="113">
        <v>0.96171802054154998</v>
      </c>
      <c r="E72" s="115">
        <v>103</v>
      </c>
      <c r="F72" s="114">
        <v>116</v>
      </c>
      <c r="G72" s="114">
        <v>123</v>
      </c>
      <c r="H72" s="114">
        <v>120</v>
      </c>
      <c r="I72" s="140">
        <v>110</v>
      </c>
      <c r="J72" s="115">
        <v>-7</v>
      </c>
      <c r="K72" s="116">
        <v>-6.3636363636363633</v>
      </c>
    </row>
    <row r="73" spans="1:11" ht="14.1" customHeight="1" x14ac:dyDescent="0.2">
      <c r="A73" s="306" t="s">
        <v>309</v>
      </c>
      <c r="B73" s="307" t="s">
        <v>310</v>
      </c>
      <c r="C73" s="308"/>
      <c r="D73" s="113">
        <v>0.19607843137254902</v>
      </c>
      <c r="E73" s="115">
        <v>21</v>
      </c>
      <c r="F73" s="114">
        <v>21</v>
      </c>
      <c r="G73" s="114">
        <v>19</v>
      </c>
      <c r="H73" s="114">
        <v>18</v>
      </c>
      <c r="I73" s="140">
        <v>19</v>
      </c>
      <c r="J73" s="115">
        <v>2</v>
      </c>
      <c r="K73" s="116">
        <v>10.526315789473685</v>
      </c>
    </row>
    <row r="74" spans="1:11" ht="14.1" customHeight="1" x14ac:dyDescent="0.2">
      <c r="A74" s="306" t="s">
        <v>311</v>
      </c>
      <c r="B74" s="307" t="s">
        <v>312</v>
      </c>
      <c r="C74" s="308"/>
      <c r="D74" s="113">
        <v>4.6685340802987862E-2</v>
      </c>
      <c r="E74" s="115">
        <v>5</v>
      </c>
      <c r="F74" s="114">
        <v>6</v>
      </c>
      <c r="G74" s="114">
        <v>3</v>
      </c>
      <c r="H74" s="114">
        <v>4</v>
      </c>
      <c r="I74" s="140">
        <v>3</v>
      </c>
      <c r="J74" s="115">
        <v>2</v>
      </c>
      <c r="K74" s="116">
        <v>66.666666666666671</v>
      </c>
    </row>
    <row r="75" spans="1:11" ht="14.1" customHeight="1" x14ac:dyDescent="0.2">
      <c r="A75" s="306" t="s">
        <v>313</v>
      </c>
      <c r="B75" s="307" t="s">
        <v>314</v>
      </c>
      <c r="C75" s="308"/>
      <c r="D75" s="113" t="s">
        <v>514</v>
      </c>
      <c r="E75" s="115" t="s">
        <v>514</v>
      </c>
      <c r="F75" s="114" t="s">
        <v>514</v>
      </c>
      <c r="G75" s="114" t="s">
        <v>514</v>
      </c>
      <c r="H75" s="114" t="s">
        <v>514</v>
      </c>
      <c r="I75" s="140">
        <v>3</v>
      </c>
      <c r="J75" s="115" t="s">
        <v>514</v>
      </c>
      <c r="K75" s="116" t="s">
        <v>514</v>
      </c>
    </row>
    <row r="76" spans="1:11" ht="14.1" customHeight="1" x14ac:dyDescent="0.2">
      <c r="A76" s="306">
        <v>91</v>
      </c>
      <c r="B76" s="307" t="s">
        <v>315</v>
      </c>
      <c r="C76" s="308"/>
      <c r="D76" s="113">
        <v>0.14005602240896359</v>
      </c>
      <c r="E76" s="115">
        <v>15</v>
      </c>
      <c r="F76" s="114">
        <v>14</v>
      </c>
      <c r="G76" s="114">
        <v>14</v>
      </c>
      <c r="H76" s="114">
        <v>16</v>
      </c>
      <c r="I76" s="140">
        <v>15</v>
      </c>
      <c r="J76" s="115">
        <v>0</v>
      </c>
      <c r="K76" s="116">
        <v>0</v>
      </c>
    </row>
    <row r="77" spans="1:11" ht="14.1" customHeight="1" x14ac:dyDescent="0.2">
      <c r="A77" s="306">
        <v>92</v>
      </c>
      <c r="B77" s="307" t="s">
        <v>316</v>
      </c>
      <c r="C77" s="308"/>
      <c r="D77" s="113">
        <v>0.4295051353874883</v>
      </c>
      <c r="E77" s="115">
        <v>46</v>
      </c>
      <c r="F77" s="114">
        <v>41</v>
      </c>
      <c r="G77" s="114">
        <v>49</v>
      </c>
      <c r="H77" s="114">
        <v>52</v>
      </c>
      <c r="I77" s="140">
        <v>44</v>
      </c>
      <c r="J77" s="115">
        <v>2</v>
      </c>
      <c r="K77" s="116">
        <v>4.5454545454545459</v>
      </c>
    </row>
    <row r="78" spans="1:11" ht="14.1" customHeight="1" x14ac:dyDescent="0.2">
      <c r="A78" s="306">
        <v>93</v>
      </c>
      <c r="B78" s="307" t="s">
        <v>317</v>
      </c>
      <c r="C78" s="308"/>
      <c r="D78" s="113">
        <v>0.15873015873015872</v>
      </c>
      <c r="E78" s="115">
        <v>17</v>
      </c>
      <c r="F78" s="114">
        <v>20</v>
      </c>
      <c r="G78" s="114">
        <v>16</v>
      </c>
      <c r="H78" s="114">
        <v>16</v>
      </c>
      <c r="I78" s="140">
        <v>18</v>
      </c>
      <c r="J78" s="115">
        <v>-1</v>
      </c>
      <c r="K78" s="116">
        <v>-5.5555555555555554</v>
      </c>
    </row>
    <row r="79" spans="1:11" ht="14.1" customHeight="1" x14ac:dyDescent="0.2">
      <c r="A79" s="306">
        <v>94</v>
      </c>
      <c r="B79" s="307" t="s">
        <v>318</v>
      </c>
      <c r="C79" s="308"/>
      <c r="D79" s="113">
        <v>0.52287581699346408</v>
      </c>
      <c r="E79" s="115">
        <v>56</v>
      </c>
      <c r="F79" s="114">
        <v>60</v>
      </c>
      <c r="G79" s="114">
        <v>140</v>
      </c>
      <c r="H79" s="114">
        <v>138</v>
      </c>
      <c r="I79" s="140">
        <v>55</v>
      </c>
      <c r="J79" s="115">
        <v>1</v>
      </c>
      <c r="K79" s="116">
        <v>1.8181818181818181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334</v>
      </c>
      <c r="C81" s="312"/>
      <c r="D81" s="125">
        <v>2.5116713352007469</v>
      </c>
      <c r="E81" s="143">
        <v>269</v>
      </c>
      <c r="F81" s="144">
        <v>293</v>
      </c>
      <c r="G81" s="144">
        <v>304</v>
      </c>
      <c r="H81" s="144">
        <v>299</v>
      </c>
      <c r="I81" s="145">
        <v>294</v>
      </c>
      <c r="J81" s="143">
        <v>-25</v>
      </c>
      <c r="K81" s="146">
        <v>-8.5034013605442169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7173</v>
      </c>
      <c r="G12" s="536">
        <v>4496</v>
      </c>
      <c r="H12" s="536">
        <v>7538</v>
      </c>
      <c r="I12" s="536">
        <v>9084</v>
      </c>
      <c r="J12" s="537">
        <v>7743</v>
      </c>
      <c r="K12" s="538">
        <v>-570</v>
      </c>
      <c r="L12" s="349">
        <v>-7.361487795428129</v>
      </c>
    </row>
    <row r="13" spans="1:17" s="110" customFormat="1" ht="15" customHeight="1" x14ac:dyDescent="0.2">
      <c r="A13" s="350" t="s">
        <v>345</v>
      </c>
      <c r="B13" s="351" t="s">
        <v>346</v>
      </c>
      <c r="C13" s="347"/>
      <c r="D13" s="347"/>
      <c r="E13" s="348"/>
      <c r="F13" s="536">
        <v>3752</v>
      </c>
      <c r="G13" s="536">
        <v>2497</v>
      </c>
      <c r="H13" s="536">
        <v>4050</v>
      </c>
      <c r="I13" s="536">
        <v>4897</v>
      </c>
      <c r="J13" s="537">
        <v>4288</v>
      </c>
      <c r="K13" s="538">
        <v>-536</v>
      </c>
      <c r="L13" s="349">
        <v>-12.5</v>
      </c>
    </row>
    <row r="14" spans="1:17" s="110" customFormat="1" ht="22.5" customHeight="1" x14ac:dyDescent="0.2">
      <c r="A14" s="350"/>
      <c r="B14" s="351" t="s">
        <v>347</v>
      </c>
      <c r="C14" s="347"/>
      <c r="D14" s="347"/>
      <c r="E14" s="348"/>
      <c r="F14" s="536">
        <v>3421</v>
      </c>
      <c r="G14" s="536">
        <v>1999</v>
      </c>
      <c r="H14" s="536">
        <v>3488</v>
      </c>
      <c r="I14" s="536">
        <v>4187</v>
      </c>
      <c r="J14" s="537">
        <v>3455</v>
      </c>
      <c r="K14" s="538">
        <v>-34</v>
      </c>
      <c r="L14" s="349">
        <v>-0.98408104196816204</v>
      </c>
    </row>
    <row r="15" spans="1:17" s="110" customFormat="1" ht="15" customHeight="1" x14ac:dyDescent="0.2">
      <c r="A15" s="350" t="s">
        <v>348</v>
      </c>
      <c r="B15" s="351" t="s">
        <v>108</v>
      </c>
      <c r="C15" s="347"/>
      <c r="D15" s="347"/>
      <c r="E15" s="348"/>
      <c r="F15" s="536">
        <v>954</v>
      </c>
      <c r="G15" s="536">
        <v>824</v>
      </c>
      <c r="H15" s="536">
        <v>2638</v>
      </c>
      <c r="I15" s="536">
        <v>1353</v>
      </c>
      <c r="J15" s="537">
        <v>958</v>
      </c>
      <c r="K15" s="538">
        <v>-4</v>
      </c>
      <c r="L15" s="349">
        <v>-0.41753653444676408</v>
      </c>
    </row>
    <row r="16" spans="1:17" s="110" customFormat="1" ht="15" customHeight="1" x14ac:dyDescent="0.2">
      <c r="A16" s="350"/>
      <c r="B16" s="351" t="s">
        <v>109</v>
      </c>
      <c r="C16" s="347"/>
      <c r="D16" s="347"/>
      <c r="E16" s="348"/>
      <c r="F16" s="536">
        <v>4937</v>
      </c>
      <c r="G16" s="536">
        <v>3072</v>
      </c>
      <c r="H16" s="536">
        <v>4133</v>
      </c>
      <c r="I16" s="536">
        <v>6098</v>
      </c>
      <c r="J16" s="537">
        <v>5441</v>
      </c>
      <c r="K16" s="538">
        <v>-504</v>
      </c>
      <c r="L16" s="349">
        <v>-9.2630031244256568</v>
      </c>
    </row>
    <row r="17" spans="1:12" s="110" customFormat="1" ht="15" customHeight="1" x14ac:dyDescent="0.2">
      <c r="A17" s="350"/>
      <c r="B17" s="351" t="s">
        <v>110</v>
      </c>
      <c r="C17" s="347"/>
      <c r="D17" s="347"/>
      <c r="E17" s="348"/>
      <c r="F17" s="536">
        <v>1201</v>
      </c>
      <c r="G17" s="536">
        <v>531</v>
      </c>
      <c r="H17" s="536">
        <v>689</v>
      </c>
      <c r="I17" s="536">
        <v>1514</v>
      </c>
      <c r="J17" s="537">
        <v>1260</v>
      </c>
      <c r="K17" s="538">
        <v>-59</v>
      </c>
      <c r="L17" s="349">
        <v>-4.6825396825396828</v>
      </c>
    </row>
    <row r="18" spans="1:12" s="110" customFormat="1" ht="15" customHeight="1" x14ac:dyDescent="0.2">
      <c r="A18" s="350"/>
      <c r="B18" s="351" t="s">
        <v>111</v>
      </c>
      <c r="C18" s="347"/>
      <c r="D18" s="347"/>
      <c r="E18" s="348"/>
      <c r="F18" s="536">
        <v>81</v>
      </c>
      <c r="G18" s="536">
        <v>69</v>
      </c>
      <c r="H18" s="536">
        <v>78</v>
      </c>
      <c r="I18" s="536">
        <v>119</v>
      </c>
      <c r="J18" s="537">
        <v>84</v>
      </c>
      <c r="K18" s="538">
        <v>-3</v>
      </c>
      <c r="L18" s="349">
        <v>-3.5714285714285716</v>
      </c>
    </row>
    <row r="19" spans="1:12" s="110" customFormat="1" ht="15" customHeight="1" x14ac:dyDescent="0.2">
      <c r="A19" s="118" t="s">
        <v>113</v>
      </c>
      <c r="B19" s="119" t="s">
        <v>181</v>
      </c>
      <c r="C19" s="347"/>
      <c r="D19" s="347"/>
      <c r="E19" s="348"/>
      <c r="F19" s="536">
        <v>4914</v>
      </c>
      <c r="G19" s="536">
        <v>2935</v>
      </c>
      <c r="H19" s="536">
        <v>5274</v>
      </c>
      <c r="I19" s="536">
        <v>6086</v>
      </c>
      <c r="J19" s="537">
        <v>5604</v>
      </c>
      <c r="K19" s="538">
        <v>-690</v>
      </c>
      <c r="L19" s="349">
        <v>-12.312633832976445</v>
      </c>
    </row>
    <row r="20" spans="1:12" s="110" customFormat="1" ht="15" customHeight="1" x14ac:dyDescent="0.2">
      <c r="A20" s="118"/>
      <c r="B20" s="119" t="s">
        <v>182</v>
      </c>
      <c r="C20" s="347"/>
      <c r="D20" s="347"/>
      <c r="E20" s="348"/>
      <c r="F20" s="536">
        <v>2259</v>
      </c>
      <c r="G20" s="536">
        <v>1561</v>
      </c>
      <c r="H20" s="536">
        <v>2264</v>
      </c>
      <c r="I20" s="536">
        <v>2998</v>
      </c>
      <c r="J20" s="537">
        <v>2139</v>
      </c>
      <c r="K20" s="538">
        <v>120</v>
      </c>
      <c r="L20" s="349">
        <v>5.6100981767180924</v>
      </c>
    </row>
    <row r="21" spans="1:12" s="110" customFormat="1" ht="15" customHeight="1" x14ac:dyDescent="0.2">
      <c r="A21" s="118" t="s">
        <v>113</v>
      </c>
      <c r="B21" s="119" t="s">
        <v>116</v>
      </c>
      <c r="C21" s="347"/>
      <c r="D21" s="347"/>
      <c r="E21" s="348"/>
      <c r="F21" s="536">
        <v>6204</v>
      </c>
      <c r="G21" s="536">
        <v>3708</v>
      </c>
      <c r="H21" s="536">
        <v>6457</v>
      </c>
      <c r="I21" s="536">
        <v>7542</v>
      </c>
      <c r="J21" s="537">
        <v>6866</v>
      </c>
      <c r="K21" s="538">
        <v>-662</v>
      </c>
      <c r="L21" s="349">
        <v>-9.6417127876492863</v>
      </c>
    </row>
    <row r="22" spans="1:12" s="110" customFormat="1" ht="15" customHeight="1" x14ac:dyDescent="0.2">
      <c r="A22" s="118"/>
      <c r="B22" s="119" t="s">
        <v>117</v>
      </c>
      <c r="C22" s="347"/>
      <c r="D22" s="347"/>
      <c r="E22" s="348"/>
      <c r="F22" s="536">
        <v>963</v>
      </c>
      <c r="G22" s="536">
        <v>781</v>
      </c>
      <c r="H22" s="536">
        <v>1078</v>
      </c>
      <c r="I22" s="536">
        <v>1536</v>
      </c>
      <c r="J22" s="537">
        <v>874</v>
      </c>
      <c r="K22" s="538">
        <v>89</v>
      </c>
      <c r="L22" s="349">
        <v>10.183066361556063</v>
      </c>
    </row>
    <row r="23" spans="1:12" s="110" customFormat="1" ht="15" customHeight="1" x14ac:dyDescent="0.2">
      <c r="A23" s="352" t="s">
        <v>348</v>
      </c>
      <c r="B23" s="353" t="s">
        <v>193</v>
      </c>
      <c r="C23" s="354"/>
      <c r="D23" s="354"/>
      <c r="E23" s="355"/>
      <c r="F23" s="539">
        <v>99</v>
      </c>
      <c r="G23" s="539">
        <v>146</v>
      </c>
      <c r="H23" s="539">
        <v>1241</v>
      </c>
      <c r="I23" s="539">
        <v>66</v>
      </c>
      <c r="J23" s="540">
        <v>119</v>
      </c>
      <c r="K23" s="541">
        <v>-20</v>
      </c>
      <c r="L23" s="356">
        <v>-16.806722689075631</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v>
      </c>
      <c r="G25" s="542">
        <v>34.700000000000003</v>
      </c>
      <c r="H25" s="542">
        <v>37.299999999999997</v>
      </c>
      <c r="I25" s="542">
        <v>38.700000000000003</v>
      </c>
      <c r="J25" s="542">
        <v>30.7</v>
      </c>
      <c r="K25" s="543" t="s">
        <v>350</v>
      </c>
      <c r="L25" s="364">
        <v>2.3000000000000007</v>
      </c>
    </row>
    <row r="26" spans="1:12" s="110" customFormat="1" ht="15" customHeight="1" x14ac:dyDescent="0.2">
      <c r="A26" s="365" t="s">
        <v>105</v>
      </c>
      <c r="B26" s="366" t="s">
        <v>346</v>
      </c>
      <c r="C26" s="362"/>
      <c r="D26" s="362"/>
      <c r="E26" s="363"/>
      <c r="F26" s="542">
        <v>29.2</v>
      </c>
      <c r="G26" s="542">
        <v>32</v>
      </c>
      <c r="H26" s="542">
        <v>31.4</v>
      </c>
      <c r="I26" s="542">
        <v>35.1</v>
      </c>
      <c r="J26" s="544">
        <v>26.1</v>
      </c>
      <c r="K26" s="543" t="s">
        <v>350</v>
      </c>
      <c r="L26" s="364">
        <v>3.0999999999999979</v>
      </c>
    </row>
    <row r="27" spans="1:12" s="110" customFormat="1" ht="15" customHeight="1" x14ac:dyDescent="0.2">
      <c r="A27" s="365"/>
      <c r="B27" s="366" t="s">
        <v>347</v>
      </c>
      <c r="C27" s="362"/>
      <c r="D27" s="362"/>
      <c r="E27" s="363"/>
      <c r="F27" s="542">
        <v>37.1</v>
      </c>
      <c r="G27" s="542">
        <v>38</v>
      </c>
      <c r="H27" s="542">
        <v>44.1</v>
      </c>
      <c r="I27" s="542">
        <v>43</v>
      </c>
      <c r="J27" s="542">
        <v>36.4</v>
      </c>
      <c r="K27" s="543" t="s">
        <v>350</v>
      </c>
      <c r="L27" s="364">
        <v>0.70000000000000284</v>
      </c>
    </row>
    <row r="28" spans="1:12" s="110" customFormat="1" ht="15" customHeight="1" x14ac:dyDescent="0.2">
      <c r="A28" s="365" t="s">
        <v>113</v>
      </c>
      <c r="B28" s="366" t="s">
        <v>108</v>
      </c>
      <c r="C28" s="362"/>
      <c r="D28" s="362"/>
      <c r="E28" s="363"/>
      <c r="F28" s="542">
        <v>40.200000000000003</v>
      </c>
      <c r="G28" s="542">
        <v>43</v>
      </c>
      <c r="H28" s="542">
        <v>48.7</v>
      </c>
      <c r="I28" s="542">
        <v>45.1</v>
      </c>
      <c r="J28" s="542">
        <v>36.6</v>
      </c>
      <c r="K28" s="543" t="s">
        <v>350</v>
      </c>
      <c r="L28" s="364">
        <v>3.6000000000000014</v>
      </c>
    </row>
    <row r="29" spans="1:12" s="110" customFormat="1" ht="11.25" x14ac:dyDescent="0.2">
      <c r="A29" s="365"/>
      <c r="B29" s="366" t="s">
        <v>109</v>
      </c>
      <c r="C29" s="362"/>
      <c r="D29" s="362"/>
      <c r="E29" s="363"/>
      <c r="F29" s="542">
        <v>31.5</v>
      </c>
      <c r="G29" s="542">
        <v>32.6</v>
      </c>
      <c r="H29" s="542">
        <v>33.9</v>
      </c>
      <c r="I29" s="542">
        <v>36.4</v>
      </c>
      <c r="J29" s="544">
        <v>29.7</v>
      </c>
      <c r="K29" s="543" t="s">
        <v>350</v>
      </c>
      <c r="L29" s="364">
        <v>1.8000000000000007</v>
      </c>
    </row>
    <row r="30" spans="1:12" s="110" customFormat="1" ht="15" customHeight="1" x14ac:dyDescent="0.2">
      <c r="A30" s="365"/>
      <c r="B30" s="366" t="s">
        <v>110</v>
      </c>
      <c r="C30" s="362"/>
      <c r="D30" s="362"/>
      <c r="E30" s="363"/>
      <c r="F30" s="542">
        <v>33.200000000000003</v>
      </c>
      <c r="G30" s="542">
        <v>33.6</v>
      </c>
      <c r="H30" s="542">
        <v>33.6</v>
      </c>
      <c r="I30" s="542">
        <v>41.2</v>
      </c>
      <c r="J30" s="542">
        <v>30.4</v>
      </c>
      <c r="K30" s="543" t="s">
        <v>350</v>
      </c>
      <c r="L30" s="364">
        <v>2.8000000000000043</v>
      </c>
    </row>
    <row r="31" spans="1:12" s="110" customFormat="1" ht="15" customHeight="1" x14ac:dyDescent="0.2">
      <c r="A31" s="365"/>
      <c r="B31" s="366" t="s">
        <v>111</v>
      </c>
      <c r="C31" s="362"/>
      <c r="D31" s="362"/>
      <c r="E31" s="363"/>
      <c r="F31" s="542">
        <v>44.4</v>
      </c>
      <c r="G31" s="542">
        <v>53.6</v>
      </c>
      <c r="H31" s="542">
        <v>44.7</v>
      </c>
      <c r="I31" s="542">
        <v>52.1</v>
      </c>
      <c r="J31" s="542">
        <v>38.6</v>
      </c>
      <c r="K31" s="543" t="s">
        <v>350</v>
      </c>
      <c r="L31" s="364">
        <v>5.7999999999999972</v>
      </c>
    </row>
    <row r="32" spans="1:12" s="110" customFormat="1" ht="15" customHeight="1" x14ac:dyDescent="0.2">
      <c r="A32" s="367" t="s">
        <v>113</v>
      </c>
      <c r="B32" s="368" t="s">
        <v>181</v>
      </c>
      <c r="C32" s="362"/>
      <c r="D32" s="362"/>
      <c r="E32" s="363"/>
      <c r="F32" s="542">
        <v>31</v>
      </c>
      <c r="G32" s="542">
        <v>31.6</v>
      </c>
      <c r="H32" s="542">
        <v>32.299999999999997</v>
      </c>
      <c r="I32" s="542">
        <v>34.1</v>
      </c>
      <c r="J32" s="544">
        <v>27.3</v>
      </c>
      <c r="K32" s="543" t="s">
        <v>350</v>
      </c>
      <c r="L32" s="364">
        <v>3.6999999999999993</v>
      </c>
    </row>
    <row r="33" spans="1:12" s="110" customFormat="1" ht="15" customHeight="1" x14ac:dyDescent="0.2">
      <c r="A33" s="367"/>
      <c r="B33" s="368" t="s">
        <v>182</v>
      </c>
      <c r="C33" s="362"/>
      <c r="D33" s="362"/>
      <c r="E33" s="363"/>
      <c r="F33" s="542">
        <v>37.299999999999997</v>
      </c>
      <c r="G33" s="542">
        <v>40.299999999999997</v>
      </c>
      <c r="H33" s="542">
        <v>46.5</v>
      </c>
      <c r="I33" s="542">
        <v>47.9</v>
      </c>
      <c r="J33" s="542">
        <v>39.6</v>
      </c>
      <c r="K33" s="543" t="s">
        <v>350</v>
      </c>
      <c r="L33" s="364">
        <v>-2.3000000000000043</v>
      </c>
    </row>
    <row r="34" spans="1:12" s="369" customFormat="1" ht="15" customHeight="1" x14ac:dyDescent="0.2">
      <c r="A34" s="367" t="s">
        <v>113</v>
      </c>
      <c r="B34" s="368" t="s">
        <v>116</v>
      </c>
      <c r="C34" s="362"/>
      <c r="D34" s="362"/>
      <c r="E34" s="363"/>
      <c r="F34" s="542">
        <v>32.5</v>
      </c>
      <c r="G34" s="542">
        <v>34.799999999999997</v>
      </c>
      <c r="H34" s="542">
        <v>36.5</v>
      </c>
      <c r="I34" s="542">
        <v>37.700000000000003</v>
      </c>
      <c r="J34" s="542">
        <v>29.7</v>
      </c>
      <c r="K34" s="543" t="s">
        <v>350</v>
      </c>
      <c r="L34" s="364">
        <v>2.8000000000000007</v>
      </c>
    </row>
    <row r="35" spans="1:12" s="369" customFormat="1" ht="11.25" x14ac:dyDescent="0.2">
      <c r="A35" s="370"/>
      <c r="B35" s="371" t="s">
        <v>117</v>
      </c>
      <c r="C35" s="372"/>
      <c r="D35" s="372"/>
      <c r="E35" s="373"/>
      <c r="F35" s="545">
        <v>36</v>
      </c>
      <c r="G35" s="545">
        <v>34.299999999999997</v>
      </c>
      <c r="H35" s="545">
        <v>41.5</v>
      </c>
      <c r="I35" s="545">
        <v>43.7</v>
      </c>
      <c r="J35" s="546">
        <v>38.4</v>
      </c>
      <c r="K35" s="547" t="s">
        <v>350</v>
      </c>
      <c r="L35" s="374">
        <v>-2.3999999999999986</v>
      </c>
    </row>
    <row r="36" spans="1:12" s="369" customFormat="1" ht="15.95" customHeight="1" x14ac:dyDescent="0.2">
      <c r="A36" s="375" t="s">
        <v>351</v>
      </c>
      <c r="B36" s="376"/>
      <c r="C36" s="377"/>
      <c r="D36" s="376"/>
      <c r="E36" s="378"/>
      <c r="F36" s="548">
        <v>7018</v>
      </c>
      <c r="G36" s="548">
        <v>4302</v>
      </c>
      <c r="H36" s="548">
        <v>6156</v>
      </c>
      <c r="I36" s="548">
        <v>8981</v>
      </c>
      <c r="J36" s="548">
        <v>7557</v>
      </c>
      <c r="K36" s="549">
        <v>-539</v>
      </c>
      <c r="L36" s="380">
        <v>-7.1324599708879184</v>
      </c>
    </row>
    <row r="37" spans="1:12" s="369" customFormat="1" ht="15.95" customHeight="1" x14ac:dyDescent="0.2">
      <c r="A37" s="381"/>
      <c r="B37" s="382" t="s">
        <v>113</v>
      </c>
      <c r="C37" s="382" t="s">
        <v>352</v>
      </c>
      <c r="D37" s="382"/>
      <c r="E37" s="383"/>
      <c r="F37" s="548">
        <v>2314</v>
      </c>
      <c r="G37" s="548">
        <v>1492</v>
      </c>
      <c r="H37" s="548">
        <v>2298</v>
      </c>
      <c r="I37" s="548">
        <v>3474</v>
      </c>
      <c r="J37" s="548">
        <v>2320</v>
      </c>
      <c r="K37" s="549">
        <v>-6</v>
      </c>
      <c r="L37" s="380">
        <v>-0.25862068965517243</v>
      </c>
    </row>
    <row r="38" spans="1:12" s="369" customFormat="1" ht="15.95" customHeight="1" x14ac:dyDescent="0.2">
      <c r="A38" s="381"/>
      <c r="B38" s="384" t="s">
        <v>105</v>
      </c>
      <c r="C38" s="384" t="s">
        <v>106</v>
      </c>
      <c r="D38" s="385"/>
      <c r="E38" s="383"/>
      <c r="F38" s="548">
        <v>3671</v>
      </c>
      <c r="G38" s="548">
        <v>2383</v>
      </c>
      <c r="H38" s="548">
        <v>3282</v>
      </c>
      <c r="I38" s="548">
        <v>4861</v>
      </c>
      <c r="J38" s="550">
        <v>4172</v>
      </c>
      <c r="K38" s="549">
        <v>-501</v>
      </c>
      <c r="L38" s="380">
        <v>-12.008628954937679</v>
      </c>
    </row>
    <row r="39" spans="1:12" s="369" customFormat="1" ht="15.95" customHeight="1" x14ac:dyDescent="0.2">
      <c r="A39" s="381"/>
      <c r="B39" s="385"/>
      <c r="C39" s="382" t="s">
        <v>353</v>
      </c>
      <c r="D39" s="385"/>
      <c r="E39" s="383"/>
      <c r="F39" s="548">
        <v>1073</v>
      </c>
      <c r="G39" s="548">
        <v>762</v>
      </c>
      <c r="H39" s="548">
        <v>1032</v>
      </c>
      <c r="I39" s="548">
        <v>1704</v>
      </c>
      <c r="J39" s="548">
        <v>1087</v>
      </c>
      <c r="K39" s="549">
        <v>-14</v>
      </c>
      <c r="L39" s="380">
        <v>-1.2879484820607177</v>
      </c>
    </row>
    <row r="40" spans="1:12" s="369" customFormat="1" ht="15.95" customHeight="1" x14ac:dyDescent="0.2">
      <c r="A40" s="381"/>
      <c r="B40" s="384"/>
      <c r="C40" s="384" t="s">
        <v>107</v>
      </c>
      <c r="D40" s="385"/>
      <c r="E40" s="383"/>
      <c r="F40" s="548">
        <v>3347</v>
      </c>
      <c r="G40" s="548">
        <v>1919</v>
      </c>
      <c r="H40" s="548">
        <v>2874</v>
      </c>
      <c r="I40" s="548">
        <v>4120</v>
      </c>
      <c r="J40" s="548">
        <v>3385</v>
      </c>
      <c r="K40" s="549">
        <v>-38</v>
      </c>
      <c r="L40" s="380">
        <v>-1.122599704579025</v>
      </c>
    </row>
    <row r="41" spans="1:12" s="369" customFormat="1" ht="24" customHeight="1" x14ac:dyDescent="0.2">
      <c r="A41" s="381"/>
      <c r="B41" s="385"/>
      <c r="C41" s="382" t="s">
        <v>353</v>
      </c>
      <c r="D41" s="385"/>
      <c r="E41" s="383"/>
      <c r="F41" s="548">
        <v>1241</v>
      </c>
      <c r="G41" s="548">
        <v>730</v>
      </c>
      <c r="H41" s="548">
        <v>1266</v>
      </c>
      <c r="I41" s="548">
        <v>1770</v>
      </c>
      <c r="J41" s="550">
        <v>1233</v>
      </c>
      <c r="K41" s="549">
        <v>8</v>
      </c>
      <c r="L41" s="380">
        <v>0.64882400648824001</v>
      </c>
    </row>
    <row r="42" spans="1:12" s="110" customFormat="1" ht="15" customHeight="1" x14ac:dyDescent="0.2">
      <c r="A42" s="381"/>
      <c r="B42" s="384" t="s">
        <v>113</v>
      </c>
      <c r="C42" s="384" t="s">
        <v>354</v>
      </c>
      <c r="D42" s="385"/>
      <c r="E42" s="383"/>
      <c r="F42" s="548">
        <v>850</v>
      </c>
      <c r="G42" s="548">
        <v>663</v>
      </c>
      <c r="H42" s="548">
        <v>1394</v>
      </c>
      <c r="I42" s="548">
        <v>1285</v>
      </c>
      <c r="J42" s="548">
        <v>842</v>
      </c>
      <c r="K42" s="549">
        <v>8</v>
      </c>
      <c r="L42" s="380">
        <v>0.95011876484560565</v>
      </c>
    </row>
    <row r="43" spans="1:12" s="110" customFormat="1" ht="15" customHeight="1" x14ac:dyDescent="0.2">
      <c r="A43" s="381"/>
      <c r="B43" s="385"/>
      <c r="C43" s="382" t="s">
        <v>353</v>
      </c>
      <c r="D43" s="385"/>
      <c r="E43" s="383"/>
      <c r="F43" s="548">
        <v>342</v>
      </c>
      <c r="G43" s="548">
        <v>285</v>
      </c>
      <c r="H43" s="548">
        <v>679</v>
      </c>
      <c r="I43" s="548">
        <v>579</v>
      </c>
      <c r="J43" s="548">
        <v>308</v>
      </c>
      <c r="K43" s="549">
        <v>34</v>
      </c>
      <c r="L43" s="380">
        <v>11.038961038961039</v>
      </c>
    </row>
    <row r="44" spans="1:12" s="110" customFormat="1" ht="15" customHeight="1" x14ac:dyDescent="0.2">
      <c r="A44" s="381"/>
      <c r="B44" s="384"/>
      <c r="C44" s="366" t="s">
        <v>109</v>
      </c>
      <c r="D44" s="385"/>
      <c r="E44" s="383"/>
      <c r="F44" s="548">
        <v>4903</v>
      </c>
      <c r="G44" s="548">
        <v>3040</v>
      </c>
      <c r="H44" s="548">
        <v>4008</v>
      </c>
      <c r="I44" s="548">
        <v>6071</v>
      </c>
      <c r="J44" s="550">
        <v>5387</v>
      </c>
      <c r="K44" s="549">
        <v>-484</v>
      </c>
      <c r="L44" s="380">
        <v>-8.9845925375904958</v>
      </c>
    </row>
    <row r="45" spans="1:12" s="110" customFormat="1" ht="15" customHeight="1" x14ac:dyDescent="0.2">
      <c r="A45" s="381"/>
      <c r="B45" s="385"/>
      <c r="C45" s="382" t="s">
        <v>353</v>
      </c>
      <c r="D45" s="385"/>
      <c r="E45" s="383"/>
      <c r="F45" s="548">
        <v>1543</v>
      </c>
      <c r="G45" s="548">
        <v>992</v>
      </c>
      <c r="H45" s="548">
        <v>1357</v>
      </c>
      <c r="I45" s="548">
        <v>2212</v>
      </c>
      <c r="J45" s="548">
        <v>1601</v>
      </c>
      <c r="K45" s="549">
        <v>-58</v>
      </c>
      <c r="L45" s="380">
        <v>-3.6227357901311681</v>
      </c>
    </row>
    <row r="46" spans="1:12" s="110" customFormat="1" ht="15" customHeight="1" x14ac:dyDescent="0.2">
      <c r="A46" s="381"/>
      <c r="B46" s="384"/>
      <c r="C46" s="366" t="s">
        <v>110</v>
      </c>
      <c r="D46" s="385"/>
      <c r="E46" s="383"/>
      <c r="F46" s="548">
        <v>1184</v>
      </c>
      <c r="G46" s="548">
        <v>530</v>
      </c>
      <c r="H46" s="548">
        <v>678</v>
      </c>
      <c r="I46" s="548">
        <v>1506</v>
      </c>
      <c r="J46" s="548">
        <v>1245</v>
      </c>
      <c r="K46" s="549">
        <v>-61</v>
      </c>
      <c r="L46" s="380">
        <v>-4.8995983935742968</v>
      </c>
    </row>
    <row r="47" spans="1:12" s="110" customFormat="1" ht="15" customHeight="1" x14ac:dyDescent="0.2">
      <c r="A47" s="381"/>
      <c r="B47" s="385"/>
      <c r="C47" s="382" t="s">
        <v>353</v>
      </c>
      <c r="D47" s="385"/>
      <c r="E47" s="383"/>
      <c r="F47" s="548">
        <v>393</v>
      </c>
      <c r="G47" s="548">
        <v>178</v>
      </c>
      <c r="H47" s="548">
        <v>228</v>
      </c>
      <c r="I47" s="548">
        <v>621</v>
      </c>
      <c r="J47" s="550">
        <v>379</v>
      </c>
      <c r="K47" s="549">
        <v>14</v>
      </c>
      <c r="L47" s="380">
        <v>3.6939313984168867</v>
      </c>
    </row>
    <row r="48" spans="1:12" s="110" customFormat="1" ht="15" customHeight="1" x14ac:dyDescent="0.2">
      <c r="A48" s="381"/>
      <c r="B48" s="385"/>
      <c r="C48" s="366" t="s">
        <v>111</v>
      </c>
      <c r="D48" s="386"/>
      <c r="E48" s="387"/>
      <c r="F48" s="548">
        <v>81</v>
      </c>
      <c r="G48" s="548">
        <v>69</v>
      </c>
      <c r="H48" s="548">
        <v>76</v>
      </c>
      <c r="I48" s="548">
        <v>119</v>
      </c>
      <c r="J48" s="548">
        <v>83</v>
      </c>
      <c r="K48" s="549">
        <v>-2</v>
      </c>
      <c r="L48" s="380">
        <v>-2.4096385542168677</v>
      </c>
    </row>
    <row r="49" spans="1:12" s="110" customFormat="1" ht="15" customHeight="1" x14ac:dyDescent="0.2">
      <c r="A49" s="381"/>
      <c r="B49" s="385"/>
      <c r="C49" s="382" t="s">
        <v>353</v>
      </c>
      <c r="D49" s="385"/>
      <c r="E49" s="383"/>
      <c r="F49" s="548">
        <v>36</v>
      </c>
      <c r="G49" s="548">
        <v>37</v>
      </c>
      <c r="H49" s="548">
        <v>34</v>
      </c>
      <c r="I49" s="548">
        <v>62</v>
      </c>
      <c r="J49" s="548">
        <v>32</v>
      </c>
      <c r="K49" s="549">
        <v>4</v>
      </c>
      <c r="L49" s="380">
        <v>12.5</v>
      </c>
    </row>
    <row r="50" spans="1:12" s="110" customFormat="1" ht="15" customHeight="1" x14ac:dyDescent="0.2">
      <c r="A50" s="381"/>
      <c r="B50" s="384" t="s">
        <v>113</v>
      </c>
      <c r="C50" s="382" t="s">
        <v>181</v>
      </c>
      <c r="D50" s="385"/>
      <c r="E50" s="383"/>
      <c r="F50" s="548">
        <v>4797</v>
      </c>
      <c r="G50" s="548">
        <v>2760</v>
      </c>
      <c r="H50" s="548">
        <v>3973</v>
      </c>
      <c r="I50" s="548">
        <v>6010</v>
      </c>
      <c r="J50" s="550">
        <v>5469</v>
      </c>
      <c r="K50" s="549">
        <v>-672</v>
      </c>
      <c r="L50" s="380">
        <v>-12.287438288535382</v>
      </c>
    </row>
    <row r="51" spans="1:12" s="110" customFormat="1" ht="15" customHeight="1" x14ac:dyDescent="0.2">
      <c r="A51" s="381"/>
      <c r="B51" s="385"/>
      <c r="C51" s="382" t="s">
        <v>353</v>
      </c>
      <c r="D51" s="385"/>
      <c r="E51" s="383"/>
      <c r="F51" s="548">
        <v>1485</v>
      </c>
      <c r="G51" s="548">
        <v>871</v>
      </c>
      <c r="H51" s="548">
        <v>1283</v>
      </c>
      <c r="I51" s="548">
        <v>2052</v>
      </c>
      <c r="J51" s="548">
        <v>1493</v>
      </c>
      <c r="K51" s="549">
        <v>-8</v>
      </c>
      <c r="L51" s="380">
        <v>-0.53583389149363703</v>
      </c>
    </row>
    <row r="52" spans="1:12" s="110" customFormat="1" ht="15" customHeight="1" x14ac:dyDescent="0.2">
      <c r="A52" s="381"/>
      <c r="B52" s="384"/>
      <c r="C52" s="382" t="s">
        <v>182</v>
      </c>
      <c r="D52" s="385"/>
      <c r="E52" s="383"/>
      <c r="F52" s="548">
        <v>2221</v>
      </c>
      <c r="G52" s="548">
        <v>1542</v>
      </c>
      <c r="H52" s="548">
        <v>2183</v>
      </c>
      <c r="I52" s="548">
        <v>2971</v>
      </c>
      <c r="J52" s="548">
        <v>2088</v>
      </c>
      <c r="K52" s="549">
        <v>133</v>
      </c>
      <c r="L52" s="380">
        <v>6.3697318007662833</v>
      </c>
    </row>
    <row r="53" spans="1:12" s="269" customFormat="1" ht="11.25" customHeight="1" x14ac:dyDescent="0.2">
      <c r="A53" s="381"/>
      <c r="B53" s="385"/>
      <c r="C53" s="382" t="s">
        <v>353</v>
      </c>
      <c r="D53" s="385"/>
      <c r="E53" s="383"/>
      <c r="F53" s="548">
        <v>829</v>
      </c>
      <c r="G53" s="548">
        <v>621</v>
      </c>
      <c r="H53" s="548">
        <v>1015</v>
      </c>
      <c r="I53" s="548">
        <v>1422</v>
      </c>
      <c r="J53" s="550">
        <v>827</v>
      </c>
      <c r="K53" s="549">
        <v>2</v>
      </c>
      <c r="L53" s="380">
        <v>0.2418379685610641</v>
      </c>
    </row>
    <row r="54" spans="1:12" s="151" customFormat="1" ht="12.75" customHeight="1" x14ac:dyDescent="0.2">
      <c r="A54" s="381"/>
      <c r="B54" s="384" t="s">
        <v>113</v>
      </c>
      <c r="C54" s="384" t="s">
        <v>116</v>
      </c>
      <c r="D54" s="385"/>
      <c r="E54" s="383"/>
      <c r="F54" s="548">
        <v>6071</v>
      </c>
      <c r="G54" s="548">
        <v>3554</v>
      </c>
      <c r="H54" s="548">
        <v>5175</v>
      </c>
      <c r="I54" s="548">
        <v>7447</v>
      </c>
      <c r="J54" s="548">
        <v>6703</v>
      </c>
      <c r="K54" s="549">
        <v>-632</v>
      </c>
      <c r="L54" s="380">
        <v>-9.4286140534089213</v>
      </c>
    </row>
    <row r="55" spans="1:12" ht="11.25" x14ac:dyDescent="0.2">
      <c r="A55" s="381"/>
      <c r="B55" s="385"/>
      <c r="C55" s="382" t="s">
        <v>353</v>
      </c>
      <c r="D55" s="385"/>
      <c r="E55" s="383"/>
      <c r="F55" s="548">
        <v>1972</v>
      </c>
      <c r="G55" s="548">
        <v>1236</v>
      </c>
      <c r="H55" s="548">
        <v>1890</v>
      </c>
      <c r="I55" s="548">
        <v>2806</v>
      </c>
      <c r="J55" s="548">
        <v>1990</v>
      </c>
      <c r="K55" s="549">
        <v>-18</v>
      </c>
      <c r="L55" s="380">
        <v>-0.90452261306532666</v>
      </c>
    </row>
    <row r="56" spans="1:12" ht="14.25" customHeight="1" x14ac:dyDescent="0.2">
      <c r="A56" s="381"/>
      <c r="B56" s="385"/>
      <c r="C56" s="384" t="s">
        <v>117</v>
      </c>
      <c r="D56" s="385"/>
      <c r="E56" s="383"/>
      <c r="F56" s="548">
        <v>941</v>
      </c>
      <c r="G56" s="548">
        <v>741</v>
      </c>
      <c r="H56" s="548">
        <v>978</v>
      </c>
      <c r="I56" s="548">
        <v>1528</v>
      </c>
      <c r="J56" s="548">
        <v>851</v>
      </c>
      <c r="K56" s="549">
        <v>90</v>
      </c>
      <c r="L56" s="380">
        <v>10.575793184488838</v>
      </c>
    </row>
    <row r="57" spans="1:12" ht="18.75" customHeight="1" x14ac:dyDescent="0.2">
      <c r="A57" s="388"/>
      <c r="B57" s="389"/>
      <c r="C57" s="390" t="s">
        <v>353</v>
      </c>
      <c r="D57" s="389"/>
      <c r="E57" s="391"/>
      <c r="F57" s="551">
        <v>339</v>
      </c>
      <c r="G57" s="552">
        <v>254</v>
      </c>
      <c r="H57" s="552">
        <v>406</v>
      </c>
      <c r="I57" s="552">
        <v>667</v>
      </c>
      <c r="J57" s="552">
        <v>327</v>
      </c>
      <c r="K57" s="553">
        <f t="shared" ref="K57" si="0">IF(OR(F57=".",J57=".")=TRUE,".",IF(OR(F57="*",J57="*")=TRUE,"*",IF(AND(F57="-",J57="-")=TRUE,"-",IF(AND(ISNUMBER(J57),ISNUMBER(F57))=TRUE,IF(F57-J57=0,0,F57-J57),IF(ISNUMBER(F57)=TRUE,F57,-J57)))))</f>
        <v>12</v>
      </c>
      <c r="L57" s="392">
        <f t="shared" ref="L57" si="1">IF(K57 =".",".",IF(K57 ="*","*",IF(K57="-","-",IF(K57=0,0,IF(OR(J57="-",J57=".",F57="-",F57=".")=TRUE,"X",IF(J57=0,"0,0",IF(ABS(K57*100/J57)&gt;250,".X",(K57*100/J57))))))))</f>
        <v>3.669724770642202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7173</v>
      </c>
      <c r="E11" s="114">
        <v>4496</v>
      </c>
      <c r="F11" s="114">
        <v>7538</v>
      </c>
      <c r="G11" s="114">
        <v>9084</v>
      </c>
      <c r="H11" s="140">
        <v>7743</v>
      </c>
      <c r="I11" s="115">
        <v>-570</v>
      </c>
      <c r="J11" s="116">
        <v>-7.361487795428129</v>
      </c>
    </row>
    <row r="12" spans="1:15" s="110" customFormat="1" ht="24.95" customHeight="1" x14ac:dyDescent="0.2">
      <c r="A12" s="193" t="s">
        <v>132</v>
      </c>
      <c r="B12" s="194" t="s">
        <v>133</v>
      </c>
      <c r="C12" s="113">
        <v>4.9351735675449602</v>
      </c>
      <c r="D12" s="115">
        <v>354</v>
      </c>
      <c r="E12" s="114">
        <v>178</v>
      </c>
      <c r="F12" s="114">
        <v>346</v>
      </c>
      <c r="G12" s="114">
        <v>297</v>
      </c>
      <c r="H12" s="140">
        <v>357</v>
      </c>
      <c r="I12" s="115">
        <v>-3</v>
      </c>
      <c r="J12" s="116">
        <v>-0.84033613445378152</v>
      </c>
    </row>
    <row r="13" spans="1:15" s="110" customFormat="1" ht="24.95" customHeight="1" x14ac:dyDescent="0.2">
      <c r="A13" s="193" t="s">
        <v>134</v>
      </c>
      <c r="B13" s="199" t="s">
        <v>214</v>
      </c>
      <c r="C13" s="113">
        <v>0.71099958176495193</v>
      </c>
      <c r="D13" s="115">
        <v>51</v>
      </c>
      <c r="E13" s="114">
        <v>38</v>
      </c>
      <c r="F13" s="114">
        <v>75</v>
      </c>
      <c r="G13" s="114">
        <v>50</v>
      </c>
      <c r="H13" s="140">
        <v>213</v>
      </c>
      <c r="I13" s="115">
        <v>-162</v>
      </c>
      <c r="J13" s="116">
        <v>-76.056338028169009</v>
      </c>
    </row>
    <row r="14" spans="1:15" s="287" customFormat="1" ht="24.95" customHeight="1" x14ac:dyDescent="0.2">
      <c r="A14" s="193" t="s">
        <v>215</v>
      </c>
      <c r="B14" s="199" t="s">
        <v>137</v>
      </c>
      <c r="C14" s="113">
        <v>4.6005855290673354</v>
      </c>
      <c r="D14" s="115">
        <v>330</v>
      </c>
      <c r="E14" s="114">
        <v>224</v>
      </c>
      <c r="F14" s="114">
        <v>408</v>
      </c>
      <c r="G14" s="114">
        <v>403</v>
      </c>
      <c r="H14" s="140">
        <v>309</v>
      </c>
      <c r="I14" s="115">
        <v>21</v>
      </c>
      <c r="J14" s="116">
        <v>6.7961165048543686</v>
      </c>
      <c r="K14" s="110"/>
      <c r="L14" s="110"/>
      <c r="M14" s="110"/>
      <c r="N14" s="110"/>
      <c r="O14" s="110"/>
    </row>
    <row r="15" spans="1:15" s="110" customFormat="1" ht="24.95" customHeight="1" x14ac:dyDescent="0.2">
      <c r="A15" s="193" t="s">
        <v>216</v>
      </c>
      <c r="B15" s="199" t="s">
        <v>217</v>
      </c>
      <c r="C15" s="113">
        <v>2.0493517356754496</v>
      </c>
      <c r="D15" s="115">
        <v>147</v>
      </c>
      <c r="E15" s="114">
        <v>102</v>
      </c>
      <c r="F15" s="114">
        <v>183</v>
      </c>
      <c r="G15" s="114">
        <v>227</v>
      </c>
      <c r="H15" s="140">
        <v>153</v>
      </c>
      <c r="I15" s="115">
        <v>-6</v>
      </c>
      <c r="J15" s="116">
        <v>-3.9215686274509802</v>
      </c>
    </row>
    <row r="16" spans="1:15" s="287" customFormat="1" ht="24.95" customHeight="1" x14ac:dyDescent="0.2">
      <c r="A16" s="193" t="s">
        <v>218</v>
      </c>
      <c r="B16" s="199" t="s">
        <v>141</v>
      </c>
      <c r="C16" s="113">
        <v>1.6032343510386171</v>
      </c>
      <c r="D16" s="115">
        <v>115</v>
      </c>
      <c r="E16" s="114">
        <v>108</v>
      </c>
      <c r="F16" s="114">
        <v>195</v>
      </c>
      <c r="G16" s="114">
        <v>127</v>
      </c>
      <c r="H16" s="140">
        <v>118</v>
      </c>
      <c r="I16" s="115">
        <v>-3</v>
      </c>
      <c r="J16" s="116">
        <v>-2.5423728813559321</v>
      </c>
      <c r="K16" s="110"/>
      <c r="L16" s="110"/>
      <c r="M16" s="110"/>
      <c r="N16" s="110"/>
      <c r="O16" s="110"/>
    </row>
    <row r="17" spans="1:15" s="110" customFormat="1" ht="24.95" customHeight="1" x14ac:dyDescent="0.2">
      <c r="A17" s="193" t="s">
        <v>142</v>
      </c>
      <c r="B17" s="199" t="s">
        <v>220</v>
      </c>
      <c r="C17" s="113">
        <v>0.94799944235326916</v>
      </c>
      <c r="D17" s="115">
        <v>68</v>
      </c>
      <c r="E17" s="114">
        <v>14</v>
      </c>
      <c r="F17" s="114">
        <v>30</v>
      </c>
      <c r="G17" s="114">
        <v>49</v>
      </c>
      <c r="H17" s="140">
        <v>38</v>
      </c>
      <c r="I17" s="115">
        <v>30</v>
      </c>
      <c r="J17" s="116">
        <v>78.94736842105263</v>
      </c>
    </row>
    <row r="18" spans="1:15" s="287" customFormat="1" ht="24.95" customHeight="1" x14ac:dyDescent="0.2">
      <c r="A18" s="201" t="s">
        <v>144</v>
      </c>
      <c r="B18" s="202" t="s">
        <v>145</v>
      </c>
      <c r="C18" s="113">
        <v>7.2075839955388261</v>
      </c>
      <c r="D18" s="115">
        <v>517</v>
      </c>
      <c r="E18" s="114">
        <v>284</v>
      </c>
      <c r="F18" s="114">
        <v>617</v>
      </c>
      <c r="G18" s="114">
        <v>646</v>
      </c>
      <c r="H18" s="140">
        <v>602</v>
      </c>
      <c r="I18" s="115">
        <v>-85</v>
      </c>
      <c r="J18" s="116">
        <v>-14.119601328903654</v>
      </c>
      <c r="K18" s="110"/>
      <c r="L18" s="110"/>
      <c r="M18" s="110"/>
      <c r="N18" s="110"/>
      <c r="O18" s="110"/>
    </row>
    <row r="19" spans="1:15" s="110" customFormat="1" ht="24.95" customHeight="1" x14ac:dyDescent="0.2">
      <c r="A19" s="193" t="s">
        <v>146</v>
      </c>
      <c r="B19" s="199" t="s">
        <v>147</v>
      </c>
      <c r="C19" s="113">
        <v>11.766346019796458</v>
      </c>
      <c r="D19" s="115">
        <v>844</v>
      </c>
      <c r="E19" s="114">
        <v>531</v>
      </c>
      <c r="F19" s="114">
        <v>896</v>
      </c>
      <c r="G19" s="114">
        <v>1074</v>
      </c>
      <c r="H19" s="140">
        <v>792</v>
      </c>
      <c r="I19" s="115">
        <v>52</v>
      </c>
      <c r="J19" s="116">
        <v>6.5656565656565657</v>
      </c>
    </row>
    <row r="20" spans="1:15" s="287" customFormat="1" ht="24.95" customHeight="1" x14ac:dyDescent="0.2">
      <c r="A20" s="193" t="s">
        <v>148</v>
      </c>
      <c r="B20" s="199" t="s">
        <v>149</v>
      </c>
      <c r="C20" s="113">
        <v>5.4231144569914962</v>
      </c>
      <c r="D20" s="115">
        <v>389</v>
      </c>
      <c r="E20" s="114">
        <v>232</v>
      </c>
      <c r="F20" s="114">
        <v>348</v>
      </c>
      <c r="G20" s="114">
        <v>428</v>
      </c>
      <c r="H20" s="140">
        <v>543</v>
      </c>
      <c r="I20" s="115">
        <v>-154</v>
      </c>
      <c r="J20" s="116">
        <v>-28.360957642725598</v>
      </c>
      <c r="K20" s="110"/>
      <c r="L20" s="110"/>
      <c r="M20" s="110"/>
      <c r="N20" s="110"/>
      <c r="O20" s="110"/>
    </row>
    <row r="21" spans="1:15" s="110" customFormat="1" ht="24.95" customHeight="1" x14ac:dyDescent="0.2">
      <c r="A21" s="201" t="s">
        <v>150</v>
      </c>
      <c r="B21" s="202" t="s">
        <v>151</v>
      </c>
      <c r="C21" s="113">
        <v>22.765927784748364</v>
      </c>
      <c r="D21" s="115">
        <v>1633</v>
      </c>
      <c r="E21" s="114">
        <v>804</v>
      </c>
      <c r="F21" s="114">
        <v>1299</v>
      </c>
      <c r="G21" s="114">
        <v>2791</v>
      </c>
      <c r="H21" s="140">
        <v>1870</v>
      </c>
      <c r="I21" s="115">
        <v>-237</v>
      </c>
      <c r="J21" s="116">
        <v>-12.67379679144385</v>
      </c>
    </row>
    <row r="22" spans="1:15" s="110" customFormat="1" ht="24.95" customHeight="1" x14ac:dyDescent="0.2">
      <c r="A22" s="201" t="s">
        <v>152</v>
      </c>
      <c r="B22" s="199" t="s">
        <v>153</v>
      </c>
      <c r="C22" s="113">
        <v>0.44611738463683259</v>
      </c>
      <c r="D22" s="115">
        <v>32</v>
      </c>
      <c r="E22" s="114">
        <v>23</v>
      </c>
      <c r="F22" s="114">
        <v>41</v>
      </c>
      <c r="G22" s="114">
        <v>30</v>
      </c>
      <c r="H22" s="140">
        <v>34</v>
      </c>
      <c r="I22" s="115">
        <v>-2</v>
      </c>
      <c r="J22" s="116">
        <v>-5.882352941176471</v>
      </c>
    </row>
    <row r="23" spans="1:15" s="110" customFormat="1" ht="24.95" customHeight="1" x14ac:dyDescent="0.2">
      <c r="A23" s="193" t="s">
        <v>154</v>
      </c>
      <c r="B23" s="199" t="s">
        <v>155</v>
      </c>
      <c r="C23" s="113">
        <v>0.46005855290673359</v>
      </c>
      <c r="D23" s="115">
        <v>33</v>
      </c>
      <c r="E23" s="114">
        <v>17</v>
      </c>
      <c r="F23" s="114">
        <v>33</v>
      </c>
      <c r="G23" s="114">
        <v>30</v>
      </c>
      <c r="H23" s="140">
        <v>35</v>
      </c>
      <c r="I23" s="115">
        <v>-2</v>
      </c>
      <c r="J23" s="116">
        <v>-5.7142857142857144</v>
      </c>
    </row>
    <row r="24" spans="1:15" s="110" customFormat="1" ht="24.95" customHeight="1" x14ac:dyDescent="0.2">
      <c r="A24" s="193" t="s">
        <v>156</v>
      </c>
      <c r="B24" s="199" t="s">
        <v>221</v>
      </c>
      <c r="C24" s="113">
        <v>3.2761745434267393</v>
      </c>
      <c r="D24" s="115">
        <v>235</v>
      </c>
      <c r="E24" s="114">
        <v>158</v>
      </c>
      <c r="F24" s="114">
        <v>283</v>
      </c>
      <c r="G24" s="114">
        <v>310</v>
      </c>
      <c r="H24" s="140">
        <v>248</v>
      </c>
      <c r="I24" s="115">
        <v>-13</v>
      </c>
      <c r="J24" s="116">
        <v>-5.241935483870968</v>
      </c>
    </row>
    <row r="25" spans="1:15" s="110" customFormat="1" ht="24.95" customHeight="1" x14ac:dyDescent="0.2">
      <c r="A25" s="193" t="s">
        <v>222</v>
      </c>
      <c r="B25" s="204" t="s">
        <v>159</v>
      </c>
      <c r="C25" s="113">
        <v>9.466053255262791</v>
      </c>
      <c r="D25" s="115">
        <v>679</v>
      </c>
      <c r="E25" s="114">
        <v>541</v>
      </c>
      <c r="F25" s="114">
        <v>564</v>
      </c>
      <c r="G25" s="114">
        <v>993</v>
      </c>
      <c r="H25" s="140">
        <v>635</v>
      </c>
      <c r="I25" s="115">
        <v>44</v>
      </c>
      <c r="J25" s="116">
        <v>6.9291338582677167</v>
      </c>
    </row>
    <row r="26" spans="1:15" s="110" customFormat="1" ht="24.95" customHeight="1" x14ac:dyDescent="0.2">
      <c r="A26" s="201">
        <v>782.78300000000002</v>
      </c>
      <c r="B26" s="203" t="s">
        <v>160</v>
      </c>
      <c r="C26" s="113">
        <v>4.6005855290673354</v>
      </c>
      <c r="D26" s="115">
        <v>330</v>
      </c>
      <c r="E26" s="114">
        <v>333</v>
      </c>
      <c r="F26" s="114">
        <v>379</v>
      </c>
      <c r="G26" s="114">
        <v>452</v>
      </c>
      <c r="H26" s="140">
        <v>389</v>
      </c>
      <c r="I26" s="115">
        <v>-59</v>
      </c>
      <c r="J26" s="116">
        <v>-15.167095115681233</v>
      </c>
    </row>
    <row r="27" spans="1:15" s="110" customFormat="1" ht="24.95" customHeight="1" x14ac:dyDescent="0.2">
      <c r="A27" s="193" t="s">
        <v>161</v>
      </c>
      <c r="B27" s="199" t="s">
        <v>162</v>
      </c>
      <c r="C27" s="113">
        <v>2.7603513174404015</v>
      </c>
      <c r="D27" s="115">
        <v>198</v>
      </c>
      <c r="E27" s="114">
        <v>160</v>
      </c>
      <c r="F27" s="114">
        <v>302</v>
      </c>
      <c r="G27" s="114">
        <v>144</v>
      </c>
      <c r="H27" s="140">
        <v>220</v>
      </c>
      <c r="I27" s="115">
        <v>-22</v>
      </c>
      <c r="J27" s="116">
        <v>-10</v>
      </c>
    </row>
    <row r="28" spans="1:15" s="110" customFormat="1" ht="24.95" customHeight="1" x14ac:dyDescent="0.2">
      <c r="A28" s="193" t="s">
        <v>163</v>
      </c>
      <c r="B28" s="199" t="s">
        <v>164</v>
      </c>
      <c r="C28" s="113">
        <v>2.4954691203122823</v>
      </c>
      <c r="D28" s="115">
        <v>179</v>
      </c>
      <c r="E28" s="114">
        <v>108</v>
      </c>
      <c r="F28" s="114">
        <v>341</v>
      </c>
      <c r="G28" s="114">
        <v>183</v>
      </c>
      <c r="H28" s="140">
        <v>185</v>
      </c>
      <c r="I28" s="115">
        <v>-6</v>
      </c>
      <c r="J28" s="116">
        <v>-3.2432432432432434</v>
      </c>
    </row>
    <row r="29" spans="1:15" s="110" customFormat="1" ht="24.95" customHeight="1" x14ac:dyDescent="0.2">
      <c r="A29" s="193">
        <v>86</v>
      </c>
      <c r="B29" s="199" t="s">
        <v>165</v>
      </c>
      <c r="C29" s="113">
        <v>7.1797016589990239</v>
      </c>
      <c r="D29" s="115">
        <v>515</v>
      </c>
      <c r="E29" s="114">
        <v>300</v>
      </c>
      <c r="F29" s="114">
        <v>536</v>
      </c>
      <c r="G29" s="114">
        <v>312</v>
      </c>
      <c r="H29" s="140">
        <v>368</v>
      </c>
      <c r="I29" s="115">
        <v>147</v>
      </c>
      <c r="J29" s="116">
        <v>39.945652173913047</v>
      </c>
    </row>
    <row r="30" spans="1:15" s="110" customFormat="1" ht="24.95" customHeight="1" x14ac:dyDescent="0.2">
      <c r="A30" s="193">
        <v>87.88</v>
      </c>
      <c r="B30" s="204" t="s">
        <v>166</v>
      </c>
      <c r="C30" s="113">
        <v>5.8971141781681302</v>
      </c>
      <c r="D30" s="115">
        <v>423</v>
      </c>
      <c r="E30" s="114">
        <v>342</v>
      </c>
      <c r="F30" s="114">
        <v>726</v>
      </c>
      <c r="G30" s="114">
        <v>376</v>
      </c>
      <c r="H30" s="140">
        <v>507</v>
      </c>
      <c r="I30" s="115">
        <v>-84</v>
      </c>
      <c r="J30" s="116">
        <v>-16.568047337278106</v>
      </c>
    </row>
    <row r="31" spans="1:15" s="110" customFormat="1" ht="24.95" customHeight="1" x14ac:dyDescent="0.2">
      <c r="A31" s="193" t="s">
        <v>167</v>
      </c>
      <c r="B31" s="199" t="s">
        <v>168</v>
      </c>
      <c r="C31" s="113">
        <v>5.994702356057438</v>
      </c>
      <c r="D31" s="115">
        <v>430</v>
      </c>
      <c r="E31" s="114">
        <v>223</v>
      </c>
      <c r="F31" s="114">
        <v>344</v>
      </c>
      <c r="G31" s="114">
        <v>565</v>
      </c>
      <c r="H31" s="140">
        <v>435</v>
      </c>
      <c r="I31" s="115">
        <v>-5</v>
      </c>
      <c r="J31" s="116">
        <v>-1.1494252873563218</v>
      </c>
    </row>
    <row r="32" spans="1:15" s="110" customFormat="1" ht="24.95" customHeight="1" x14ac:dyDescent="0.2">
      <c r="A32" s="193"/>
      <c r="B32" s="204" t="s">
        <v>169</v>
      </c>
      <c r="C32" s="113" t="s">
        <v>514</v>
      </c>
      <c r="D32" s="115" t="s">
        <v>514</v>
      </c>
      <c r="E32" s="114">
        <v>0</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4.9351735675449602</v>
      </c>
      <c r="D34" s="115">
        <v>354</v>
      </c>
      <c r="E34" s="114">
        <v>178</v>
      </c>
      <c r="F34" s="114">
        <v>346</v>
      </c>
      <c r="G34" s="114">
        <v>297</v>
      </c>
      <c r="H34" s="140">
        <v>357</v>
      </c>
      <c r="I34" s="115">
        <v>-3</v>
      </c>
      <c r="J34" s="116">
        <v>-0.84033613445378152</v>
      </c>
    </row>
    <row r="35" spans="1:10" s="110" customFormat="1" ht="24.95" customHeight="1" x14ac:dyDescent="0.2">
      <c r="A35" s="292" t="s">
        <v>171</v>
      </c>
      <c r="B35" s="293" t="s">
        <v>172</v>
      </c>
      <c r="C35" s="113">
        <v>12.519169106371114</v>
      </c>
      <c r="D35" s="115">
        <v>898</v>
      </c>
      <c r="E35" s="114">
        <v>546</v>
      </c>
      <c r="F35" s="114">
        <v>1100</v>
      </c>
      <c r="G35" s="114">
        <v>1099</v>
      </c>
      <c r="H35" s="140">
        <v>1124</v>
      </c>
      <c r="I35" s="115">
        <v>-226</v>
      </c>
      <c r="J35" s="116">
        <v>-20.106761565836297</v>
      </c>
    </row>
    <row r="36" spans="1:10" s="110" customFormat="1" ht="24.95" customHeight="1" x14ac:dyDescent="0.2">
      <c r="A36" s="294" t="s">
        <v>173</v>
      </c>
      <c r="B36" s="295" t="s">
        <v>174</v>
      </c>
      <c r="C36" s="125">
        <v>82.531716157814031</v>
      </c>
      <c r="D36" s="143">
        <v>5920</v>
      </c>
      <c r="E36" s="144">
        <v>3772</v>
      </c>
      <c r="F36" s="144">
        <v>6092</v>
      </c>
      <c r="G36" s="144">
        <v>7688</v>
      </c>
      <c r="H36" s="145">
        <v>6261</v>
      </c>
      <c r="I36" s="143">
        <v>-341</v>
      </c>
      <c r="J36" s="146">
        <v>-5.446414310812969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7173</v>
      </c>
      <c r="F11" s="264">
        <v>4496</v>
      </c>
      <c r="G11" s="264">
        <v>7538</v>
      </c>
      <c r="H11" s="264">
        <v>9084</v>
      </c>
      <c r="I11" s="265">
        <v>7743</v>
      </c>
      <c r="J11" s="263">
        <v>-570</v>
      </c>
      <c r="K11" s="266">
        <v>-7.361487795428129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22.487104419350342</v>
      </c>
      <c r="E13" s="115">
        <v>1613</v>
      </c>
      <c r="F13" s="114">
        <v>1108</v>
      </c>
      <c r="G13" s="114">
        <v>1839</v>
      </c>
      <c r="H13" s="114">
        <v>2458</v>
      </c>
      <c r="I13" s="140">
        <v>1799</v>
      </c>
      <c r="J13" s="115">
        <v>-186</v>
      </c>
      <c r="K13" s="116">
        <v>-10.339077265147305</v>
      </c>
    </row>
    <row r="14" spans="1:15" ht="15.95" customHeight="1" x14ac:dyDescent="0.2">
      <c r="A14" s="306" t="s">
        <v>230</v>
      </c>
      <c r="B14" s="307"/>
      <c r="C14" s="308"/>
      <c r="D14" s="113">
        <v>64.129374041544679</v>
      </c>
      <c r="E14" s="115">
        <v>4600</v>
      </c>
      <c r="F14" s="114">
        <v>2770</v>
      </c>
      <c r="G14" s="114">
        <v>4766</v>
      </c>
      <c r="H14" s="114">
        <v>5752</v>
      </c>
      <c r="I14" s="140">
        <v>4906</v>
      </c>
      <c r="J14" s="115">
        <v>-306</v>
      </c>
      <c r="K14" s="116">
        <v>-6.2372604973501833</v>
      </c>
    </row>
    <row r="15" spans="1:15" ht="15.95" customHeight="1" x14ac:dyDescent="0.2">
      <c r="A15" s="306" t="s">
        <v>231</v>
      </c>
      <c r="B15" s="307"/>
      <c r="C15" s="308"/>
      <c r="D15" s="113">
        <v>6.7475254426320923</v>
      </c>
      <c r="E15" s="115">
        <v>484</v>
      </c>
      <c r="F15" s="114">
        <v>265</v>
      </c>
      <c r="G15" s="114">
        <v>457</v>
      </c>
      <c r="H15" s="114">
        <v>499</v>
      </c>
      <c r="I15" s="140">
        <v>558</v>
      </c>
      <c r="J15" s="115">
        <v>-74</v>
      </c>
      <c r="K15" s="116">
        <v>-13.261648745519713</v>
      </c>
    </row>
    <row r="16" spans="1:15" ht="15.95" customHeight="1" x14ac:dyDescent="0.2">
      <c r="A16" s="306" t="s">
        <v>232</v>
      </c>
      <c r="B16" s="307"/>
      <c r="C16" s="308"/>
      <c r="D16" s="113">
        <v>6.5802314233932799</v>
      </c>
      <c r="E16" s="115">
        <v>472</v>
      </c>
      <c r="F16" s="114">
        <v>346</v>
      </c>
      <c r="G16" s="114">
        <v>463</v>
      </c>
      <c r="H16" s="114">
        <v>370</v>
      </c>
      <c r="I16" s="140">
        <v>477</v>
      </c>
      <c r="J16" s="115">
        <v>-5</v>
      </c>
      <c r="K16" s="116">
        <v>-1.0482180293501049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3.8477624424926811</v>
      </c>
      <c r="E18" s="115">
        <v>276</v>
      </c>
      <c r="F18" s="114">
        <v>168</v>
      </c>
      <c r="G18" s="114">
        <v>358</v>
      </c>
      <c r="H18" s="114">
        <v>281</v>
      </c>
      <c r="I18" s="140">
        <v>264</v>
      </c>
      <c r="J18" s="115">
        <v>12</v>
      </c>
      <c r="K18" s="116">
        <v>4.5454545454545459</v>
      </c>
    </row>
    <row r="19" spans="1:11" ht="14.1" customHeight="1" x14ac:dyDescent="0.2">
      <c r="A19" s="306" t="s">
        <v>235</v>
      </c>
      <c r="B19" s="307" t="s">
        <v>236</v>
      </c>
      <c r="C19" s="308"/>
      <c r="D19" s="113">
        <v>2.1748222501045587</v>
      </c>
      <c r="E19" s="115">
        <v>156</v>
      </c>
      <c r="F19" s="114">
        <v>91</v>
      </c>
      <c r="G19" s="114">
        <v>220</v>
      </c>
      <c r="H19" s="114">
        <v>147</v>
      </c>
      <c r="I19" s="140">
        <v>145</v>
      </c>
      <c r="J19" s="115">
        <v>11</v>
      </c>
      <c r="K19" s="116">
        <v>7.5862068965517242</v>
      </c>
    </row>
    <row r="20" spans="1:11" ht="14.1" customHeight="1" x14ac:dyDescent="0.2">
      <c r="A20" s="306">
        <v>12</v>
      </c>
      <c r="B20" s="307" t="s">
        <v>237</v>
      </c>
      <c r="C20" s="308"/>
      <c r="D20" s="113">
        <v>2.342116269343371</v>
      </c>
      <c r="E20" s="115">
        <v>168</v>
      </c>
      <c r="F20" s="114">
        <v>58</v>
      </c>
      <c r="G20" s="114">
        <v>95</v>
      </c>
      <c r="H20" s="114">
        <v>183</v>
      </c>
      <c r="I20" s="140">
        <v>170</v>
      </c>
      <c r="J20" s="115">
        <v>-2</v>
      </c>
      <c r="K20" s="116">
        <v>-1.1764705882352942</v>
      </c>
    </row>
    <row r="21" spans="1:11" ht="14.1" customHeight="1" x14ac:dyDescent="0.2">
      <c r="A21" s="306">
        <v>21</v>
      </c>
      <c r="B21" s="307" t="s">
        <v>238</v>
      </c>
      <c r="C21" s="308"/>
      <c r="D21" s="113">
        <v>0.3903527115572285</v>
      </c>
      <c r="E21" s="115">
        <v>28</v>
      </c>
      <c r="F21" s="114">
        <v>15</v>
      </c>
      <c r="G21" s="114">
        <v>11</v>
      </c>
      <c r="H21" s="114">
        <v>17</v>
      </c>
      <c r="I21" s="140">
        <v>22</v>
      </c>
      <c r="J21" s="115">
        <v>6</v>
      </c>
      <c r="K21" s="116">
        <v>27.272727272727273</v>
      </c>
    </row>
    <row r="22" spans="1:11" ht="14.1" customHeight="1" x14ac:dyDescent="0.2">
      <c r="A22" s="306">
        <v>22</v>
      </c>
      <c r="B22" s="307" t="s">
        <v>239</v>
      </c>
      <c r="C22" s="308"/>
      <c r="D22" s="113">
        <v>0.65523490868534784</v>
      </c>
      <c r="E22" s="115">
        <v>47</v>
      </c>
      <c r="F22" s="114">
        <v>45</v>
      </c>
      <c r="G22" s="114">
        <v>87</v>
      </c>
      <c r="H22" s="114">
        <v>47</v>
      </c>
      <c r="I22" s="140">
        <v>54</v>
      </c>
      <c r="J22" s="115">
        <v>-7</v>
      </c>
      <c r="K22" s="116">
        <v>-12.962962962962964</v>
      </c>
    </row>
    <row r="23" spans="1:11" ht="14.1" customHeight="1" x14ac:dyDescent="0.2">
      <c r="A23" s="306">
        <v>23</v>
      </c>
      <c r="B23" s="307" t="s">
        <v>240</v>
      </c>
      <c r="C23" s="308"/>
      <c r="D23" s="113">
        <v>0.13941168269901016</v>
      </c>
      <c r="E23" s="115">
        <v>10</v>
      </c>
      <c r="F23" s="114">
        <v>9</v>
      </c>
      <c r="G23" s="114">
        <v>14</v>
      </c>
      <c r="H23" s="114">
        <v>14</v>
      </c>
      <c r="I23" s="140">
        <v>8</v>
      </c>
      <c r="J23" s="115">
        <v>2</v>
      </c>
      <c r="K23" s="116">
        <v>25</v>
      </c>
    </row>
    <row r="24" spans="1:11" ht="14.1" customHeight="1" x14ac:dyDescent="0.2">
      <c r="A24" s="306">
        <v>24</v>
      </c>
      <c r="B24" s="307" t="s">
        <v>241</v>
      </c>
      <c r="C24" s="308"/>
      <c r="D24" s="113">
        <v>2.0632929039453507</v>
      </c>
      <c r="E24" s="115">
        <v>148</v>
      </c>
      <c r="F24" s="114">
        <v>117</v>
      </c>
      <c r="G24" s="114">
        <v>179</v>
      </c>
      <c r="H24" s="114">
        <v>201</v>
      </c>
      <c r="I24" s="140">
        <v>173</v>
      </c>
      <c r="J24" s="115">
        <v>-25</v>
      </c>
      <c r="K24" s="116">
        <v>-14.450867052023121</v>
      </c>
    </row>
    <row r="25" spans="1:11" ht="14.1" customHeight="1" x14ac:dyDescent="0.2">
      <c r="A25" s="306">
        <v>25</v>
      </c>
      <c r="B25" s="307" t="s">
        <v>242</v>
      </c>
      <c r="C25" s="308"/>
      <c r="D25" s="113">
        <v>3.6525860867140665</v>
      </c>
      <c r="E25" s="115">
        <v>262</v>
      </c>
      <c r="F25" s="114">
        <v>106</v>
      </c>
      <c r="G25" s="114">
        <v>288</v>
      </c>
      <c r="H25" s="114">
        <v>202</v>
      </c>
      <c r="I25" s="140">
        <v>223</v>
      </c>
      <c r="J25" s="115">
        <v>39</v>
      </c>
      <c r="K25" s="116">
        <v>17.488789237668161</v>
      </c>
    </row>
    <row r="26" spans="1:11" ht="14.1" customHeight="1" x14ac:dyDescent="0.2">
      <c r="A26" s="306">
        <v>26</v>
      </c>
      <c r="B26" s="307" t="s">
        <v>243</v>
      </c>
      <c r="C26" s="308"/>
      <c r="D26" s="113">
        <v>1.6868813606580231</v>
      </c>
      <c r="E26" s="115">
        <v>121</v>
      </c>
      <c r="F26" s="114">
        <v>65</v>
      </c>
      <c r="G26" s="114">
        <v>106</v>
      </c>
      <c r="H26" s="114">
        <v>159</v>
      </c>
      <c r="I26" s="140">
        <v>108</v>
      </c>
      <c r="J26" s="115">
        <v>13</v>
      </c>
      <c r="K26" s="116">
        <v>12.037037037037036</v>
      </c>
    </row>
    <row r="27" spans="1:11" ht="14.1" customHeight="1" x14ac:dyDescent="0.2">
      <c r="A27" s="306">
        <v>27</v>
      </c>
      <c r="B27" s="307" t="s">
        <v>244</v>
      </c>
      <c r="C27" s="308"/>
      <c r="D27" s="113">
        <v>0.46005855290673359</v>
      </c>
      <c r="E27" s="115">
        <v>33</v>
      </c>
      <c r="F27" s="114">
        <v>45</v>
      </c>
      <c r="G27" s="114">
        <v>39</v>
      </c>
      <c r="H27" s="114">
        <v>43</v>
      </c>
      <c r="I27" s="140">
        <v>50</v>
      </c>
      <c r="J27" s="115">
        <v>-17</v>
      </c>
      <c r="K27" s="116">
        <v>-34</v>
      </c>
    </row>
    <row r="28" spans="1:11" ht="14.1" customHeight="1" x14ac:dyDescent="0.2">
      <c r="A28" s="306">
        <v>28</v>
      </c>
      <c r="B28" s="307" t="s">
        <v>245</v>
      </c>
      <c r="C28" s="308"/>
      <c r="D28" s="113">
        <v>0.32064687020772342</v>
      </c>
      <c r="E28" s="115">
        <v>23</v>
      </c>
      <c r="F28" s="114">
        <v>11</v>
      </c>
      <c r="G28" s="114">
        <v>9</v>
      </c>
      <c r="H28" s="114">
        <v>26</v>
      </c>
      <c r="I28" s="140">
        <v>15</v>
      </c>
      <c r="J28" s="115">
        <v>8</v>
      </c>
      <c r="K28" s="116">
        <v>53.333333333333336</v>
      </c>
    </row>
    <row r="29" spans="1:11" ht="14.1" customHeight="1" x14ac:dyDescent="0.2">
      <c r="A29" s="306">
        <v>29</v>
      </c>
      <c r="B29" s="307" t="s">
        <v>246</v>
      </c>
      <c r="C29" s="308"/>
      <c r="D29" s="113">
        <v>7.0124076397602115</v>
      </c>
      <c r="E29" s="115">
        <v>503</v>
      </c>
      <c r="F29" s="114">
        <v>244</v>
      </c>
      <c r="G29" s="114">
        <v>456</v>
      </c>
      <c r="H29" s="114">
        <v>908</v>
      </c>
      <c r="I29" s="140">
        <v>665</v>
      </c>
      <c r="J29" s="115">
        <v>-162</v>
      </c>
      <c r="K29" s="116">
        <v>-24.360902255639097</v>
      </c>
    </row>
    <row r="30" spans="1:11" ht="14.1" customHeight="1" x14ac:dyDescent="0.2">
      <c r="A30" s="306" t="s">
        <v>247</v>
      </c>
      <c r="B30" s="307" t="s">
        <v>248</v>
      </c>
      <c r="C30" s="308"/>
      <c r="D30" s="113" t="s">
        <v>514</v>
      </c>
      <c r="E30" s="115" t="s">
        <v>514</v>
      </c>
      <c r="F30" s="114" t="s">
        <v>514</v>
      </c>
      <c r="G30" s="114">
        <v>93</v>
      </c>
      <c r="H30" s="114">
        <v>127</v>
      </c>
      <c r="I30" s="140">
        <v>150</v>
      </c>
      <c r="J30" s="115" t="s">
        <v>514</v>
      </c>
      <c r="K30" s="116" t="s">
        <v>514</v>
      </c>
    </row>
    <row r="31" spans="1:11" ht="14.1" customHeight="1" x14ac:dyDescent="0.2">
      <c r="A31" s="306" t="s">
        <v>249</v>
      </c>
      <c r="B31" s="307" t="s">
        <v>250</v>
      </c>
      <c r="C31" s="308"/>
      <c r="D31" s="113">
        <v>5.7855848320089223</v>
      </c>
      <c r="E31" s="115">
        <v>415</v>
      </c>
      <c r="F31" s="114">
        <v>198</v>
      </c>
      <c r="G31" s="114">
        <v>356</v>
      </c>
      <c r="H31" s="114">
        <v>781</v>
      </c>
      <c r="I31" s="140">
        <v>511</v>
      </c>
      <c r="J31" s="115">
        <v>-96</v>
      </c>
      <c r="K31" s="116">
        <v>-18.786692759295498</v>
      </c>
    </row>
    <row r="32" spans="1:11" ht="14.1" customHeight="1" x14ac:dyDescent="0.2">
      <c r="A32" s="306">
        <v>31</v>
      </c>
      <c r="B32" s="307" t="s">
        <v>251</v>
      </c>
      <c r="C32" s="308"/>
      <c r="D32" s="113">
        <v>0.47399972117663458</v>
      </c>
      <c r="E32" s="115">
        <v>34</v>
      </c>
      <c r="F32" s="114">
        <v>16</v>
      </c>
      <c r="G32" s="114">
        <v>33</v>
      </c>
      <c r="H32" s="114">
        <v>33</v>
      </c>
      <c r="I32" s="140">
        <v>28</v>
      </c>
      <c r="J32" s="115">
        <v>6</v>
      </c>
      <c r="K32" s="116">
        <v>21.428571428571427</v>
      </c>
    </row>
    <row r="33" spans="1:11" ht="14.1" customHeight="1" x14ac:dyDescent="0.2">
      <c r="A33" s="306">
        <v>32</v>
      </c>
      <c r="B33" s="307" t="s">
        <v>252</v>
      </c>
      <c r="C33" s="308"/>
      <c r="D33" s="113">
        <v>2.7882336539802037</v>
      </c>
      <c r="E33" s="115">
        <v>200</v>
      </c>
      <c r="F33" s="114">
        <v>88</v>
      </c>
      <c r="G33" s="114">
        <v>248</v>
      </c>
      <c r="H33" s="114">
        <v>231</v>
      </c>
      <c r="I33" s="140">
        <v>247</v>
      </c>
      <c r="J33" s="115">
        <v>-47</v>
      </c>
      <c r="K33" s="116">
        <v>-19.02834008097166</v>
      </c>
    </row>
    <row r="34" spans="1:11" ht="14.1" customHeight="1" x14ac:dyDescent="0.2">
      <c r="A34" s="306">
        <v>33</v>
      </c>
      <c r="B34" s="307" t="s">
        <v>253</v>
      </c>
      <c r="C34" s="308"/>
      <c r="D34" s="113">
        <v>1.7426460337376273</v>
      </c>
      <c r="E34" s="115">
        <v>125</v>
      </c>
      <c r="F34" s="114">
        <v>81</v>
      </c>
      <c r="G34" s="114">
        <v>125</v>
      </c>
      <c r="H34" s="114">
        <v>123</v>
      </c>
      <c r="I34" s="140">
        <v>155</v>
      </c>
      <c r="J34" s="115">
        <v>-30</v>
      </c>
      <c r="K34" s="116">
        <v>-19.35483870967742</v>
      </c>
    </row>
    <row r="35" spans="1:11" ht="14.1" customHeight="1" x14ac:dyDescent="0.2">
      <c r="A35" s="306">
        <v>34</v>
      </c>
      <c r="B35" s="307" t="s">
        <v>254</v>
      </c>
      <c r="C35" s="308"/>
      <c r="D35" s="113">
        <v>3.9453506203819879</v>
      </c>
      <c r="E35" s="115">
        <v>283</v>
      </c>
      <c r="F35" s="114">
        <v>141</v>
      </c>
      <c r="G35" s="114">
        <v>227</v>
      </c>
      <c r="H35" s="114">
        <v>354</v>
      </c>
      <c r="I35" s="140">
        <v>411</v>
      </c>
      <c r="J35" s="115">
        <v>-128</v>
      </c>
      <c r="K35" s="116">
        <v>-31.143552311435524</v>
      </c>
    </row>
    <row r="36" spans="1:11" ht="14.1" customHeight="1" x14ac:dyDescent="0.2">
      <c r="A36" s="306">
        <v>41</v>
      </c>
      <c r="B36" s="307" t="s">
        <v>255</v>
      </c>
      <c r="C36" s="308"/>
      <c r="D36" s="113">
        <v>0.12547051442910917</v>
      </c>
      <c r="E36" s="115">
        <v>9</v>
      </c>
      <c r="F36" s="114">
        <v>8</v>
      </c>
      <c r="G36" s="114">
        <v>15</v>
      </c>
      <c r="H36" s="114">
        <v>7</v>
      </c>
      <c r="I36" s="140">
        <v>13</v>
      </c>
      <c r="J36" s="115">
        <v>-4</v>
      </c>
      <c r="K36" s="116">
        <v>-30.76923076923077</v>
      </c>
    </row>
    <row r="37" spans="1:11" ht="14.1" customHeight="1" x14ac:dyDescent="0.2">
      <c r="A37" s="306">
        <v>42</v>
      </c>
      <c r="B37" s="307" t="s">
        <v>256</v>
      </c>
      <c r="C37" s="308"/>
      <c r="D37" s="113">
        <v>0.15335285096891119</v>
      </c>
      <c r="E37" s="115">
        <v>11</v>
      </c>
      <c r="F37" s="114">
        <v>8</v>
      </c>
      <c r="G37" s="114">
        <v>7</v>
      </c>
      <c r="H37" s="114">
        <v>6</v>
      </c>
      <c r="I37" s="140">
        <v>13</v>
      </c>
      <c r="J37" s="115">
        <v>-2</v>
      </c>
      <c r="K37" s="116">
        <v>-15.384615384615385</v>
      </c>
    </row>
    <row r="38" spans="1:11" ht="14.1" customHeight="1" x14ac:dyDescent="0.2">
      <c r="A38" s="306">
        <v>43</v>
      </c>
      <c r="B38" s="307" t="s">
        <v>257</v>
      </c>
      <c r="C38" s="308"/>
      <c r="D38" s="113">
        <v>0.27882336539802033</v>
      </c>
      <c r="E38" s="115">
        <v>20</v>
      </c>
      <c r="F38" s="114">
        <v>22</v>
      </c>
      <c r="G38" s="114">
        <v>34</v>
      </c>
      <c r="H38" s="114">
        <v>25</v>
      </c>
      <c r="I38" s="140">
        <v>25</v>
      </c>
      <c r="J38" s="115">
        <v>-5</v>
      </c>
      <c r="K38" s="116">
        <v>-20</v>
      </c>
    </row>
    <row r="39" spans="1:11" ht="14.1" customHeight="1" x14ac:dyDescent="0.2">
      <c r="A39" s="306">
        <v>51</v>
      </c>
      <c r="B39" s="307" t="s">
        <v>258</v>
      </c>
      <c r="C39" s="308"/>
      <c r="D39" s="113">
        <v>4.1823504809703049</v>
      </c>
      <c r="E39" s="115">
        <v>300</v>
      </c>
      <c r="F39" s="114">
        <v>252</v>
      </c>
      <c r="G39" s="114">
        <v>425</v>
      </c>
      <c r="H39" s="114">
        <v>354</v>
      </c>
      <c r="I39" s="140">
        <v>314</v>
      </c>
      <c r="J39" s="115">
        <v>-14</v>
      </c>
      <c r="K39" s="116">
        <v>-4.4585987261146496</v>
      </c>
    </row>
    <row r="40" spans="1:11" ht="14.1" customHeight="1" x14ac:dyDescent="0.2">
      <c r="A40" s="306" t="s">
        <v>259</v>
      </c>
      <c r="B40" s="307" t="s">
        <v>260</v>
      </c>
      <c r="C40" s="308"/>
      <c r="D40" s="113">
        <v>2.7742924857103026</v>
      </c>
      <c r="E40" s="115">
        <v>199</v>
      </c>
      <c r="F40" s="114">
        <v>220</v>
      </c>
      <c r="G40" s="114">
        <v>278</v>
      </c>
      <c r="H40" s="114">
        <v>237</v>
      </c>
      <c r="I40" s="140">
        <v>208</v>
      </c>
      <c r="J40" s="115">
        <v>-9</v>
      </c>
      <c r="K40" s="116">
        <v>-4.3269230769230766</v>
      </c>
    </row>
    <row r="41" spans="1:11" ht="14.1" customHeight="1" x14ac:dyDescent="0.2">
      <c r="A41" s="306"/>
      <c r="B41" s="307" t="s">
        <v>261</v>
      </c>
      <c r="C41" s="308"/>
      <c r="D41" s="113">
        <v>2.1329987452948558</v>
      </c>
      <c r="E41" s="115">
        <v>153</v>
      </c>
      <c r="F41" s="114">
        <v>147</v>
      </c>
      <c r="G41" s="114">
        <v>210</v>
      </c>
      <c r="H41" s="114">
        <v>175</v>
      </c>
      <c r="I41" s="140">
        <v>126</v>
      </c>
      <c r="J41" s="115">
        <v>27</v>
      </c>
      <c r="K41" s="116">
        <v>21.428571428571427</v>
      </c>
    </row>
    <row r="42" spans="1:11" ht="14.1" customHeight="1" x14ac:dyDescent="0.2">
      <c r="A42" s="306">
        <v>52</v>
      </c>
      <c r="B42" s="307" t="s">
        <v>262</v>
      </c>
      <c r="C42" s="308"/>
      <c r="D42" s="113">
        <v>4.2938798271295138</v>
      </c>
      <c r="E42" s="115">
        <v>308</v>
      </c>
      <c r="F42" s="114">
        <v>195</v>
      </c>
      <c r="G42" s="114">
        <v>210</v>
      </c>
      <c r="H42" s="114">
        <v>315</v>
      </c>
      <c r="I42" s="140">
        <v>482</v>
      </c>
      <c r="J42" s="115">
        <v>-174</v>
      </c>
      <c r="K42" s="116">
        <v>-36.099585062240664</v>
      </c>
    </row>
    <row r="43" spans="1:11" ht="14.1" customHeight="1" x14ac:dyDescent="0.2">
      <c r="A43" s="306" t="s">
        <v>263</v>
      </c>
      <c r="B43" s="307" t="s">
        <v>264</v>
      </c>
      <c r="C43" s="308"/>
      <c r="D43" s="113">
        <v>3.2761745434267393</v>
      </c>
      <c r="E43" s="115">
        <v>235</v>
      </c>
      <c r="F43" s="114">
        <v>166</v>
      </c>
      <c r="G43" s="114">
        <v>168</v>
      </c>
      <c r="H43" s="114">
        <v>234</v>
      </c>
      <c r="I43" s="140">
        <v>414</v>
      </c>
      <c r="J43" s="115">
        <v>-179</v>
      </c>
      <c r="K43" s="116">
        <v>-43.236714975845409</v>
      </c>
    </row>
    <row r="44" spans="1:11" ht="14.1" customHeight="1" x14ac:dyDescent="0.2">
      <c r="A44" s="306">
        <v>53</v>
      </c>
      <c r="B44" s="307" t="s">
        <v>265</v>
      </c>
      <c r="C44" s="308"/>
      <c r="D44" s="113">
        <v>0.58552906733584276</v>
      </c>
      <c r="E44" s="115">
        <v>42</v>
      </c>
      <c r="F44" s="114">
        <v>49</v>
      </c>
      <c r="G44" s="114">
        <v>39</v>
      </c>
      <c r="H44" s="114">
        <v>102</v>
      </c>
      <c r="I44" s="140">
        <v>72</v>
      </c>
      <c r="J44" s="115">
        <v>-30</v>
      </c>
      <c r="K44" s="116">
        <v>-41.666666666666664</v>
      </c>
    </row>
    <row r="45" spans="1:11" ht="14.1" customHeight="1" x14ac:dyDescent="0.2">
      <c r="A45" s="306" t="s">
        <v>266</v>
      </c>
      <c r="B45" s="307" t="s">
        <v>267</v>
      </c>
      <c r="C45" s="308"/>
      <c r="D45" s="113">
        <v>0.55764673079604066</v>
      </c>
      <c r="E45" s="115">
        <v>40</v>
      </c>
      <c r="F45" s="114">
        <v>45</v>
      </c>
      <c r="G45" s="114">
        <v>38</v>
      </c>
      <c r="H45" s="114">
        <v>101</v>
      </c>
      <c r="I45" s="140">
        <v>68</v>
      </c>
      <c r="J45" s="115">
        <v>-28</v>
      </c>
      <c r="K45" s="116">
        <v>-41.176470588235297</v>
      </c>
    </row>
    <row r="46" spans="1:11" ht="14.1" customHeight="1" x14ac:dyDescent="0.2">
      <c r="A46" s="306">
        <v>54</v>
      </c>
      <c r="B46" s="307" t="s">
        <v>268</v>
      </c>
      <c r="C46" s="308"/>
      <c r="D46" s="113">
        <v>8.0161717551930849</v>
      </c>
      <c r="E46" s="115">
        <v>575</v>
      </c>
      <c r="F46" s="114">
        <v>308</v>
      </c>
      <c r="G46" s="114">
        <v>382</v>
      </c>
      <c r="H46" s="114">
        <v>676</v>
      </c>
      <c r="I46" s="140">
        <v>491</v>
      </c>
      <c r="J46" s="115">
        <v>84</v>
      </c>
      <c r="K46" s="116">
        <v>17.107942973523421</v>
      </c>
    </row>
    <row r="47" spans="1:11" ht="14.1" customHeight="1" x14ac:dyDescent="0.2">
      <c r="A47" s="306">
        <v>61</v>
      </c>
      <c r="B47" s="307" t="s">
        <v>269</v>
      </c>
      <c r="C47" s="308"/>
      <c r="D47" s="113">
        <v>1.0874111250522793</v>
      </c>
      <c r="E47" s="115">
        <v>78</v>
      </c>
      <c r="F47" s="114">
        <v>42</v>
      </c>
      <c r="G47" s="114">
        <v>93</v>
      </c>
      <c r="H47" s="114">
        <v>74</v>
      </c>
      <c r="I47" s="140">
        <v>101</v>
      </c>
      <c r="J47" s="115">
        <v>-23</v>
      </c>
      <c r="K47" s="116">
        <v>-22.772277227722771</v>
      </c>
    </row>
    <row r="48" spans="1:11" ht="14.1" customHeight="1" x14ac:dyDescent="0.2">
      <c r="A48" s="306">
        <v>62</v>
      </c>
      <c r="B48" s="307" t="s">
        <v>270</v>
      </c>
      <c r="C48" s="308"/>
      <c r="D48" s="113">
        <v>8.6574654956085322</v>
      </c>
      <c r="E48" s="115">
        <v>621</v>
      </c>
      <c r="F48" s="114">
        <v>397</v>
      </c>
      <c r="G48" s="114">
        <v>592</v>
      </c>
      <c r="H48" s="114">
        <v>1052</v>
      </c>
      <c r="I48" s="140">
        <v>556</v>
      </c>
      <c r="J48" s="115">
        <v>65</v>
      </c>
      <c r="K48" s="116">
        <v>11.690647482014388</v>
      </c>
    </row>
    <row r="49" spans="1:11" ht="14.1" customHeight="1" x14ac:dyDescent="0.2">
      <c r="A49" s="306">
        <v>63</v>
      </c>
      <c r="B49" s="307" t="s">
        <v>271</v>
      </c>
      <c r="C49" s="308"/>
      <c r="D49" s="113">
        <v>14.345462149728148</v>
      </c>
      <c r="E49" s="115">
        <v>1029</v>
      </c>
      <c r="F49" s="114">
        <v>648</v>
      </c>
      <c r="G49" s="114">
        <v>1008</v>
      </c>
      <c r="H49" s="114">
        <v>1997</v>
      </c>
      <c r="I49" s="140">
        <v>1156</v>
      </c>
      <c r="J49" s="115">
        <v>-127</v>
      </c>
      <c r="K49" s="116">
        <v>-10.986159169550174</v>
      </c>
    </row>
    <row r="50" spans="1:11" ht="14.1" customHeight="1" x14ac:dyDescent="0.2">
      <c r="A50" s="306" t="s">
        <v>272</v>
      </c>
      <c r="B50" s="307" t="s">
        <v>273</v>
      </c>
      <c r="C50" s="308"/>
      <c r="D50" s="113">
        <v>4.4751150146382264</v>
      </c>
      <c r="E50" s="115">
        <v>321</v>
      </c>
      <c r="F50" s="114">
        <v>187</v>
      </c>
      <c r="G50" s="114">
        <v>296</v>
      </c>
      <c r="H50" s="114">
        <v>497</v>
      </c>
      <c r="I50" s="140">
        <v>434</v>
      </c>
      <c r="J50" s="115">
        <v>-113</v>
      </c>
      <c r="K50" s="116">
        <v>-26.036866359447004</v>
      </c>
    </row>
    <row r="51" spans="1:11" ht="14.1" customHeight="1" x14ac:dyDescent="0.2">
      <c r="A51" s="306" t="s">
        <v>274</v>
      </c>
      <c r="B51" s="307" t="s">
        <v>275</v>
      </c>
      <c r="C51" s="308"/>
      <c r="D51" s="113">
        <v>9.3963474139132863</v>
      </c>
      <c r="E51" s="115">
        <v>674</v>
      </c>
      <c r="F51" s="114">
        <v>439</v>
      </c>
      <c r="G51" s="114">
        <v>645</v>
      </c>
      <c r="H51" s="114">
        <v>1429</v>
      </c>
      <c r="I51" s="140">
        <v>683</v>
      </c>
      <c r="J51" s="115">
        <v>-9</v>
      </c>
      <c r="K51" s="116">
        <v>-1.3177159590043923</v>
      </c>
    </row>
    <row r="52" spans="1:11" ht="14.1" customHeight="1" x14ac:dyDescent="0.2">
      <c r="A52" s="306">
        <v>71</v>
      </c>
      <c r="B52" s="307" t="s">
        <v>276</v>
      </c>
      <c r="C52" s="308"/>
      <c r="D52" s="113">
        <v>6.5523490868534786</v>
      </c>
      <c r="E52" s="115">
        <v>470</v>
      </c>
      <c r="F52" s="114">
        <v>326</v>
      </c>
      <c r="G52" s="114">
        <v>424</v>
      </c>
      <c r="H52" s="114">
        <v>466</v>
      </c>
      <c r="I52" s="140">
        <v>442</v>
      </c>
      <c r="J52" s="115">
        <v>28</v>
      </c>
      <c r="K52" s="116">
        <v>6.3348416289592757</v>
      </c>
    </row>
    <row r="53" spans="1:11" ht="14.1" customHeight="1" x14ac:dyDescent="0.2">
      <c r="A53" s="306" t="s">
        <v>277</v>
      </c>
      <c r="B53" s="307" t="s">
        <v>278</v>
      </c>
      <c r="C53" s="308"/>
      <c r="D53" s="113">
        <v>2.1887634183744598</v>
      </c>
      <c r="E53" s="115">
        <v>157</v>
      </c>
      <c r="F53" s="114">
        <v>105</v>
      </c>
      <c r="G53" s="114">
        <v>134</v>
      </c>
      <c r="H53" s="114">
        <v>194</v>
      </c>
      <c r="I53" s="140">
        <v>167</v>
      </c>
      <c r="J53" s="115">
        <v>-10</v>
      </c>
      <c r="K53" s="116">
        <v>-5.9880239520958085</v>
      </c>
    </row>
    <row r="54" spans="1:11" ht="14.1" customHeight="1" x14ac:dyDescent="0.2">
      <c r="A54" s="306" t="s">
        <v>279</v>
      </c>
      <c r="B54" s="307" t="s">
        <v>280</v>
      </c>
      <c r="C54" s="308"/>
      <c r="D54" s="113">
        <v>3.8895859473023839</v>
      </c>
      <c r="E54" s="115">
        <v>279</v>
      </c>
      <c r="F54" s="114">
        <v>205</v>
      </c>
      <c r="G54" s="114">
        <v>243</v>
      </c>
      <c r="H54" s="114">
        <v>246</v>
      </c>
      <c r="I54" s="140">
        <v>231</v>
      </c>
      <c r="J54" s="115">
        <v>48</v>
      </c>
      <c r="K54" s="116">
        <v>20.779220779220779</v>
      </c>
    </row>
    <row r="55" spans="1:11" ht="14.1" customHeight="1" x14ac:dyDescent="0.2">
      <c r="A55" s="306">
        <v>72</v>
      </c>
      <c r="B55" s="307" t="s">
        <v>281</v>
      </c>
      <c r="C55" s="308"/>
      <c r="D55" s="113">
        <v>0.93405827408336817</v>
      </c>
      <c r="E55" s="115">
        <v>67</v>
      </c>
      <c r="F55" s="114">
        <v>52</v>
      </c>
      <c r="G55" s="114">
        <v>97</v>
      </c>
      <c r="H55" s="114">
        <v>61</v>
      </c>
      <c r="I55" s="140">
        <v>95</v>
      </c>
      <c r="J55" s="115">
        <v>-28</v>
      </c>
      <c r="K55" s="116">
        <v>-29.473684210526315</v>
      </c>
    </row>
    <row r="56" spans="1:11" ht="14.1" customHeight="1" x14ac:dyDescent="0.2">
      <c r="A56" s="306" t="s">
        <v>282</v>
      </c>
      <c r="B56" s="307" t="s">
        <v>283</v>
      </c>
      <c r="C56" s="308"/>
      <c r="D56" s="113">
        <v>0.2230586923184163</v>
      </c>
      <c r="E56" s="115">
        <v>16</v>
      </c>
      <c r="F56" s="114">
        <v>9</v>
      </c>
      <c r="G56" s="114">
        <v>22</v>
      </c>
      <c r="H56" s="114">
        <v>17</v>
      </c>
      <c r="I56" s="140">
        <v>19</v>
      </c>
      <c r="J56" s="115">
        <v>-3</v>
      </c>
      <c r="K56" s="116">
        <v>-15.789473684210526</v>
      </c>
    </row>
    <row r="57" spans="1:11" ht="14.1" customHeight="1" x14ac:dyDescent="0.2">
      <c r="A57" s="306" t="s">
        <v>284</v>
      </c>
      <c r="B57" s="307" t="s">
        <v>285</v>
      </c>
      <c r="C57" s="308"/>
      <c r="D57" s="113">
        <v>0.54370556252613966</v>
      </c>
      <c r="E57" s="115">
        <v>39</v>
      </c>
      <c r="F57" s="114">
        <v>28</v>
      </c>
      <c r="G57" s="114">
        <v>47</v>
      </c>
      <c r="H57" s="114">
        <v>31</v>
      </c>
      <c r="I57" s="140">
        <v>47</v>
      </c>
      <c r="J57" s="115">
        <v>-8</v>
      </c>
      <c r="K57" s="116">
        <v>-17.021276595744681</v>
      </c>
    </row>
    <row r="58" spans="1:11" ht="14.1" customHeight="1" x14ac:dyDescent="0.2">
      <c r="A58" s="306">
        <v>73</v>
      </c>
      <c r="B58" s="307" t="s">
        <v>286</v>
      </c>
      <c r="C58" s="308"/>
      <c r="D58" s="113">
        <v>1.1989404712114875</v>
      </c>
      <c r="E58" s="115">
        <v>86</v>
      </c>
      <c r="F58" s="114">
        <v>45</v>
      </c>
      <c r="G58" s="114">
        <v>195</v>
      </c>
      <c r="H58" s="114">
        <v>68</v>
      </c>
      <c r="I58" s="140">
        <v>117</v>
      </c>
      <c r="J58" s="115">
        <v>-31</v>
      </c>
      <c r="K58" s="116">
        <v>-26.495726495726494</v>
      </c>
    </row>
    <row r="59" spans="1:11" ht="14.1" customHeight="1" x14ac:dyDescent="0.2">
      <c r="A59" s="306" t="s">
        <v>287</v>
      </c>
      <c r="B59" s="307" t="s">
        <v>288</v>
      </c>
      <c r="C59" s="308"/>
      <c r="D59" s="113">
        <v>1.0316464519726753</v>
      </c>
      <c r="E59" s="115">
        <v>74</v>
      </c>
      <c r="F59" s="114">
        <v>38</v>
      </c>
      <c r="G59" s="114">
        <v>164</v>
      </c>
      <c r="H59" s="114">
        <v>58</v>
      </c>
      <c r="I59" s="140">
        <v>105</v>
      </c>
      <c r="J59" s="115">
        <v>-31</v>
      </c>
      <c r="K59" s="116">
        <v>-29.523809523809526</v>
      </c>
    </row>
    <row r="60" spans="1:11" ht="14.1" customHeight="1" x14ac:dyDescent="0.2">
      <c r="A60" s="306">
        <v>81</v>
      </c>
      <c r="B60" s="307" t="s">
        <v>289</v>
      </c>
      <c r="C60" s="308"/>
      <c r="D60" s="113">
        <v>7.6537013801756588</v>
      </c>
      <c r="E60" s="115">
        <v>549</v>
      </c>
      <c r="F60" s="114">
        <v>344</v>
      </c>
      <c r="G60" s="114">
        <v>549</v>
      </c>
      <c r="H60" s="114">
        <v>359</v>
      </c>
      <c r="I60" s="140">
        <v>406</v>
      </c>
      <c r="J60" s="115">
        <v>143</v>
      </c>
      <c r="K60" s="116">
        <v>35.221674876847288</v>
      </c>
    </row>
    <row r="61" spans="1:11" ht="14.1" customHeight="1" x14ac:dyDescent="0.2">
      <c r="A61" s="306" t="s">
        <v>290</v>
      </c>
      <c r="B61" s="307" t="s">
        <v>291</v>
      </c>
      <c r="C61" s="308"/>
      <c r="D61" s="113">
        <v>1.4498815000697058</v>
      </c>
      <c r="E61" s="115">
        <v>104</v>
      </c>
      <c r="F61" s="114">
        <v>55</v>
      </c>
      <c r="G61" s="114">
        <v>132</v>
      </c>
      <c r="H61" s="114">
        <v>59</v>
      </c>
      <c r="I61" s="140">
        <v>79</v>
      </c>
      <c r="J61" s="115">
        <v>25</v>
      </c>
      <c r="K61" s="116">
        <v>31.645569620253166</v>
      </c>
    </row>
    <row r="62" spans="1:11" ht="14.1" customHeight="1" x14ac:dyDescent="0.2">
      <c r="A62" s="306" t="s">
        <v>292</v>
      </c>
      <c r="B62" s="307" t="s">
        <v>293</v>
      </c>
      <c r="C62" s="308"/>
      <c r="D62" s="113">
        <v>3.234351038617036</v>
      </c>
      <c r="E62" s="115">
        <v>232</v>
      </c>
      <c r="F62" s="114">
        <v>155</v>
      </c>
      <c r="G62" s="114">
        <v>291</v>
      </c>
      <c r="H62" s="114">
        <v>169</v>
      </c>
      <c r="I62" s="140">
        <v>152</v>
      </c>
      <c r="J62" s="115">
        <v>80</v>
      </c>
      <c r="K62" s="116">
        <v>52.631578947368418</v>
      </c>
    </row>
    <row r="63" spans="1:11" ht="14.1" customHeight="1" x14ac:dyDescent="0.2">
      <c r="A63" s="306"/>
      <c r="B63" s="307" t="s">
        <v>294</v>
      </c>
      <c r="C63" s="308"/>
      <c r="D63" s="113">
        <v>2.9555276732190157</v>
      </c>
      <c r="E63" s="115">
        <v>212</v>
      </c>
      <c r="F63" s="114">
        <v>144</v>
      </c>
      <c r="G63" s="114">
        <v>254</v>
      </c>
      <c r="H63" s="114">
        <v>159</v>
      </c>
      <c r="I63" s="140">
        <v>140</v>
      </c>
      <c r="J63" s="115">
        <v>72</v>
      </c>
      <c r="K63" s="116">
        <v>51.428571428571431</v>
      </c>
    </row>
    <row r="64" spans="1:11" ht="14.1" customHeight="1" x14ac:dyDescent="0.2">
      <c r="A64" s="306" t="s">
        <v>295</v>
      </c>
      <c r="B64" s="307" t="s">
        <v>296</v>
      </c>
      <c r="C64" s="308"/>
      <c r="D64" s="113">
        <v>1.0455876202425762</v>
      </c>
      <c r="E64" s="115">
        <v>75</v>
      </c>
      <c r="F64" s="114">
        <v>60</v>
      </c>
      <c r="G64" s="114">
        <v>40</v>
      </c>
      <c r="H64" s="114">
        <v>47</v>
      </c>
      <c r="I64" s="140">
        <v>49</v>
      </c>
      <c r="J64" s="115">
        <v>26</v>
      </c>
      <c r="K64" s="116">
        <v>53.061224489795919</v>
      </c>
    </row>
    <row r="65" spans="1:11" ht="14.1" customHeight="1" x14ac:dyDescent="0.2">
      <c r="A65" s="306" t="s">
        <v>297</v>
      </c>
      <c r="B65" s="307" t="s">
        <v>298</v>
      </c>
      <c r="C65" s="308"/>
      <c r="D65" s="113">
        <v>1.1431757981318835</v>
      </c>
      <c r="E65" s="115">
        <v>82</v>
      </c>
      <c r="F65" s="114">
        <v>36</v>
      </c>
      <c r="G65" s="114">
        <v>53</v>
      </c>
      <c r="H65" s="114">
        <v>39</v>
      </c>
      <c r="I65" s="140">
        <v>51</v>
      </c>
      <c r="J65" s="115">
        <v>31</v>
      </c>
      <c r="K65" s="116">
        <v>60.784313725490193</v>
      </c>
    </row>
    <row r="66" spans="1:11" ht="14.1" customHeight="1" x14ac:dyDescent="0.2">
      <c r="A66" s="306">
        <v>82</v>
      </c>
      <c r="B66" s="307" t="s">
        <v>299</v>
      </c>
      <c r="C66" s="308"/>
      <c r="D66" s="113">
        <v>2.6627631395510942</v>
      </c>
      <c r="E66" s="115">
        <v>191</v>
      </c>
      <c r="F66" s="114">
        <v>148</v>
      </c>
      <c r="G66" s="114">
        <v>283</v>
      </c>
      <c r="H66" s="114">
        <v>195</v>
      </c>
      <c r="I66" s="140">
        <v>278</v>
      </c>
      <c r="J66" s="115">
        <v>-87</v>
      </c>
      <c r="K66" s="116">
        <v>-31.294964028776977</v>
      </c>
    </row>
    <row r="67" spans="1:11" ht="14.1" customHeight="1" x14ac:dyDescent="0.2">
      <c r="A67" s="306" t="s">
        <v>300</v>
      </c>
      <c r="B67" s="307" t="s">
        <v>301</v>
      </c>
      <c r="C67" s="308"/>
      <c r="D67" s="113">
        <v>1.8820577164366374</v>
      </c>
      <c r="E67" s="115">
        <v>135</v>
      </c>
      <c r="F67" s="114">
        <v>110</v>
      </c>
      <c r="G67" s="114">
        <v>197</v>
      </c>
      <c r="H67" s="114">
        <v>132</v>
      </c>
      <c r="I67" s="140">
        <v>177</v>
      </c>
      <c r="J67" s="115">
        <v>-42</v>
      </c>
      <c r="K67" s="116">
        <v>-23.728813559322035</v>
      </c>
    </row>
    <row r="68" spans="1:11" ht="14.1" customHeight="1" x14ac:dyDescent="0.2">
      <c r="A68" s="306" t="s">
        <v>302</v>
      </c>
      <c r="B68" s="307" t="s">
        <v>303</v>
      </c>
      <c r="C68" s="308"/>
      <c r="D68" s="113">
        <v>0.44611738463683259</v>
      </c>
      <c r="E68" s="115">
        <v>32</v>
      </c>
      <c r="F68" s="114">
        <v>24</v>
      </c>
      <c r="G68" s="114">
        <v>49</v>
      </c>
      <c r="H68" s="114">
        <v>36</v>
      </c>
      <c r="I68" s="140">
        <v>83</v>
      </c>
      <c r="J68" s="115">
        <v>-51</v>
      </c>
      <c r="K68" s="116">
        <v>-61.445783132530117</v>
      </c>
    </row>
    <row r="69" spans="1:11" ht="14.1" customHeight="1" x14ac:dyDescent="0.2">
      <c r="A69" s="306">
        <v>83</v>
      </c>
      <c r="B69" s="307" t="s">
        <v>304</v>
      </c>
      <c r="C69" s="308"/>
      <c r="D69" s="113">
        <v>3.7362330963334727</v>
      </c>
      <c r="E69" s="115">
        <v>268</v>
      </c>
      <c r="F69" s="114">
        <v>184</v>
      </c>
      <c r="G69" s="114">
        <v>534</v>
      </c>
      <c r="H69" s="114">
        <v>231</v>
      </c>
      <c r="I69" s="140">
        <v>273</v>
      </c>
      <c r="J69" s="115">
        <v>-5</v>
      </c>
      <c r="K69" s="116">
        <v>-1.8315018315018314</v>
      </c>
    </row>
    <row r="70" spans="1:11" ht="14.1" customHeight="1" x14ac:dyDescent="0.2">
      <c r="A70" s="306" t="s">
        <v>305</v>
      </c>
      <c r="B70" s="307" t="s">
        <v>306</v>
      </c>
      <c r="C70" s="308"/>
      <c r="D70" s="113">
        <v>2.9834100097588179</v>
      </c>
      <c r="E70" s="115">
        <v>214</v>
      </c>
      <c r="F70" s="114">
        <v>153</v>
      </c>
      <c r="G70" s="114">
        <v>485</v>
      </c>
      <c r="H70" s="114">
        <v>176</v>
      </c>
      <c r="I70" s="140">
        <v>211</v>
      </c>
      <c r="J70" s="115">
        <v>3</v>
      </c>
      <c r="K70" s="116">
        <v>1.4218009478672986</v>
      </c>
    </row>
    <row r="71" spans="1:11" ht="14.1" customHeight="1" x14ac:dyDescent="0.2">
      <c r="A71" s="306"/>
      <c r="B71" s="307" t="s">
        <v>307</v>
      </c>
      <c r="C71" s="308"/>
      <c r="D71" s="113">
        <v>1.2407639760211906</v>
      </c>
      <c r="E71" s="115">
        <v>89</v>
      </c>
      <c r="F71" s="114">
        <v>74</v>
      </c>
      <c r="G71" s="114">
        <v>196</v>
      </c>
      <c r="H71" s="114">
        <v>94</v>
      </c>
      <c r="I71" s="140">
        <v>103</v>
      </c>
      <c r="J71" s="115">
        <v>-14</v>
      </c>
      <c r="K71" s="116">
        <v>-13.592233009708737</v>
      </c>
    </row>
    <row r="72" spans="1:11" ht="14.1" customHeight="1" x14ac:dyDescent="0.2">
      <c r="A72" s="306">
        <v>84</v>
      </c>
      <c r="B72" s="307" t="s">
        <v>308</v>
      </c>
      <c r="C72" s="308"/>
      <c r="D72" s="113">
        <v>1.3522933221803988</v>
      </c>
      <c r="E72" s="115">
        <v>97</v>
      </c>
      <c r="F72" s="114">
        <v>64</v>
      </c>
      <c r="G72" s="114">
        <v>180</v>
      </c>
      <c r="H72" s="114">
        <v>74</v>
      </c>
      <c r="I72" s="140">
        <v>94</v>
      </c>
      <c r="J72" s="115">
        <v>3</v>
      </c>
      <c r="K72" s="116">
        <v>3.1914893617021276</v>
      </c>
    </row>
    <row r="73" spans="1:11" ht="14.1" customHeight="1" x14ac:dyDescent="0.2">
      <c r="A73" s="306" t="s">
        <v>309</v>
      </c>
      <c r="B73" s="307" t="s">
        <v>310</v>
      </c>
      <c r="C73" s="308"/>
      <c r="D73" s="113">
        <v>0.86435243273386309</v>
      </c>
      <c r="E73" s="115">
        <v>62</v>
      </c>
      <c r="F73" s="114">
        <v>38</v>
      </c>
      <c r="G73" s="114">
        <v>99</v>
      </c>
      <c r="H73" s="114">
        <v>16</v>
      </c>
      <c r="I73" s="140">
        <v>53</v>
      </c>
      <c r="J73" s="115">
        <v>9</v>
      </c>
      <c r="K73" s="116">
        <v>16.981132075471699</v>
      </c>
    </row>
    <row r="74" spans="1:11" ht="14.1" customHeight="1" x14ac:dyDescent="0.2">
      <c r="A74" s="306" t="s">
        <v>311</v>
      </c>
      <c r="B74" s="307" t="s">
        <v>312</v>
      </c>
      <c r="C74" s="308"/>
      <c r="D74" s="113">
        <v>6.9705841349505082E-2</v>
      </c>
      <c r="E74" s="115">
        <v>5</v>
      </c>
      <c r="F74" s="114">
        <v>13</v>
      </c>
      <c r="G74" s="114">
        <v>31</v>
      </c>
      <c r="H74" s="114">
        <v>4</v>
      </c>
      <c r="I74" s="140">
        <v>6</v>
      </c>
      <c r="J74" s="115">
        <v>-1</v>
      </c>
      <c r="K74" s="116">
        <v>-16.666666666666668</v>
      </c>
    </row>
    <row r="75" spans="1:11" ht="14.1" customHeight="1" x14ac:dyDescent="0.2">
      <c r="A75" s="306" t="s">
        <v>313</v>
      </c>
      <c r="B75" s="307" t="s">
        <v>314</v>
      </c>
      <c r="C75" s="308"/>
      <c r="D75" s="113">
        <v>0</v>
      </c>
      <c r="E75" s="115">
        <v>0</v>
      </c>
      <c r="F75" s="114">
        <v>0</v>
      </c>
      <c r="G75" s="114">
        <v>3</v>
      </c>
      <c r="H75" s="114">
        <v>0</v>
      </c>
      <c r="I75" s="140">
        <v>3</v>
      </c>
      <c r="J75" s="115">
        <v>-3</v>
      </c>
      <c r="K75" s="116">
        <v>-100</v>
      </c>
    </row>
    <row r="76" spans="1:11" ht="14.1" customHeight="1" x14ac:dyDescent="0.2">
      <c r="A76" s="306">
        <v>91</v>
      </c>
      <c r="B76" s="307" t="s">
        <v>315</v>
      </c>
      <c r="C76" s="308"/>
      <c r="D76" s="113">
        <v>0.15335285096891119</v>
      </c>
      <c r="E76" s="115">
        <v>11</v>
      </c>
      <c r="F76" s="114">
        <v>6</v>
      </c>
      <c r="G76" s="114">
        <v>11</v>
      </c>
      <c r="H76" s="114">
        <v>6</v>
      </c>
      <c r="I76" s="140">
        <v>8</v>
      </c>
      <c r="J76" s="115">
        <v>3</v>
      </c>
      <c r="K76" s="116">
        <v>37.5</v>
      </c>
    </row>
    <row r="77" spans="1:11" ht="14.1" customHeight="1" x14ac:dyDescent="0.2">
      <c r="A77" s="306">
        <v>92</v>
      </c>
      <c r="B77" s="307" t="s">
        <v>316</v>
      </c>
      <c r="C77" s="308"/>
      <c r="D77" s="113">
        <v>1.8959988847065383</v>
      </c>
      <c r="E77" s="115">
        <v>136</v>
      </c>
      <c r="F77" s="114">
        <v>135</v>
      </c>
      <c r="G77" s="114">
        <v>123</v>
      </c>
      <c r="H77" s="114">
        <v>116</v>
      </c>
      <c r="I77" s="140">
        <v>158</v>
      </c>
      <c r="J77" s="115">
        <v>-22</v>
      </c>
      <c r="K77" s="116">
        <v>-13.924050632911392</v>
      </c>
    </row>
    <row r="78" spans="1:11" ht="14.1" customHeight="1" x14ac:dyDescent="0.2">
      <c r="A78" s="306">
        <v>93</v>
      </c>
      <c r="B78" s="307" t="s">
        <v>317</v>
      </c>
      <c r="C78" s="308"/>
      <c r="D78" s="113">
        <v>5.5764673079604074E-2</v>
      </c>
      <c r="E78" s="115">
        <v>4</v>
      </c>
      <c r="F78" s="114">
        <v>5</v>
      </c>
      <c r="G78" s="114">
        <v>9</v>
      </c>
      <c r="H78" s="114" t="s">
        <v>514</v>
      </c>
      <c r="I78" s="140">
        <v>6</v>
      </c>
      <c r="J78" s="115">
        <v>-2</v>
      </c>
      <c r="K78" s="116">
        <v>-33.333333333333336</v>
      </c>
    </row>
    <row r="79" spans="1:11" ht="14.1" customHeight="1" x14ac:dyDescent="0.2">
      <c r="A79" s="306">
        <v>94</v>
      </c>
      <c r="B79" s="307" t="s">
        <v>318</v>
      </c>
      <c r="C79" s="308"/>
      <c r="D79" s="113">
        <v>0.50188205771643668</v>
      </c>
      <c r="E79" s="115">
        <v>36</v>
      </c>
      <c r="F79" s="114">
        <v>38</v>
      </c>
      <c r="G79" s="114">
        <v>40</v>
      </c>
      <c r="H79" s="114">
        <v>67</v>
      </c>
      <c r="I79" s="140">
        <v>47</v>
      </c>
      <c r="J79" s="115">
        <v>-11</v>
      </c>
      <c r="K79" s="116">
        <v>-23.404255319148938</v>
      </c>
    </row>
    <row r="80" spans="1:11" ht="14.1" customHeight="1" x14ac:dyDescent="0.2">
      <c r="A80" s="306" t="s">
        <v>319</v>
      </c>
      <c r="B80" s="307" t="s">
        <v>320</v>
      </c>
      <c r="C80" s="308"/>
      <c r="D80" s="113">
        <v>0</v>
      </c>
      <c r="E80" s="115">
        <v>0</v>
      </c>
      <c r="F80" s="114">
        <v>4</v>
      </c>
      <c r="G80" s="114">
        <v>0</v>
      </c>
      <c r="H80" s="114" t="s">
        <v>514</v>
      </c>
      <c r="I80" s="140">
        <v>0</v>
      </c>
      <c r="J80" s="115">
        <v>0</v>
      </c>
      <c r="K80" s="116">
        <v>0</v>
      </c>
    </row>
    <row r="81" spans="1:11" ht="14.1" customHeight="1" x14ac:dyDescent="0.2">
      <c r="A81" s="310" t="s">
        <v>321</v>
      </c>
      <c r="B81" s="311" t="s">
        <v>334</v>
      </c>
      <c r="C81" s="312"/>
      <c r="D81" s="125">
        <v>5.5764673079604074E-2</v>
      </c>
      <c r="E81" s="143">
        <v>4</v>
      </c>
      <c r="F81" s="144">
        <v>7</v>
      </c>
      <c r="G81" s="144">
        <v>13</v>
      </c>
      <c r="H81" s="144">
        <v>5</v>
      </c>
      <c r="I81" s="145">
        <v>3</v>
      </c>
      <c r="J81" s="143">
        <v>1</v>
      </c>
      <c r="K81" s="146">
        <v>33.333333333333336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7522</v>
      </c>
      <c r="E11" s="114">
        <v>8105</v>
      </c>
      <c r="F11" s="114">
        <v>6732</v>
      </c>
      <c r="G11" s="114">
        <v>5678</v>
      </c>
      <c r="H11" s="140">
        <v>7824</v>
      </c>
      <c r="I11" s="115">
        <v>-302</v>
      </c>
      <c r="J11" s="116">
        <v>-3.8599182004089978</v>
      </c>
    </row>
    <row r="12" spans="1:15" s="110" customFormat="1" ht="24.95" customHeight="1" x14ac:dyDescent="0.2">
      <c r="A12" s="193" t="s">
        <v>132</v>
      </c>
      <c r="B12" s="194" t="s">
        <v>133</v>
      </c>
      <c r="C12" s="113">
        <v>3.5628822121776125</v>
      </c>
      <c r="D12" s="115">
        <v>268</v>
      </c>
      <c r="E12" s="114">
        <v>436</v>
      </c>
      <c r="F12" s="114">
        <v>271</v>
      </c>
      <c r="G12" s="114">
        <v>209</v>
      </c>
      <c r="H12" s="140">
        <v>312</v>
      </c>
      <c r="I12" s="115">
        <v>-44</v>
      </c>
      <c r="J12" s="116">
        <v>-14.102564102564102</v>
      </c>
    </row>
    <row r="13" spans="1:15" s="110" customFormat="1" ht="24.95" customHeight="1" x14ac:dyDescent="0.2">
      <c r="A13" s="193" t="s">
        <v>134</v>
      </c>
      <c r="B13" s="199" t="s">
        <v>214</v>
      </c>
      <c r="C13" s="113">
        <v>0.59824514756713643</v>
      </c>
      <c r="D13" s="115">
        <v>45</v>
      </c>
      <c r="E13" s="114">
        <v>31</v>
      </c>
      <c r="F13" s="114">
        <v>52</v>
      </c>
      <c r="G13" s="114">
        <v>43</v>
      </c>
      <c r="H13" s="140">
        <v>210</v>
      </c>
      <c r="I13" s="115">
        <v>-165</v>
      </c>
      <c r="J13" s="116">
        <v>-78.571428571428569</v>
      </c>
    </row>
    <row r="14" spans="1:15" s="287" customFormat="1" ht="24.95" customHeight="1" x14ac:dyDescent="0.2">
      <c r="A14" s="193" t="s">
        <v>215</v>
      </c>
      <c r="B14" s="199" t="s">
        <v>137</v>
      </c>
      <c r="C14" s="113">
        <v>5.0917309226269607</v>
      </c>
      <c r="D14" s="115">
        <v>383</v>
      </c>
      <c r="E14" s="114">
        <v>309</v>
      </c>
      <c r="F14" s="114">
        <v>316</v>
      </c>
      <c r="G14" s="114">
        <v>289</v>
      </c>
      <c r="H14" s="140">
        <v>356</v>
      </c>
      <c r="I14" s="115">
        <v>27</v>
      </c>
      <c r="J14" s="116">
        <v>7.584269662921348</v>
      </c>
      <c r="K14" s="110"/>
      <c r="L14" s="110"/>
      <c r="M14" s="110"/>
      <c r="N14" s="110"/>
      <c r="O14" s="110"/>
    </row>
    <row r="15" spans="1:15" s="110" customFormat="1" ht="24.95" customHeight="1" x14ac:dyDescent="0.2">
      <c r="A15" s="193" t="s">
        <v>216</v>
      </c>
      <c r="B15" s="199" t="s">
        <v>217</v>
      </c>
      <c r="C15" s="113">
        <v>2.2201542143047064</v>
      </c>
      <c r="D15" s="115">
        <v>167</v>
      </c>
      <c r="E15" s="114">
        <v>181</v>
      </c>
      <c r="F15" s="114">
        <v>166</v>
      </c>
      <c r="G15" s="114">
        <v>154</v>
      </c>
      <c r="H15" s="140">
        <v>229</v>
      </c>
      <c r="I15" s="115">
        <v>-62</v>
      </c>
      <c r="J15" s="116">
        <v>-27.074235807860262</v>
      </c>
    </row>
    <row r="16" spans="1:15" s="287" customFormat="1" ht="24.95" customHeight="1" x14ac:dyDescent="0.2">
      <c r="A16" s="193" t="s">
        <v>218</v>
      </c>
      <c r="B16" s="199" t="s">
        <v>141</v>
      </c>
      <c r="C16" s="113">
        <v>1.8479127891518212</v>
      </c>
      <c r="D16" s="115">
        <v>139</v>
      </c>
      <c r="E16" s="114">
        <v>98</v>
      </c>
      <c r="F16" s="114">
        <v>123</v>
      </c>
      <c r="G16" s="114">
        <v>97</v>
      </c>
      <c r="H16" s="140">
        <v>95</v>
      </c>
      <c r="I16" s="115">
        <v>44</v>
      </c>
      <c r="J16" s="116">
        <v>46.315789473684212</v>
      </c>
      <c r="K16" s="110"/>
      <c r="L16" s="110"/>
      <c r="M16" s="110"/>
      <c r="N16" s="110"/>
      <c r="O16" s="110"/>
    </row>
    <row r="17" spans="1:15" s="110" customFormat="1" ht="24.95" customHeight="1" x14ac:dyDescent="0.2">
      <c r="A17" s="193" t="s">
        <v>142</v>
      </c>
      <c r="B17" s="199" t="s">
        <v>220</v>
      </c>
      <c r="C17" s="113">
        <v>1.0236639191704333</v>
      </c>
      <c r="D17" s="115">
        <v>77</v>
      </c>
      <c r="E17" s="114">
        <v>30</v>
      </c>
      <c r="F17" s="114">
        <v>27</v>
      </c>
      <c r="G17" s="114">
        <v>38</v>
      </c>
      <c r="H17" s="140">
        <v>32</v>
      </c>
      <c r="I17" s="115">
        <v>45</v>
      </c>
      <c r="J17" s="116">
        <v>140.625</v>
      </c>
    </row>
    <row r="18" spans="1:15" s="287" customFormat="1" ht="24.95" customHeight="1" x14ac:dyDescent="0.2">
      <c r="A18" s="201" t="s">
        <v>144</v>
      </c>
      <c r="B18" s="202" t="s">
        <v>145</v>
      </c>
      <c r="C18" s="113">
        <v>8.0164849773996281</v>
      </c>
      <c r="D18" s="115">
        <v>603</v>
      </c>
      <c r="E18" s="114">
        <v>552</v>
      </c>
      <c r="F18" s="114">
        <v>454</v>
      </c>
      <c r="G18" s="114">
        <v>423</v>
      </c>
      <c r="H18" s="140">
        <v>608</v>
      </c>
      <c r="I18" s="115">
        <v>-5</v>
      </c>
      <c r="J18" s="116">
        <v>-0.82236842105263153</v>
      </c>
      <c r="K18" s="110"/>
      <c r="L18" s="110"/>
      <c r="M18" s="110"/>
      <c r="N18" s="110"/>
      <c r="O18" s="110"/>
    </row>
    <row r="19" spans="1:15" s="110" customFormat="1" ht="24.95" customHeight="1" x14ac:dyDescent="0.2">
      <c r="A19" s="193" t="s">
        <v>146</v>
      </c>
      <c r="B19" s="199" t="s">
        <v>147</v>
      </c>
      <c r="C19" s="113">
        <v>12.922095187450147</v>
      </c>
      <c r="D19" s="115">
        <v>972</v>
      </c>
      <c r="E19" s="114">
        <v>846</v>
      </c>
      <c r="F19" s="114">
        <v>869</v>
      </c>
      <c r="G19" s="114">
        <v>770</v>
      </c>
      <c r="H19" s="140">
        <v>846</v>
      </c>
      <c r="I19" s="115">
        <v>126</v>
      </c>
      <c r="J19" s="116">
        <v>14.893617021276595</v>
      </c>
    </row>
    <row r="20" spans="1:15" s="287" customFormat="1" ht="24.95" customHeight="1" x14ac:dyDescent="0.2">
      <c r="A20" s="193" t="s">
        <v>148</v>
      </c>
      <c r="B20" s="199" t="s">
        <v>149</v>
      </c>
      <c r="C20" s="113">
        <v>5.1449082690773729</v>
      </c>
      <c r="D20" s="115">
        <v>387</v>
      </c>
      <c r="E20" s="114">
        <v>345</v>
      </c>
      <c r="F20" s="114">
        <v>293</v>
      </c>
      <c r="G20" s="114">
        <v>306</v>
      </c>
      <c r="H20" s="140">
        <v>548</v>
      </c>
      <c r="I20" s="115">
        <v>-161</v>
      </c>
      <c r="J20" s="116">
        <v>-29.37956204379562</v>
      </c>
      <c r="K20" s="110"/>
      <c r="L20" s="110"/>
      <c r="M20" s="110"/>
      <c r="N20" s="110"/>
      <c r="O20" s="110"/>
    </row>
    <row r="21" spans="1:15" s="110" customFormat="1" ht="24.95" customHeight="1" x14ac:dyDescent="0.2">
      <c r="A21" s="201" t="s">
        <v>150</v>
      </c>
      <c r="B21" s="202" t="s">
        <v>151</v>
      </c>
      <c r="C21" s="113">
        <v>21.882478064344589</v>
      </c>
      <c r="D21" s="115">
        <v>1646</v>
      </c>
      <c r="E21" s="114">
        <v>2540</v>
      </c>
      <c r="F21" s="114">
        <v>1363</v>
      </c>
      <c r="G21" s="114">
        <v>979</v>
      </c>
      <c r="H21" s="140">
        <v>1810</v>
      </c>
      <c r="I21" s="115">
        <v>-164</v>
      </c>
      <c r="J21" s="116">
        <v>-9.0607734806629843</v>
      </c>
    </row>
    <row r="22" spans="1:15" s="110" customFormat="1" ht="24.95" customHeight="1" x14ac:dyDescent="0.2">
      <c r="A22" s="201" t="s">
        <v>152</v>
      </c>
      <c r="B22" s="199" t="s">
        <v>153</v>
      </c>
      <c r="C22" s="113">
        <v>0.49189045466631215</v>
      </c>
      <c r="D22" s="115">
        <v>37</v>
      </c>
      <c r="E22" s="114">
        <v>32</v>
      </c>
      <c r="F22" s="114">
        <v>31</v>
      </c>
      <c r="G22" s="114">
        <v>23</v>
      </c>
      <c r="H22" s="140">
        <v>36</v>
      </c>
      <c r="I22" s="115">
        <v>1</v>
      </c>
      <c r="J22" s="116">
        <v>2.7777777777777777</v>
      </c>
    </row>
    <row r="23" spans="1:15" s="110" customFormat="1" ht="24.95" customHeight="1" x14ac:dyDescent="0.2">
      <c r="A23" s="193" t="s">
        <v>154</v>
      </c>
      <c r="B23" s="199" t="s">
        <v>155</v>
      </c>
      <c r="C23" s="113">
        <v>0.58495081095453338</v>
      </c>
      <c r="D23" s="115">
        <v>44</v>
      </c>
      <c r="E23" s="114">
        <v>31</v>
      </c>
      <c r="F23" s="114">
        <v>29</v>
      </c>
      <c r="G23" s="114">
        <v>22</v>
      </c>
      <c r="H23" s="140">
        <v>54</v>
      </c>
      <c r="I23" s="115">
        <v>-10</v>
      </c>
      <c r="J23" s="116">
        <v>-18.518518518518519</v>
      </c>
    </row>
    <row r="24" spans="1:15" s="110" customFormat="1" ht="24.95" customHeight="1" x14ac:dyDescent="0.2">
      <c r="A24" s="193" t="s">
        <v>156</v>
      </c>
      <c r="B24" s="199" t="s">
        <v>221</v>
      </c>
      <c r="C24" s="113">
        <v>3.1507577771869184</v>
      </c>
      <c r="D24" s="115">
        <v>237</v>
      </c>
      <c r="E24" s="114">
        <v>281</v>
      </c>
      <c r="F24" s="114">
        <v>250</v>
      </c>
      <c r="G24" s="114">
        <v>191</v>
      </c>
      <c r="H24" s="140">
        <v>260</v>
      </c>
      <c r="I24" s="115">
        <v>-23</v>
      </c>
      <c r="J24" s="116">
        <v>-8.8461538461538467</v>
      </c>
    </row>
    <row r="25" spans="1:15" s="110" customFormat="1" ht="24.95" customHeight="1" x14ac:dyDescent="0.2">
      <c r="A25" s="193" t="s">
        <v>222</v>
      </c>
      <c r="B25" s="204" t="s">
        <v>159</v>
      </c>
      <c r="C25" s="113">
        <v>9.239563945759107</v>
      </c>
      <c r="D25" s="115">
        <v>695</v>
      </c>
      <c r="E25" s="114">
        <v>914</v>
      </c>
      <c r="F25" s="114">
        <v>679</v>
      </c>
      <c r="G25" s="114">
        <v>580</v>
      </c>
      <c r="H25" s="140">
        <v>553</v>
      </c>
      <c r="I25" s="115">
        <v>142</v>
      </c>
      <c r="J25" s="116">
        <v>25.678119349005424</v>
      </c>
    </row>
    <row r="26" spans="1:15" s="110" customFormat="1" ht="24.95" customHeight="1" x14ac:dyDescent="0.2">
      <c r="A26" s="201">
        <v>782.78300000000002</v>
      </c>
      <c r="B26" s="203" t="s">
        <v>160</v>
      </c>
      <c r="C26" s="113">
        <v>6.0888061685721881</v>
      </c>
      <c r="D26" s="115">
        <v>458</v>
      </c>
      <c r="E26" s="114">
        <v>436</v>
      </c>
      <c r="F26" s="114">
        <v>426</v>
      </c>
      <c r="G26" s="114">
        <v>511</v>
      </c>
      <c r="H26" s="140">
        <v>492</v>
      </c>
      <c r="I26" s="115">
        <v>-34</v>
      </c>
      <c r="J26" s="116">
        <v>-6.9105691056910565</v>
      </c>
    </row>
    <row r="27" spans="1:15" s="110" customFormat="1" ht="24.95" customHeight="1" x14ac:dyDescent="0.2">
      <c r="A27" s="193" t="s">
        <v>161</v>
      </c>
      <c r="B27" s="199" t="s">
        <v>162</v>
      </c>
      <c r="C27" s="113">
        <v>2.3663919170433396</v>
      </c>
      <c r="D27" s="115">
        <v>178</v>
      </c>
      <c r="E27" s="114">
        <v>131</v>
      </c>
      <c r="F27" s="114">
        <v>226</v>
      </c>
      <c r="G27" s="114">
        <v>114</v>
      </c>
      <c r="H27" s="140">
        <v>257</v>
      </c>
      <c r="I27" s="115">
        <v>-79</v>
      </c>
      <c r="J27" s="116">
        <v>-30.739299610894943</v>
      </c>
    </row>
    <row r="28" spans="1:15" s="110" customFormat="1" ht="24.95" customHeight="1" x14ac:dyDescent="0.2">
      <c r="A28" s="193" t="s">
        <v>163</v>
      </c>
      <c r="B28" s="199" t="s">
        <v>164</v>
      </c>
      <c r="C28" s="113">
        <v>2.2334485509173092</v>
      </c>
      <c r="D28" s="115">
        <v>168</v>
      </c>
      <c r="E28" s="114">
        <v>176</v>
      </c>
      <c r="F28" s="114">
        <v>260</v>
      </c>
      <c r="G28" s="114">
        <v>210</v>
      </c>
      <c r="H28" s="140">
        <v>172</v>
      </c>
      <c r="I28" s="115">
        <v>-4</v>
      </c>
      <c r="J28" s="116">
        <v>-2.3255813953488373</v>
      </c>
    </row>
    <row r="29" spans="1:15" s="110" customFormat="1" ht="24.95" customHeight="1" x14ac:dyDescent="0.2">
      <c r="A29" s="193">
        <v>86</v>
      </c>
      <c r="B29" s="199" t="s">
        <v>165</v>
      </c>
      <c r="C29" s="113">
        <v>6.9662323850039884</v>
      </c>
      <c r="D29" s="115">
        <v>524</v>
      </c>
      <c r="E29" s="114">
        <v>275</v>
      </c>
      <c r="F29" s="114">
        <v>384</v>
      </c>
      <c r="G29" s="114">
        <v>269</v>
      </c>
      <c r="H29" s="140">
        <v>380</v>
      </c>
      <c r="I29" s="115">
        <v>144</v>
      </c>
      <c r="J29" s="116">
        <v>37.89473684210526</v>
      </c>
    </row>
    <row r="30" spans="1:15" s="110" customFormat="1" ht="24.95" customHeight="1" x14ac:dyDescent="0.2">
      <c r="A30" s="193">
        <v>87.88</v>
      </c>
      <c r="B30" s="204" t="s">
        <v>166</v>
      </c>
      <c r="C30" s="113">
        <v>5.6899760701940973</v>
      </c>
      <c r="D30" s="115">
        <v>428</v>
      </c>
      <c r="E30" s="114">
        <v>351</v>
      </c>
      <c r="F30" s="114">
        <v>469</v>
      </c>
      <c r="G30" s="114">
        <v>475</v>
      </c>
      <c r="H30" s="140">
        <v>500</v>
      </c>
      <c r="I30" s="115">
        <v>-72</v>
      </c>
      <c r="J30" s="116">
        <v>-14.4</v>
      </c>
    </row>
    <row r="31" spans="1:15" s="110" customFormat="1" ht="24.95" customHeight="1" x14ac:dyDescent="0.2">
      <c r="A31" s="193" t="s">
        <v>167</v>
      </c>
      <c r="B31" s="199" t="s">
        <v>168</v>
      </c>
      <c r="C31" s="113">
        <v>5.969157139058761</v>
      </c>
      <c r="D31" s="115">
        <v>449</v>
      </c>
      <c r="E31" s="114">
        <v>418</v>
      </c>
      <c r="F31" s="114">
        <v>360</v>
      </c>
      <c r="G31" s="114">
        <v>264</v>
      </c>
      <c r="H31" s="140">
        <v>430</v>
      </c>
      <c r="I31" s="115">
        <v>19</v>
      </c>
      <c r="J31" s="116">
        <v>4.4186046511627906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3.5628822121776125</v>
      </c>
      <c r="D34" s="115">
        <v>268</v>
      </c>
      <c r="E34" s="114">
        <v>436</v>
      </c>
      <c r="F34" s="114">
        <v>271</v>
      </c>
      <c r="G34" s="114">
        <v>209</v>
      </c>
      <c r="H34" s="140">
        <v>312</v>
      </c>
      <c r="I34" s="115">
        <v>-44</v>
      </c>
      <c r="J34" s="116">
        <v>-14.102564102564102</v>
      </c>
    </row>
    <row r="35" spans="1:10" s="110" customFormat="1" ht="24.95" customHeight="1" x14ac:dyDescent="0.2">
      <c r="A35" s="292" t="s">
        <v>171</v>
      </c>
      <c r="B35" s="293" t="s">
        <v>172</v>
      </c>
      <c r="C35" s="113">
        <v>13.706461047593725</v>
      </c>
      <c r="D35" s="115">
        <v>1031</v>
      </c>
      <c r="E35" s="114">
        <v>892</v>
      </c>
      <c r="F35" s="114">
        <v>822</v>
      </c>
      <c r="G35" s="114">
        <v>755</v>
      </c>
      <c r="H35" s="140">
        <v>1174</v>
      </c>
      <c r="I35" s="115">
        <v>-143</v>
      </c>
      <c r="J35" s="116">
        <v>-12.180579216354344</v>
      </c>
    </row>
    <row r="36" spans="1:10" s="110" customFormat="1" ht="24.95" customHeight="1" x14ac:dyDescent="0.2">
      <c r="A36" s="294" t="s">
        <v>173</v>
      </c>
      <c r="B36" s="295" t="s">
        <v>174</v>
      </c>
      <c r="C36" s="125">
        <v>82.730656740228667</v>
      </c>
      <c r="D36" s="143">
        <v>6223</v>
      </c>
      <c r="E36" s="144">
        <v>6776</v>
      </c>
      <c r="F36" s="144">
        <v>5639</v>
      </c>
      <c r="G36" s="144">
        <v>4714</v>
      </c>
      <c r="H36" s="145">
        <v>6338</v>
      </c>
      <c r="I36" s="143">
        <v>-115</v>
      </c>
      <c r="J36" s="146">
        <v>-1.8144525086778163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7522</v>
      </c>
      <c r="F11" s="264">
        <v>8105</v>
      </c>
      <c r="G11" s="264">
        <v>6732</v>
      </c>
      <c r="H11" s="264">
        <v>5678</v>
      </c>
      <c r="I11" s="265">
        <v>7824</v>
      </c>
      <c r="J11" s="263">
        <v>-302</v>
      </c>
      <c r="K11" s="266">
        <v>-3.8599182004089978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20.566338739696889</v>
      </c>
      <c r="E13" s="115">
        <v>1547</v>
      </c>
      <c r="F13" s="114">
        <v>2201</v>
      </c>
      <c r="G13" s="114">
        <v>1683</v>
      </c>
      <c r="H13" s="114">
        <v>1511</v>
      </c>
      <c r="I13" s="140">
        <v>1620</v>
      </c>
      <c r="J13" s="115">
        <v>-73</v>
      </c>
      <c r="K13" s="116">
        <v>-4.5061728395061724</v>
      </c>
    </row>
    <row r="14" spans="1:17" ht="15.95" customHeight="1" x14ac:dyDescent="0.2">
      <c r="A14" s="306" t="s">
        <v>230</v>
      </c>
      <c r="B14" s="307"/>
      <c r="C14" s="308"/>
      <c r="D14" s="113">
        <v>65.713905876096788</v>
      </c>
      <c r="E14" s="115">
        <v>4943</v>
      </c>
      <c r="F14" s="114">
        <v>5063</v>
      </c>
      <c r="G14" s="114">
        <v>4139</v>
      </c>
      <c r="H14" s="114">
        <v>3462</v>
      </c>
      <c r="I14" s="140">
        <v>5136</v>
      </c>
      <c r="J14" s="115">
        <v>-193</v>
      </c>
      <c r="K14" s="116">
        <v>-3.7577881619937696</v>
      </c>
    </row>
    <row r="15" spans="1:17" ht="15.95" customHeight="1" x14ac:dyDescent="0.2">
      <c r="A15" s="306" t="s">
        <v>231</v>
      </c>
      <c r="B15" s="307"/>
      <c r="C15" s="308"/>
      <c r="D15" s="113">
        <v>6.8332890188779576</v>
      </c>
      <c r="E15" s="115">
        <v>514</v>
      </c>
      <c r="F15" s="114">
        <v>450</v>
      </c>
      <c r="G15" s="114">
        <v>455</v>
      </c>
      <c r="H15" s="114">
        <v>343</v>
      </c>
      <c r="I15" s="140">
        <v>594</v>
      </c>
      <c r="J15" s="115">
        <v>-80</v>
      </c>
      <c r="K15" s="116">
        <v>-13.468013468013469</v>
      </c>
    </row>
    <row r="16" spans="1:17" ht="15.95" customHeight="1" x14ac:dyDescent="0.2">
      <c r="A16" s="306" t="s">
        <v>232</v>
      </c>
      <c r="B16" s="307"/>
      <c r="C16" s="308"/>
      <c r="D16" s="113">
        <v>6.7934060090401491</v>
      </c>
      <c r="E16" s="115">
        <v>511</v>
      </c>
      <c r="F16" s="114">
        <v>386</v>
      </c>
      <c r="G16" s="114">
        <v>446</v>
      </c>
      <c r="H16" s="114">
        <v>357</v>
      </c>
      <c r="I16" s="140">
        <v>470</v>
      </c>
      <c r="J16" s="115">
        <v>41</v>
      </c>
      <c r="K16" s="116">
        <v>8.7234042553191493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3.1108747673491091</v>
      </c>
      <c r="E18" s="115">
        <v>234</v>
      </c>
      <c r="F18" s="114">
        <v>351</v>
      </c>
      <c r="G18" s="114">
        <v>297</v>
      </c>
      <c r="H18" s="114">
        <v>207</v>
      </c>
      <c r="I18" s="140">
        <v>278</v>
      </c>
      <c r="J18" s="115">
        <v>-44</v>
      </c>
      <c r="K18" s="116">
        <v>-15.827338129496402</v>
      </c>
    </row>
    <row r="19" spans="1:11" ht="14.1" customHeight="1" x14ac:dyDescent="0.2">
      <c r="A19" s="306" t="s">
        <v>235</v>
      </c>
      <c r="B19" s="307" t="s">
        <v>236</v>
      </c>
      <c r="C19" s="308"/>
      <c r="D19" s="113">
        <v>1.7415580962509971</v>
      </c>
      <c r="E19" s="115">
        <v>131</v>
      </c>
      <c r="F19" s="114">
        <v>245</v>
      </c>
      <c r="G19" s="114">
        <v>161</v>
      </c>
      <c r="H19" s="114">
        <v>101</v>
      </c>
      <c r="I19" s="140">
        <v>137</v>
      </c>
      <c r="J19" s="115">
        <v>-6</v>
      </c>
      <c r="K19" s="116">
        <v>-4.3795620437956204</v>
      </c>
    </row>
    <row r="20" spans="1:11" ht="14.1" customHeight="1" x14ac:dyDescent="0.2">
      <c r="A20" s="306">
        <v>12</v>
      </c>
      <c r="B20" s="307" t="s">
        <v>237</v>
      </c>
      <c r="C20" s="308"/>
      <c r="D20" s="113">
        <v>1.5820260568997606</v>
      </c>
      <c r="E20" s="115">
        <v>119</v>
      </c>
      <c r="F20" s="114">
        <v>217</v>
      </c>
      <c r="G20" s="114">
        <v>81</v>
      </c>
      <c r="H20" s="114">
        <v>76</v>
      </c>
      <c r="I20" s="140">
        <v>117</v>
      </c>
      <c r="J20" s="115">
        <v>2</v>
      </c>
      <c r="K20" s="116">
        <v>1.7094017094017093</v>
      </c>
    </row>
    <row r="21" spans="1:11" ht="14.1" customHeight="1" x14ac:dyDescent="0.2">
      <c r="A21" s="306">
        <v>21</v>
      </c>
      <c r="B21" s="307" t="s">
        <v>238</v>
      </c>
      <c r="C21" s="308"/>
      <c r="D21" s="113">
        <v>0.29247540547726669</v>
      </c>
      <c r="E21" s="115">
        <v>22</v>
      </c>
      <c r="F21" s="114">
        <v>15</v>
      </c>
      <c r="G21" s="114">
        <v>7</v>
      </c>
      <c r="H21" s="114">
        <v>9</v>
      </c>
      <c r="I21" s="140">
        <v>21</v>
      </c>
      <c r="J21" s="115">
        <v>1</v>
      </c>
      <c r="K21" s="116">
        <v>4.7619047619047619</v>
      </c>
    </row>
    <row r="22" spans="1:11" ht="14.1" customHeight="1" x14ac:dyDescent="0.2">
      <c r="A22" s="306">
        <v>22</v>
      </c>
      <c r="B22" s="307" t="s">
        <v>239</v>
      </c>
      <c r="C22" s="308"/>
      <c r="D22" s="113">
        <v>0.90401488965700616</v>
      </c>
      <c r="E22" s="115">
        <v>68</v>
      </c>
      <c r="F22" s="114">
        <v>52</v>
      </c>
      <c r="G22" s="114">
        <v>69</v>
      </c>
      <c r="H22" s="114">
        <v>44</v>
      </c>
      <c r="I22" s="140">
        <v>62</v>
      </c>
      <c r="J22" s="115">
        <v>6</v>
      </c>
      <c r="K22" s="116">
        <v>9.67741935483871</v>
      </c>
    </row>
    <row r="23" spans="1:11" ht="14.1" customHeight="1" x14ac:dyDescent="0.2">
      <c r="A23" s="306">
        <v>23</v>
      </c>
      <c r="B23" s="307" t="s">
        <v>240</v>
      </c>
      <c r="C23" s="308"/>
      <c r="D23" s="113">
        <v>0.19941504918904546</v>
      </c>
      <c r="E23" s="115">
        <v>15</v>
      </c>
      <c r="F23" s="114">
        <v>9</v>
      </c>
      <c r="G23" s="114">
        <v>13</v>
      </c>
      <c r="H23" s="114">
        <v>10</v>
      </c>
      <c r="I23" s="140">
        <v>15</v>
      </c>
      <c r="J23" s="115">
        <v>0</v>
      </c>
      <c r="K23" s="116">
        <v>0</v>
      </c>
    </row>
    <row r="24" spans="1:11" ht="14.1" customHeight="1" x14ac:dyDescent="0.2">
      <c r="A24" s="306">
        <v>24</v>
      </c>
      <c r="B24" s="307" t="s">
        <v>241</v>
      </c>
      <c r="C24" s="308"/>
      <c r="D24" s="113">
        <v>2.4860409465567668</v>
      </c>
      <c r="E24" s="115">
        <v>187</v>
      </c>
      <c r="F24" s="114">
        <v>184</v>
      </c>
      <c r="G24" s="114">
        <v>170</v>
      </c>
      <c r="H24" s="114">
        <v>164</v>
      </c>
      <c r="I24" s="140">
        <v>165</v>
      </c>
      <c r="J24" s="115">
        <v>22</v>
      </c>
      <c r="K24" s="116">
        <v>13.333333333333334</v>
      </c>
    </row>
    <row r="25" spans="1:11" ht="14.1" customHeight="1" x14ac:dyDescent="0.2">
      <c r="A25" s="306">
        <v>25</v>
      </c>
      <c r="B25" s="307" t="s">
        <v>242</v>
      </c>
      <c r="C25" s="308"/>
      <c r="D25" s="113">
        <v>3.6426482318532307</v>
      </c>
      <c r="E25" s="115">
        <v>274</v>
      </c>
      <c r="F25" s="114">
        <v>222</v>
      </c>
      <c r="G25" s="114">
        <v>201</v>
      </c>
      <c r="H25" s="114">
        <v>152</v>
      </c>
      <c r="I25" s="140">
        <v>214</v>
      </c>
      <c r="J25" s="115">
        <v>60</v>
      </c>
      <c r="K25" s="116">
        <v>28.037383177570092</v>
      </c>
    </row>
    <row r="26" spans="1:11" ht="14.1" customHeight="1" x14ac:dyDescent="0.2">
      <c r="A26" s="306">
        <v>26</v>
      </c>
      <c r="B26" s="307" t="s">
        <v>243</v>
      </c>
      <c r="C26" s="308"/>
      <c r="D26" s="113">
        <v>1.7548524328636002</v>
      </c>
      <c r="E26" s="115">
        <v>132</v>
      </c>
      <c r="F26" s="114">
        <v>116</v>
      </c>
      <c r="G26" s="114">
        <v>80</v>
      </c>
      <c r="H26" s="114">
        <v>96</v>
      </c>
      <c r="I26" s="140">
        <v>122</v>
      </c>
      <c r="J26" s="115">
        <v>10</v>
      </c>
      <c r="K26" s="116">
        <v>8.1967213114754092</v>
      </c>
    </row>
    <row r="27" spans="1:11" ht="14.1" customHeight="1" x14ac:dyDescent="0.2">
      <c r="A27" s="306">
        <v>27</v>
      </c>
      <c r="B27" s="307" t="s">
        <v>244</v>
      </c>
      <c r="C27" s="308"/>
      <c r="D27" s="113">
        <v>0.78436586014357879</v>
      </c>
      <c r="E27" s="115">
        <v>59</v>
      </c>
      <c r="F27" s="114">
        <v>77</v>
      </c>
      <c r="G27" s="114">
        <v>54</v>
      </c>
      <c r="H27" s="114">
        <v>39</v>
      </c>
      <c r="I27" s="140">
        <v>58</v>
      </c>
      <c r="J27" s="115">
        <v>1</v>
      </c>
      <c r="K27" s="116">
        <v>1.7241379310344827</v>
      </c>
    </row>
    <row r="28" spans="1:11" ht="14.1" customHeight="1" x14ac:dyDescent="0.2">
      <c r="A28" s="306">
        <v>28</v>
      </c>
      <c r="B28" s="307" t="s">
        <v>245</v>
      </c>
      <c r="C28" s="308"/>
      <c r="D28" s="113">
        <v>0.39883009837809091</v>
      </c>
      <c r="E28" s="115">
        <v>30</v>
      </c>
      <c r="F28" s="114">
        <v>12</v>
      </c>
      <c r="G28" s="114">
        <v>16</v>
      </c>
      <c r="H28" s="114">
        <v>13</v>
      </c>
      <c r="I28" s="140">
        <v>20</v>
      </c>
      <c r="J28" s="115">
        <v>10</v>
      </c>
      <c r="K28" s="116">
        <v>50</v>
      </c>
    </row>
    <row r="29" spans="1:11" ht="14.1" customHeight="1" x14ac:dyDescent="0.2">
      <c r="A29" s="306">
        <v>29</v>
      </c>
      <c r="B29" s="307" t="s">
        <v>246</v>
      </c>
      <c r="C29" s="308"/>
      <c r="D29" s="113">
        <v>7.4049454932198886</v>
      </c>
      <c r="E29" s="115">
        <v>557</v>
      </c>
      <c r="F29" s="114">
        <v>794</v>
      </c>
      <c r="G29" s="114">
        <v>499</v>
      </c>
      <c r="H29" s="114">
        <v>400</v>
      </c>
      <c r="I29" s="140">
        <v>666</v>
      </c>
      <c r="J29" s="115">
        <v>-109</v>
      </c>
      <c r="K29" s="116">
        <v>-16.366366366366368</v>
      </c>
    </row>
    <row r="30" spans="1:11" ht="14.1" customHeight="1" x14ac:dyDescent="0.2">
      <c r="A30" s="306" t="s">
        <v>247</v>
      </c>
      <c r="B30" s="307" t="s">
        <v>248</v>
      </c>
      <c r="C30" s="308"/>
      <c r="D30" s="113">
        <v>1.1831959585216698</v>
      </c>
      <c r="E30" s="115">
        <v>89</v>
      </c>
      <c r="F30" s="114" t="s">
        <v>514</v>
      </c>
      <c r="G30" s="114" t="s">
        <v>514</v>
      </c>
      <c r="H30" s="114" t="s">
        <v>514</v>
      </c>
      <c r="I30" s="140">
        <v>149</v>
      </c>
      <c r="J30" s="115">
        <v>-60</v>
      </c>
      <c r="K30" s="116">
        <v>-40.268456375838923</v>
      </c>
    </row>
    <row r="31" spans="1:11" ht="14.1" customHeight="1" x14ac:dyDescent="0.2">
      <c r="A31" s="306" t="s">
        <v>249</v>
      </c>
      <c r="B31" s="307" t="s">
        <v>250</v>
      </c>
      <c r="C31" s="308"/>
      <c r="D31" s="113">
        <v>6.1818665248604097</v>
      </c>
      <c r="E31" s="115">
        <v>465</v>
      </c>
      <c r="F31" s="114">
        <v>659</v>
      </c>
      <c r="G31" s="114">
        <v>381</v>
      </c>
      <c r="H31" s="114">
        <v>297</v>
      </c>
      <c r="I31" s="140">
        <v>510</v>
      </c>
      <c r="J31" s="115">
        <v>-45</v>
      </c>
      <c r="K31" s="116">
        <v>-8.8235294117647065</v>
      </c>
    </row>
    <row r="32" spans="1:11" ht="14.1" customHeight="1" x14ac:dyDescent="0.2">
      <c r="A32" s="306">
        <v>31</v>
      </c>
      <c r="B32" s="307" t="s">
        <v>251</v>
      </c>
      <c r="C32" s="308"/>
      <c r="D32" s="113">
        <v>0.5583621377293273</v>
      </c>
      <c r="E32" s="115">
        <v>42</v>
      </c>
      <c r="F32" s="114">
        <v>18</v>
      </c>
      <c r="G32" s="114">
        <v>30</v>
      </c>
      <c r="H32" s="114">
        <v>21</v>
      </c>
      <c r="I32" s="140">
        <v>39</v>
      </c>
      <c r="J32" s="115">
        <v>3</v>
      </c>
      <c r="K32" s="116">
        <v>7.6923076923076925</v>
      </c>
    </row>
    <row r="33" spans="1:11" ht="14.1" customHeight="1" x14ac:dyDescent="0.2">
      <c r="A33" s="306">
        <v>32</v>
      </c>
      <c r="B33" s="307" t="s">
        <v>252</v>
      </c>
      <c r="C33" s="308"/>
      <c r="D33" s="113">
        <v>2.3796862536559424</v>
      </c>
      <c r="E33" s="115">
        <v>179</v>
      </c>
      <c r="F33" s="114">
        <v>164</v>
      </c>
      <c r="G33" s="114">
        <v>171</v>
      </c>
      <c r="H33" s="114">
        <v>177</v>
      </c>
      <c r="I33" s="140">
        <v>228</v>
      </c>
      <c r="J33" s="115">
        <v>-49</v>
      </c>
      <c r="K33" s="116">
        <v>-21.491228070175438</v>
      </c>
    </row>
    <row r="34" spans="1:11" ht="14.1" customHeight="1" x14ac:dyDescent="0.2">
      <c r="A34" s="306">
        <v>33</v>
      </c>
      <c r="B34" s="307" t="s">
        <v>253</v>
      </c>
      <c r="C34" s="308"/>
      <c r="D34" s="113">
        <v>1.8479127891518212</v>
      </c>
      <c r="E34" s="115">
        <v>139</v>
      </c>
      <c r="F34" s="114">
        <v>115</v>
      </c>
      <c r="G34" s="114">
        <v>119</v>
      </c>
      <c r="H34" s="114">
        <v>109</v>
      </c>
      <c r="I34" s="140">
        <v>147</v>
      </c>
      <c r="J34" s="115">
        <v>-8</v>
      </c>
      <c r="K34" s="116">
        <v>-5.4421768707482991</v>
      </c>
    </row>
    <row r="35" spans="1:11" ht="14.1" customHeight="1" x14ac:dyDescent="0.2">
      <c r="A35" s="306">
        <v>34</v>
      </c>
      <c r="B35" s="307" t="s">
        <v>254</v>
      </c>
      <c r="C35" s="308"/>
      <c r="D35" s="113">
        <v>3.5495878755650092</v>
      </c>
      <c r="E35" s="115">
        <v>267</v>
      </c>
      <c r="F35" s="114">
        <v>291</v>
      </c>
      <c r="G35" s="114">
        <v>199</v>
      </c>
      <c r="H35" s="114">
        <v>181</v>
      </c>
      <c r="I35" s="140">
        <v>379</v>
      </c>
      <c r="J35" s="115">
        <v>-112</v>
      </c>
      <c r="K35" s="116">
        <v>-29.551451187335093</v>
      </c>
    </row>
    <row r="36" spans="1:11" ht="14.1" customHeight="1" x14ac:dyDescent="0.2">
      <c r="A36" s="306">
        <v>41</v>
      </c>
      <c r="B36" s="307" t="s">
        <v>255</v>
      </c>
      <c r="C36" s="308"/>
      <c r="D36" s="113">
        <v>0.10635469290082425</v>
      </c>
      <c r="E36" s="115">
        <v>8</v>
      </c>
      <c r="F36" s="114">
        <v>11</v>
      </c>
      <c r="G36" s="114">
        <v>12</v>
      </c>
      <c r="H36" s="114">
        <v>10</v>
      </c>
      <c r="I36" s="140">
        <v>15</v>
      </c>
      <c r="J36" s="115">
        <v>-7</v>
      </c>
      <c r="K36" s="116">
        <v>-46.666666666666664</v>
      </c>
    </row>
    <row r="37" spans="1:11" ht="14.1" customHeight="1" x14ac:dyDescent="0.2">
      <c r="A37" s="306">
        <v>42</v>
      </c>
      <c r="B37" s="307" t="s">
        <v>256</v>
      </c>
      <c r="C37" s="308"/>
      <c r="D37" s="113">
        <v>9.3060356288221222E-2</v>
      </c>
      <c r="E37" s="115">
        <v>7</v>
      </c>
      <c r="F37" s="114">
        <v>6</v>
      </c>
      <c r="G37" s="114">
        <v>7</v>
      </c>
      <c r="H37" s="114">
        <v>3</v>
      </c>
      <c r="I37" s="140">
        <v>10</v>
      </c>
      <c r="J37" s="115">
        <v>-3</v>
      </c>
      <c r="K37" s="116">
        <v>-30</v>
      </c>
    </row>
    <row r="38" spans="1:11" ht="14.1" customHeight="1" x14ac:dyDescent="0.2">
      <c r="A38" s="306">
        <v>43</v>
      </c>
      <c r="B38" s="307" t="s">
        <v>257</v>
      </c>
      <c r="C38" s="308"/>
      <c r="D38" s="113">
        <v>0.29247540547726669</v>
      </c>
      <c r="E38" s="115">
        <v>22</v>
      </c>
      <c r="F38" s="114">
        <v>17</v>
      </c>
      <c r="G38" s="114">
        <v>27</v>
      </c>
      <c r="H38" s="114">
        <v>17</v>
      </c>
      <c r="I38" s="140">
        <v>30</v>
      </c>
      <c r="J38" s="115">
        <v>-8</v>
      </c>
      <c r="K38" s="116">
        <v>-26.666666666666668</v>
      </c>
    </row>
    <row r="39" spans="1:11" ht="14.1" customHeight="1" x14ac:dyDescent="0.2">
      <c r="A39" s="306">
        <v>51</v>
      </c>
      <c r="B39" s="307" t="s">
        <v>258</v>
      </c>
      <c r="C39" s="308"/>
      <c r="D39" s="113">
        <v>4.7726668439244886</v>
      </c>
      <c r="E39" s="115">
        <v>359</v>
      </c>
      <c r="F39" s="114">
        <v>291</v>
      </c>
      <c r="G39" s="114">
        <v>331</v>
      </c>
      <c r="H39" s="114">
        <v>294</v>
      </c>
      <c r="I39" s="140">
        <v>392</v>
      </c>
      <c r="J39" s="115">
        <v>-33</v>
      </c>
      <c r="K39" s="116">
        <v>-8.4183673469387763</v>
      </c>
    </row>
    <row r="40" spans="1:11" ht="14.1" customHeight="1" x14ac:dyDescent="0.2">
      <c r="A40" s="306" t="s">
        <v>259</v>
      </c>
      <c r="B40" s="307" t="s">
        <v>260</v>
      </c>
      <c r="C40" s="308"/>
      <c r="D40" s="113">
        <v>3.2837011433129488</v>
      </c>
      <c r="E40" s="115">
        <v>247</v>
      </c>
      <c r="F40" s="114">
        <v>216</v>
      </c>
      <c r="G40" s="114">
        <v>245</v>
      </c>
      <c r="H40" s="114">
        <v>228</v>
      </c>
      <c r="I40" s="140">
        <v>289</v>
      </c>
      <c r="J40" s="115">
        <v>-42</v>
      </c>
      <c r="K40" s="116">
        <v>-14.53287197231834</v>
      </c>
    </row>
    <row r="41" spans="1:11" ht="14.1" customHeight="1" x14ac:dyDescent="0.2">
      <c r="A41" s="306"/>
      <c r="B41" s="307" t="s">
        <v>261</v>
      </c>
      <c r="C41" s="308"/>
      <c r="D41" s="113">
        <v>2.4195692634937518</v>
      </c>
      <c r="E41" s="115">
        <v>182</v>
      </c>
      <c r="F41" s="114">
        <v>150</v>
      </c>
      <c r="G41" s="114">
        <v>198</v>
      </c>
      <c r="H41" s="114">
        <v>164</v>
      </c>
      <c r="I41" s="140">
        <v>211</v>
      </c>
      <c r="J41" s="115">
        <v>-29</v>
      </c>
      <c r="K41" s="116">
        <v>-13.744075829383887</v>
      </c>
    </row>
    <row r="42" spans="1:11" ht="14.1" customHeight="1" x14ac:dyDescent="0.2">
      <c r="A42" s="306">
        <v>52</v>
      </c>
      <c r="B42" s="307" t="s">
        <v>262</v>
      </c>
      <c r="C42" s="308"/>
      <c r="D42" s="113">
        <v>4.6796064876362671</v>
      </c>
      <c r="E42" s="115">
        <v>352</v>
      </c>
      <c r="F42" s="114">
        <v>278</v>
      </c>
      <c r="G42" s="114">
        <v>220</v>
      </c>
      <c r="H42" s="114">
        <v>256</v>
      </c>
      <c r="I42" s="140">
        <v>500</v>
      </c>
      <c r="J42" s="115">
        <v>-148</v>
      </c>
      <c r="K42" s="116">
        <v>-29.6</v>
      </c>
    </row>
    <row r="43" spans="1:11" ht="14.1" customHeight="1" x14ac:dyDescent="0.2">
      <c r="A43" s="306" t="s">
        <v>263</v>
      </c>
      <c r="B43" s="307" t="s">
        <v>264</v>
      </c>
      <c r="C43" s="308"/>
      <c r="D43" s="113">
        <v>3.8686519542674822</v>
      </c>
      <c r="E43" s="115">
        <v>291</v>
      </c>
      <c r="F43" s="114">
        <v>199</v>
      </c>
      <c r="G43" s="114">
        <v>179</v>
      </c>
      <c r="H43" s="114">
        <v>205</v>
      </c>
      <c r="I43" s="140">
        <v>430</v>
      </c>
      <c r="J43" s="115">
        <v>-139</v>
      </c>
      <c r="K43" s="116">
        <v>-32.325581395348834</v>
      </c>
    </row>
    <row r="44" spans="1:11" ht="14.1" customHeight="1" x14ac:dyDescent="0.2">
      <c r="A44" s="306">
        <v>53</v>
      </c>
      <c r="B44" s="307" t="s">
        <v>265</v>
      </c>
      <c r="C44" s="308"/>
      <c r="D44" s="113">
        <v>0.83754320659399095</v>
      </c>
      <c r="E44" s="115">
        <v>63</v>
      </c>
      <c r="F44" s="114">
        <v>96</v>
      </c>
      <c r="G44" s="114">
        <v>50</v>
      </c>
      <c r="H44" s="114">
        <v>49</v>
      </c>
      <c r="I44" s="140">
        <v>62</v>
      </c>
      <c r="J44" s="115">
        <v>1</v>
      </c>
      <c r="K44" s="116">
        <v>1.6129032258064515</v>
      </c>
    </row>
    <row r="45" spans="1:11" ht="14.1" customHeight="1" x14ac:dyDescent="0.2">
      <c r="A45" s="306" t="s">
        <v>266</v>
      </c>
      <c r="B45" s="307" t="s">
        <v>267</v>
      </c>
      <c r="C45" s="308"/>
      <c r="D45" s="113">
        <v>0.81095453336878487</v>
      </c>
      <c r="E45" s="115">
        <v>61</v>
      </c>
      <c r="F45" s="114">
        <v>96</v>
      </c>
      <c r="G45" s="114">
        <v>49</v>
      </c>
      <c r="H45" s="114">
        <v>47</v>
      </c>
      <c r="I45" s="140">
        <v>57</v>
      </c>
      <c r="J45" s="115">
        <v>4</v>
      </c>
      <c r="K45" s="116">
        <v>7.0175438596491224</v>
      </c>
    </row>
    <row r="46" spans="1:11" ht="14.1" customHeight="1" x14ac:dyDescent="0.2">
      <c r="A46" s="306">
        <v>54</v>
      </c>
      <c r="B46" s="307" t="s">
        <v>268</v>
      </c>
      <c r="C46" s="308"/>
      <c r="D46" s="113">
        <v>6.8598776921031641</v>
      </c>
      <c r="E46" s="115">
        <v>516</v>
      </c>
      <c r="F46" s="114">
        <v>724</v>
      </c>
      <c r="G46" s="114">
        <v>405</v>
      </c>
      <c r="H46" s="114">
        <v>357</v>
      </c>
      <c r="I46" s="140">
        <v>399</v>
      </c>
      <c r="J46" s="115">
        <v>117</v>
      </c>
      <c r="K46" s="116">
        <v>29.323308270676691</v>
      </c>
    </row>
    <row r="47" spans="1:11" ht="14.1" customHeight="1" x14ac:dyDescent="0.2">
      <c r="A47" s="306">
        <v>61</v>
      </c>
      <c r="B47" s="307" t="s">
        <v>269</v>
      </c>
      <c r="C47" s="308"/>
      <c r="D47" s="113">
        <v>1.236373304972082</v>
      </c>
      <c r="E47" s="115">
        <v>93</v>
      </c>
      <c r="F47" s="114">
        <v>61</v>
      </c>
      <c r="G47" s="114">
        <v>89</v>
      </c>
      <c r="H47" s="114">
        <v>66</v>
      </c>
      <c r="I47" s="140">
        <v>95</v>
      </c>
      <c r="J47" s="115">
        <v>-2</v>
      </c>
      <c r="K47" s="116">
        <v>-2.1052631578947367</v>
      </c>
    </row>
    <row r="48" spans="1:11" ht="14.1" customHeight="1" x14ac:dyDescent="0.2">
      <c r="A48" s="306">
        <v>62</v>
      </c>
      <c r="B48" s="307" t="s">
        <v>270</v>
      </c>
      <c r="C48" s="308"/>
      <c r="D48" s="113">
        <v>8.9470885402818396</v>
      </c>
      <c r="E48" s="115">
        <v>673</v>
      </c>
      <c r="F48" s="114">
        <v>801</v>
      </c>
      <c r="G48" s="114">
        <v>606</v>
      </c>
      <c r="H48" s="114">
        <v>605</v>
      </c>
      <c r="I48" s="140">
        <v>587</v>
      </c>
      <c r="J48" s="115">
        <v>86</v>
      </c>
      <c r="K48" s="116">
        <v>14.650766609880749</v>
      </c>
    </row>
    <row r="49" spans="1:11" ht="14.1" customHeight="1" x14ac:dyDescent="0.2">
      <c r="A49" s="306">
        <v>63</v>
      </c>
      <c r="B49" s="307" t="s">
        <v>271</v>
      </c>
      <c r="C49" s="308"/>
      <c r="D49" s="113">
        <v>15.275192767880883</v>
      </c>
      <c r="E49" s="115">
        <v>1149</v>
      </c>
      <c r="F49" s="114">
        <v>1705</v>
      </c>
      <c r="G49" s="114">
        <v>1097</v>
      </c>
      <c r="H49" s="114">
        <v>699</v>
      </c>
      <c r="I49" s="140">
        <v>1170</v>
      </c>
      <c r="J49" s="115">
        <v>-21</v>
      </c>
      <c r="K49" s="116">
        <v>-1.7948717948717949</v>
      </c>
    </row>
    <row r="50" spans="1:11" ht="14.1" customHeight="1" x14ac:dyDescent="0.2">
      <c r="A50" s="306" t="s">
        <v>272</v>
      </c>
      <c r="B50" s="307" t="s">
        <v>273</v>
      </c>
      <c r="C50" s="308"/>
      <c r="D50" s="113">
        <v>4.2940707258707791</v>
      </c>
      <c r="E50" s="115">
        <v>323</v>
      </c>
      <c r="F50" s="114">
        <v>494</v>
      </c>
      <c r="G50" s="114">
        <v>273</v>
      </c>
      <c r="H50" s="114">
        <v>208</v>
      </c>
      <c r="I50" s="140">
        <v>411</v>
      </c>
      <c r="J50" s="115">
        <v>-88</v>
      </c>
      <c r="K50" s="116">
        <v>-21.411192214111921</v>
      </c>
    </row>
    <row r="51" spans="1:11" ht="14.1" customHeight="1" x14ac:dyDescent="0.2">
      <c r="A51" s="306" t="s">
        <v>274</v>
      </c>
      <c r="B51" s="307" t="s">
        <v>275</v>
      </c>
      <c r="C51" s="308"/>
      <c r="D51" s="113">
        <v>10.489231587343792</v>
      </c>
      <c r="E51" s="115">
        <v>789</v>
      </c>
      <c r="F51" s="114">
        <v>1145</v>
      </c>
      <c r="G51" s="114">
        <v>749</v>
      </c>
      <c r="H51" s="114">
        <v>469</v>
      </c>
      <c r="I51" s="140">
        <v>704</v>
      </c>
      <c r="J51" s="115">
        <v>85</v>
      </c>
      <c r="K51" s="116">
        <v>12.073863636363637</v>
      </c>
    </row>
    <row r="52" spans="1:11" ht="14.1" customHeight="1" x14ac:dyDescent="0.2">
      <c r="A52" s="306">
        <v>71</v>
      </c>
      <c r="B52" s="307" t="s">
        <v>276</v>
      </c>
      <c r="C52" s="308"/>
      <c r="D52" s="113">
        <v>5.7963307630949217</v>
      </c>
      <c r="E52" s="115">
        <v>436</v>
      </c>
      <c r="F52" s="114">
        <v>358</v>
      </c>
      <c r="G52" s="114">
        <v>390</v>
      </c>
      <c r="H52" s="114">
        <v>379</v>
      </c>
      <c r="I52" s="140">
        <v>463</v>
      </c>
      <c r="J52" s="115">
        <v>-27</v>
      </c>
      <c r="K52" s="116">
        <v>-5.8315334773218144</v>
      </c>
    </row>
    <row r="53" spans="1:11" ht="14.1" customHeight="1" x14ac:dyDescent="0.2">
      <c r="A53" s="306" t="s">
        <v>277</v>
      </c>
      <c r="B53" s="307" t="s">
        <v>278</v>
      </c>
      <c r="C53" s="308"/>
      <c r="D53" s="113">
        <v>2.087210848178676</v>
      </c>
      <c r="E53" s="115">
        <v>157</v>
      </c>
      <c r="F53" s="114">
        <v>118</v>
      </c>
      <c r="G53" s="114">
        <v>118</v>
      </c>
      <c r="H53" s="114">
        <v>181</v>
      </c>
      <c r="I53" s="140">
        <v>156</v>
      </c>
      <c r="J53" s="115">
        <v>1</v>
      </c>
      <c r="K53" s="116">
        <v>0.64102564102564108</v>
      </c>
    </row>
    <row r="54" spans="1:11" ht="14.1" customHeight="1" x14ac:dyDescent="0.2">
      <c r="A54" s="306" t="s">
        <v>279</v>
      </c>
      <c r="B54" s="307" t="s">
        <v>280</v>
      </c>
      <c r="C54" s="308"/>
      <c r="D54" s="113">
        <v>3.2571124700877427</v>
      </c>
      <c r="E54" s="115">
        <v>245</v>
      </c>
      <c r="F54" s="114">
        <v>219</v>
      </c>
      <c r="G54" s="114">
        <v>231</v>
      </c>
      <c r="H54" s="114">
        <v>167</v>
      </c>
      <c r="I54" s="140">
        <v>260</v>
      </c>
      <c r="J54" s="115">
        <v>-15</v>
      </c>
      <c r="K54" s="116">
        <v>-5.7692307692307692</v>
      </c>
    </row>
    <row r="55" spans="1:11" ht="14.1" customHeight="1" x14ac:dyDescent="0.2">
      <c r="A55" s="306">
        <v>72</v>
      </c>
      <c r="B55" s="307" t="s">
        <v>281</v>
      </c>
      <c r="C55" s="308"/>
      <c r="D55" s="113">
        <v>1.2895506514224939</v>
      </c>
      <c r="E55" s="115">
        <v>97</v>
      </c>
      <c r="F55" s="114">
        <v>66</v>
      </c>
      <c r="G55" s="114">
        <v>65</v>
      </c>
      <c r="H55" s="114">
        <v>58</v>
      </c>
      <c r="I55" s="140">
        <v>127</v>
      </c>
      <c r="J55" s="115">
        <v>-30</v>
      </c>
      <c r="K55" s="116">
        <v>-23.622047244094489</v>
      </c>
    </row>
    <row r="56" spans="1:11" ht="14.1" customHeight="1" x14ac:dyDescent="0.2">
      <c r="A56" s="306" t="s">
        <v>282</v>
      </c>
      <c r="B56" s="307" t="s">
        <v>283</v>
      </c>
      <c r="C56" s="308"/>
      <c r="D56" s="113">
        <v>0.30576974208986973</v>
      </c>
      <c r="E56" s="115">
        <v>23</v>
      </c>
      <c r="F56" s="114">
        <v>20</v>
      </c>
      <c r="G56" s="114">
        <v>16</v>
      </c>
      <c r="H56" s="114">
        <v>11</v>
      </c>
      <c r="I56" s="140">
        <v>40</v>
      </c>
      <c r="J56" s="115">
        <v>-17</v>
      </c>
      <c r="K56" s="116">
        <v>-42.5</v>
      </c>
    </row>
    <row r="57" spans="1:11" ht="14.1" customHeight="1" x14ac:dyDescent="0.2">
      <c r="A57" s="306" t="s">
        <v>284</v>
      </c>
      <c r="B57" s="307" t="s">
        <v>285</v>
      </c>
      <c r="C57" s="308"/>
      <c r="D57" s="113">
        <v>0.70459984046796065</v>
      </c>
      <c r="E57" s="115">
        <v>53</v>
      </c>
      <c r="F57" s="114">
        <v>30</v>
      </c>
      <c r="G57" s="114">
        <v>31</v>
      </c>
      <c r="H57" s="114">
        <v>30</v>
      </c>
      <c r="I57" s="140">
        <v>56</v>
      </c>
      <c r="J57" s="115">
        <v>-3</v>
      </c>
      <c r="K57" s="116">
        <v>-5.3571428571428568</v>
      </c>
    </row>
    <row r="58" spans="1:11" ht="14.1" customHeight="1" x14ac:dyDescent="0.2">
      <c r="A58" s="306">
        <v>73</v>
      </c>
      <c r="B58" s="307" t="s">
        <v>286</v>
      </c>
      <c r="C58" s="308"/>
      <c r="D58" s="113">
        <v>1.7282637596383941</v>
      </c>
      <c r="E58" s="115">
        <v>130</v>
      </c>
      <c r="F58" s="114">
        <v>80</v>
      </c>
      <c r="G58" s="114">
        <v>152</v>
      </c>
      <c r="H58" s="114">
        <v>77</v>
      </c>
      <c r="I58" s="140">
        <v>148</v>
      </c>
      <c r="J58" s="115">
        <v>-18</v>
      </c>
      <c r="K58" s="116">
        <v>-12.162162162162161</v>
      </c>
    </row>
    <row r="59" spans="1:11" ht="14.1" customHeight="1" x14ac:dyDescent="0.2">
      <c r="A59" s="306" t="s">
        <v>287</v>
      </c>
      <c r="B59" s="307" t="s">
        <v>288</v>
      </c>
      <c r="C59" s="308"/>
      <c r="D59" s="113">
        <v>1.4756713639989365</v>
      </c>
      <c r="E59" s="115">
        <v>111</v>
      </c>
      <c r="F59" s="114">
        <v>69</v>
      </c>
      <c r="G59" s="114">
        <v>138</v>
      </c>
      <c r="H59" s="114">
        <v>65</v>
      </c>
      <c r="I59" s="140">
        <v>127</v>
      </c>
      <c r="J59" s="115">
        <v>-16</v>
      </c>
      <c r="K59" s="116">
        <v>-12.598425196850394</v>
      </c>
    </row>
    <row r="60" spans="1:11" ht="14.1" customHeight="1" x14ac:dyDescent="0.2">
      <c r="A60" s="306">
        <v>81</v>
      </c>
      <c r="B60" s="307" t="s">
        <v>289</v>
      </c>
      <c r="C60" s="308"/>
      <c r="D60" s="113">
        <v>7.0327040680670034</v>
      </c>
      <c r="E60" s="115">
        <v>529</v>
      </c>
      <c r="F60" s="114">
        <v>320</v>
      </c>
      <c r="G60" s="114">
        <v>390</v>
      </c>
      <c r="H60" s="114">
        <v>327</v>
      </c>
      <c r="I60" s="140">
        <v>425</v>
      </c>
      <c r="J60" s="115">
        <v>104</v>
      </c>
      <c r="K60" s="116">
        <v>24.470588235294116</v>
      </c>
    </row>
    <row r="61" spans="1:11" ht="14.1" customHeight="1" x14ac:dyDescent="0.2">
      <c r="A61" s="306" t="s">
        <v>290</v>
      </c>
      <c r="B61" s="307" t="s">
        <v>291</v>
      </c>
      <c r="C61" s="308"/>
      <c r="D61" s="113">
        <v>1.329433661260303</v>
      </c>
      <c r="E61" s="115">
        <v>100</v>
      </c>
      <c r="F61" s="114">
        <v>65</v>
      </c>
      <c r="G61" s="114">
        <v>100</v>
      </c>
      <c r="H61" s="114">
        <v>79</v>
      </c>
      <c r="I61" s="140">
        <v>81</v>
      </c>
      <c r="J61" s="115">
        <v>19</v>
      </c>
      <c r="K61" s="116">
        <v>23.456790123456791</v>
      </c>
    </row>
    <row r="62" spans="1:11" ht="14.1" customHeight="1" x14ac:dyDescent="0.2">
      <c r="A62" s="306" t="s">
        <v>292</v>
      </c>
      <c r="B62" s="307" t="s">
        <v>293</v>
      </c>
      <c r="C62" s="308"/>
      <c r="D62" s="113">
        <v>2.9114597181600637</v>
      </c>
      <c r="E62" s="115">
        <v>219</v>
      </c>
      <c r="F62" s="114">
        <v>145</v>
      </c>
      <c r="G62" s="114">
        <v>175</v>
      </c>
      <c r="H62" s="114">
        <v>131</v>
      </c>
      <c r="I62" s="140">
        <v>165</v>
      </c>
      <c r="J62" s="115">
        <v>54</v>
      </c>
      <c r="K62" s="116">
        <v>32.727272727272727</v>
      </c>
    </row>
    <row r="63" spans="1:11" ht="14.1" customHeight="1" x14ac:dyDescent="0.2">
      <c r="A63" s="306"/>
      <c r="B63" s="307" t="s">
        <v>294</v>
      </c>
      <c r="C63" s="308"/>
      <c r="D63" s="113">
        <v>2.5392182930071789</v>
      </c>
      <c r="E63" s="115">
        <v>191</v>
      </c>
      <c r="F63" s="114">
        <v>129</v>
      </c>
      <c r="G63" s="114">
        <v>155</v>
      </c>
      <c r="H63" s="114">
        <v>122</v>
      </c>
      <c r="I63" s="140">
        <v>150</v>
      </c>
      <c r="J63" s="115">
        <v>41</v>
      </c>
      <c r="K63" s="116">
        <v>27.333333333333332</v>
      </c>
    </row>
    <row r="64" spans="1:11" ht="14.1" customHeight="1" x14ac:dyDescent="0.2">
      <c r="A64" s="306" t="s">
        <v>295</v>
      </c>
      <c r="B64" s="307" t="s">
        <v>296</v>
      </c>
      <c r="C64" s="308"/>
      <c r="D64" s="113">
        <v>0.90401488965700616</v>
      </c>
      <c r="E64" s="115">
        <v>68</v>
      </c>
      <c r="F64" s="114">
        <v>47</v>
      </c>
      <c r="G64" s="114">
        <v>35</v>
      </c>
      <c r="H64" s="114">
        <v>45</v>
      </c>
      <c r="I64" s="140">
        <v>44</v>
      </c>
      <c r="J64" s="115">
        <v>24</v>
      </c>
      <c r="K64" s="116">
        <v>54.545454545454547</v>
      </c>
    </row>
    <row r="65" spans="1:11" ht="14.1" customHeight="1" x14ac:dyDescent="0.2">
      <c r="A65" s="306" t="s">
        <v>297</v>
      </c>
      <c r="B65" s="307" t="s">
        <v>298</v>
      </c>
      <c r="C65" s="308"/>
      <c r="D65" s="113">
        <v>1.1300186120712576</v>
      </c>
      <c r="E65" s="115">
        <v>85</v>
      </c>
      <c r="F65" s="114">
        <v>22</v>
      </c>
      <c r="G65" s="114">
        <v>52</v>
      </c>
      <c r="H65" s="114">
        <v>34</v>
      </c>
      <c r="I65" s="140">
        <v>55</v>
      </c>
      <c r="J65" s="115">
        <v>30</v>
      </c>
      <c r="K65" s="116">
        <v>54.545454545454547</v>
      </c>
    </row>
    <row r="66" spans="1:11" ht="14.1" customHeight="1" x14ac:dyDescent="0.2">
      <c r="A66" s="306">
        <v>82</v>
      </c>
      <c r="B66" s="307" t="s">
        <v>299</v>
      </c>
      <c r="C66" s="308"/>
      <c r="D66" s="113">
        <v>2.9912257378356819</v>
      </c>
      <c r="E66" s="115">
        <v>225</v>
      </c>
      <c r="F66" s="114">
        <v>155</v>
      </c>
      <c r="G66" s="114">
        <v>240</v>
      </c>
      <c r="H66" s="114">
        <v>163</v>
      </c>
      <c r="I66" s="140">
        <v>302</v>
      </c>
      <c r="J66" s="115">
        <v>-77</v>
      </c>
      <c r="K66" s="116">
        <v>-25.496688741721854</v>
      </c>
    </row>
    <row r="67" spans="1:11" ht="14.1" customHeight="1" x14ac:dyDescent="0.2">
      <c r="A67" s="306" t="s">
        <v>300</v>
      </c>
      <c r="B67" s="307" t="s">
        <v>301</v>
      </c>
      <c r="C67" s="308"/>
      <c r="D67" s="113">
        <v>1.9675618186652486</v>
      </c>
      <c r="E67" s="115">
        <v>148</v>
      </c>
      <c r="F67" s="114">
        <v>111</v>
      </c>
      <c r="G67" s="114">
        <v>157</v>
      </c>
      <c r="H67" s="114">
        <v>110</v>
      </c>
      <c r="I67" s="140">
        <v>179</v>
      </c>
      <c r="J67" s="115">
        <v>-31</v>
      </c>
      <c r="K67" s="116">
        <v>-17.318435754189945</v>
      </c>
    </row>
    <row r="68" spans="1:11" ht="14.1" customHeight="1" x14ac:dyDescent="0.2">
      <c r="A68" s="306" t="s">
        <v>302</v>
      </c>
      <c r="B68" s="307" t="s">
        <v>303</v>
      </c>
      <c r="C68" s="308"/>
      <c r="D68" s="113">
        <v>0.69130550385535761</v>
      </c>
      <c r="E68" s="115">
        <v>52</v>
      </c>
      <c r="F68" s="114">
        <v>30</v>
      </c>
      <c r="G68" s="114">
        <v>55</v>
      </c>
      <c r="H68" s="114">
        <v>42</v>
      </c>
      <c r="I68" s="140">
        <v>96</v>
      </c>
      <c r="J68" s="115">
        <v>-44</v>
      </c>
      <c r="K68" s="116">
        <v>-45.833333333333336</v>
      </c>
    </row>
    <row r="69" spans="1:11" ht="14.1" customHeight="1" x14ac:dyDescent="0.2">
      <c r="A69" s="306">
        <v>83</v>
      </c>
      <c r="B69" s="307" t="s">
        <v>304</v>
      </c>
      <c r="C69" s="308"/>
      <c r="D69" s="113">
        <v>3.0444030842860941</v>
      </c>
      <c r="E69" s="115">
        <v>229</v>
      </c>
      <c r="F69" s="114">
        <v>200</v>
      </c>
      <c r="G69" s="114">
        <v>286</v>
      </c>
      <c r="H69" s="114">
        <v>356</v>
      </c>
      <c r="I69" s="140">
        <v>244</v>
      </c>
      <c r="J69" s="115">
        <v>-15</v>
      </c>
      <c r="K69" s="116">
        <v>-6.1475409836065573</v>
      </c>
    </row>
    <row r="70" spans="1:11" ht="14.1" customHeight="1" x14ac:dyDescent="0.2">
      <c r="A70" s="306" t="s">
        <v>305</v>
      </c>
      <c r="B70" s="307" t="s">
        <v>306</v>
      </c>
      <c r="C70" s="308"/>
      <c r="D70" s="113">
        <v>2.5791013028449878</v>
      </c>
      <c r="E70" s="115">
        <v>194</v>
      </c>
      <c r="F70" s="114">
        <v>145</v>
      </c>
      <c r="G70" s="114">
        <v>250</v>
      </c>
      <c r="H70" s="114">
        <v>333</v>
      </c>
      <c r="I70" s="140">
        <v>193</v>
      </c>
      <c r="J70" s="115">
        <v>1</v>
      </c>
      <c r="K70" s="116">
        <v>0.51813471502590669</v>
      </c>
    </row>
    <row r="71" spans="1:11" ht="14.1" customHeight="1" x14ac:dyDescent="0.2">
      <c r="A71" s="306"/>
      <c r="B71" s="307" t="s">
        <v>307</v>
      </c>
      <c r="C71" s="308"/>
      <c r="D71" s="113">
        <v>1.4091996809359213</v>
      </c>
      <c r="E71" s="115">
        <v>106</v>
      </c>
      <c r="F71" s="114">
        <v>74</v>
      </c>
      <c r="G71" s="114">
        <v>138</v>
      </c>
      <c r="H71" s="114">
        <v>110</v>
      </c>
      <c r="I71" s="140">
        <v>109</v>
      </c>
      <c r="J71" s="115">
        <v>-3</v>
      </c>
      <c r="K71" s="116">
        <v>-2.7522935779816513</v>
      </c>
    </row>
    <row r="72" spans="1:11" ht="14.1" customHeight="1" x14ac:dyDescent="0.2">
      <c r="A72" s="306">
        <v>84</v>
      </c>
      <c r="B72" s="307" t="s">
        <v>308</v>
      </c>
      <c r="C72" s="308"/>
      <c r="D72" s="113">
        <v>1.3427279978729061</v>
      </c>
      <c r="E72" s="115">
        <v>101</v>
      </c>
      <c r="F72" s="114">
        <v>102</v>
      </c>
      <c r="G72" s="114">
        <v>143</v>
      </c>
      <c r="H72" s="114">
        <v>88</v>
      </c>
      <c r="I72" s="140">
        <v>86</v>
      </c>
      <c r="J72" s="115">
        <v>15</v>
      </c>
      <c r="K72" s="116">
        <v>17.441860465116278</v>
      </c>
    </row>
    <row r="73" spans="1:11" ht="14.1" customHeight="1" x14ac:dyDescent="0.2">
      <c r="A73" s="306" t="s">
        <v>309</v>
      </c>
      <c r="B73" s="307" t="s">
        <v>310</v>
      </c>
      <c r="C73" s="308"/>
      <c r="D73" s="113">
        <v>0.90401488965700616</v>
      </c>
      <c r="E73" s="115">
        <v>68</v>
      </c>
      <c r="F73" s="114">
        <v>35</v>
      </c>
      <c r="G73" s="114">
        <v>67</v>
      </c>
      <c r="H73" s="114">
        <v>73</v>
      </c>
      <c r="I73" s="140">
        <v>33</v>
      </c>
      <c r="J73" s="115">
        <v>35</v>
      </c>
      <c r="K73" s="116">
        <v>106.06060606060606</v>
      </c>
    </row>
    <row r="74" spans="1:11" ht="14.1" customHeight="1" x14ac:dyDescent="0.2">
      <c r="A74" s="306" t="s">
        <v>311</v>
      </c>
      <c r="B74" s="307" t="s">
        <v>312</v>
      </c>
      <c r="C74" s="308"/>
      <c r="D74" s="113">
        <v>9.3060356288221222E-2</v>
      </c>
      <c r="E74" s="115">
        <v>7</v>
      </c>
      <c r="F74" s="114">
        <v>17</v>
      </c>
      <c r="G74" s="114">
        <v>26</v>
      </c>
      <c r="H74" s="114">
        <v>5</v>
      </c>
      <c r="I74" s="140">
        <v>17</v>
      </c>
      <c r="J74" s="115">
        <v>-10</v>
      </c>
      <c r="K74" s="116">
        <v>-58.823529411764703</v>
      </c>
    </row>
    <row r="75" spans="1:11" ht="14.1" customHeight="1" x14ac:dyDescent="0.2">
      <c r="A75" s="306" t="s">
        <v>313</v>
      </c>
      <c r="B75" s="307" t="s">
        <v>314</v>
      </c>
      <c r="C75" s="308"/>
      <c r="D75" s="113">
        <v>5.3177346450412125E-2</v>
      </c>
      <c r="E75" s="115">
        <v>4</v>
      </c>
      <c r="F75" s="114">
        <v>0</v>
      </c>
      <c r="G75" s="114">
        <v>4</v>
      </c>
      <c r="H75" s="114" t="s">
        <v>514</v>
      </c>
      <c r="I75" s="140" t="s">
        <v>514</v>
      </c>
      <c r="J75" s="115" t="s">
        <v>514</v>
      </c>
      <c r="K75" s="116" t="s">
        <v>514</v>
      </c>
    </row>
    <row r="76" spans="1:11" ht="14.1" customHeight="1" x14ac:dyDescent="0.2">
      <c r="A76" s="306">
        <v>91</v>
      </c>
      <c r="B76" s="307" t="s">
        <v>315</v>
      </c>
      <c r="C76" s="308"/>
      <c r="D76" s="113">
        <v>0.1329433661260303</v>
      </c>
      <c r="E76" s="115">
        <v>10</v>
      </c>
      <c r="F76" s="114" t="s">
        <v>514</v>
      </c>
      <c r="G76" s="114">
        <v>6</v>
      </c>
      <c r="H76" s="114">
        <v>9</v>
      </c>
      <c r="I76" s="140">
        <v>8</v>
      </c>
      <c r="J76" s="115">
        <v>2</v>
      </c>
      <c r="K76" s="116">
        <v>25</v>
      </c>
    </row>
    <row r="77" spans="1:11" ht="14.1" customHeight="1" x14ac:dyDescent="0.2">
      <c r="A77" s="306">
        <v>92</v>
      </c>
      <c r="B77" s="307" t="s">
        <v>316</v>
      </c>
      <c r="C77" s="308"/>
      <c r="D77" s="113">
        <v>1.9808561552778516</v>
      </c>
      <c r="E77" s="115">
        <v>149</v>
      </c>
      <c r="F77" s="114">
        <v>113</v>
      </c>
      <c r="G77" s="114">
        <v>134</v>
      </c>
      <c r="H77" s="114">
        <v>138</v>
      </c>
      <c r="I77" s="140">
        <v>154</v>
      </c>
      <c r="J77" s="115">
        <v>-5</v>
      </c>
      <c r="K77" s="116">
        <v>-3.2467532467532467</v>
      </c>
    </row>
    <row r="78" spans="1:11" ht="14.1" customHeight="1" x14ac:dyDescent="0.2">
      <c r="A78" s="306">
        <v>93</v>
      </c>
      <c r="B78" s="307" t="s">
        <v>317</v>
      </c>
      <c r="C78" s="308"/>
      <c r="D78" s="113" t="s">
        <v>514</v>
      </c>
      <c r="E78" s="115" t="s">
        <v>514</v>
      </c>
      <c r="F78" s="114">
        <v>8</v>
      </c>
      <c r="G78" s="114">
        <v>7</v>
      </c>
      <c r="H78" s="114">
        <v>4</v>
      </c>
      <c r="I78" s="140">
        <v>11</v>
      </c>
      <c r="J78" s="115" t="s">
        <v>514</v>
      </c>
      <c r="K78" s="116" t="s">
        <v>514</v>
      </c>
    </row>
    <row r="79" spans="1:11" ht="14.1" customHeight="1" x14ac:dyDescent="0.2">
      <c r="A79" s="306">
        <v>94</v>
      </c>
      <c r="B79" s="307" t="s">
        <v>318</v>
      </c>
      <c r="C79" s="308"/>
      <c r="D79" s="113">
        <v>0.50518479127891514</v>
      </c>
      <c r="E79" s="115">
        <v>38</v>
      </c>
      <c r="F79" s="114">
        <v>66</v>
      </c>
      <c r="G79" s="114">
        <v>60</v>
      </c>
      <c r="H79" s="114">
        <v>20</v>
      </c>
      <c r="I79" s="140">
        <v>61</v>
      </c>
      <c r="J79" s="115">
        <v>-23</v>
      </c>
      <c r="K79" s="116">
        <v>-37.704918032786885</v>
      </c>
    </row>
    <row r="80" spans="1:11" ht="14.1" customHeight="1" x14ac:dyDescent="0.2">
      <c r="A80" s="306" t="s">
        <v>319</v>
      </c>
      <c r="B80" s="307" t="s">
        <v>320</v>
      </c>
      <c r="C80" s="308"/>
      <c r="D80" s="113" t="s">
        <v>514</v>
      </c>
      <c r="E80" s="115" t="s">
        <v>514</v>
      </c>
      <c r="F80" s="114" t="s">
        <v>514</v>
      </c>
      <c r="G80" s="114">
        <v>0</v>
      </c>
      <c r="H80" s="114">
        <v>0</v>
      </c>
      <c r="I80" s="140">
        <v>0</v>
      </c>
      <c r="J80" s="115" t="s">
        <v>514</v>
      </c>
      <c r="K80" s="116" t="s">
        <v>514</v>
      </c>
    </row>
    <row r="81" spans="1:11" ht="14.1" customHeight="1" x14ac:dyDescent="0.2">
      <c r="A81" s="310" t="s">
        <v>321</v>
      </c>
      <c r="B81" s="311" t="s">
        <v>334</v>
      </c>
      <c r="C81" s="312"/>
      <c r="D81" s="125">
        <v>9.3060356288221222E-2</v>
      </c>
      <c r="E81" s="143">
        <v>7</v>
      </c>
      <c r="F81" s="144">
        <v>5</v>
      </c>
      <c r="G81" s="144">
        <v>9</v>
      </c>
      <c r="H81" s="144">
        <v>5</v>
      </c>
      <c r="I81" s="145">
        <v>4</v>
      </c>
      <c r="J81" s="143">
        <v>3</v>
      </c>
      <c r="K81" s="146">
        <v>75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66602</v>
      </c>
      <c r="C10" s="114">
        <v>31162</v>
      </c>
      <c r="D10" s="114">
        <v>35440</v>
      </c>
      <c r="E10" s="114">
        <v>51815</v>
      </c>
      <c r="F10" s="114">
        <v>13677</v>
      </c>
      <c r="G10" s="114">
        <v>8525</v>
      </c>
      <c r="H10" s="114">
        <v>20089</v>
      </c>
      <c r="I10" s="115">
        <v>11071</v>
      </c>
      <c r="J10" s="114">
        <v>9151</v>
      </c>
      <c r="K10" s="114">
        <v>1920</v>
      </c>
      <c r="L10" s="423">
        <v>6093</v>
      </c>
      <c r="M10" s="424">
        <v>6857</v>
      </c>
    </row>
    <row r="11" spans="1:13" ht="11.1" customHeight="1" x14ac:dyDescent="0.2">
      <c r="A11" s="422" t="s">
        <v>388</v>
      </c>
      <c r="B11" s="115">
        <v>72394</v>
      </c>
      <c r="C11" s="114">
        <v>34106</v>
      </c>
      <c r="D11" s="114">
        <v>38288</v>
      </c>
      <c r="E11" s="114">
        <v>56787</v>
      </c>
      <c r="F11" s="114">
        <v>14496</v>
      </c>
      <c r="G11" s="114">
        <v>9105</v>
      </c>
      <c r="H11" s="114">
        <v>21932</v>
      </c>
      <c r="I11" s="115">
        <v>11062</v>
      </c>
      <c r="J11" s="114">
        <v>8743</v>
      </c>
      <c r="K11" s="114">
        <v>2319</v>
      </c>
      <c r="L11" s="423">
        <v>10240</v>
      </c>
      <c r="M11" s="424">
        <v>4512</v>
      </c>
    </row>
    <row r="12" spans="1:13" ht="11.1" customHeight="1" x14ac:dyDescent="0.2">
      <c r="A12" s="422" t="s">
        <v>389</v>
      </c>
      <c r="B12" s="115">
        <v>72894</v>
      </c>
      <c r="C12" s="114">
        <v>34543</v>
      </c>
      <c r="D12" s="114">
        <v>38351</v>
      </c>
      <c r="E12" s="114">
        <v>57160</v>
      </c>
      <c r="F12" s="114">
        <v>14606</v>
      </c>
      <c r="G12" s="114">
        <v>9414</v>
      </c>
      <c r="H12" s="114">
        <v>22325</v>
      </c>
      <c r="I12" s="115">
        <v>10965</v>
      </c>
      <c r="J12" s="114">
        <v>8585</v>
      </c>
      <c r="K12" s="114">
        <v>2380</v>
      </c>
      <c r="L12" s="423">
        <v>7093</v>
      </c>
      <c r="M12" s="424">
        <v>6588</v>
      </c>
    </row>
    <row r="13" spans="1:13" s="110" customFormat="1" ht="11.1" customHeight="1" x14ac:dyDescent="0.2">
      <c r="A13" s="422" t="s">
        <v>390</v>
      </c>
      <c r="B13" s="115">
        <v>67517</v>
      </c>
      <c r="C13" s="114">
        <v>32070</v>
      </c>
      <c r="D13" s="114">
        <v>35447</v>
      </c>
      <c r="E13" s="114">
        <v>52426</v>
      </c>
      <c r="F13" s="114">
        <v>13971</v>
      </c>
      <c r="G13" s="114">
        <v>8317</v>
      </c>
      <c r="H13" s="114">
        <v>21046</v>
      </c>
      <c r="I13" s="115">
        <v>11419</v>
      </c>
      <c r="J13" s="114">
        <v>9326</v>
      </c>
      <c r="K13" s="114">
        <v>2093</v>
      </c>
      <c r="L13" s="423">
        <v>4055</v>
      </c>
      <c r="M13" s="424">
        <v>9362</v>
      </c>
    </row>
    <row r="14" spans="1:13" ht="15" customHeight="1" x14ac:dyDescent="0.2">
      <c r="A14" s="422" t="s">
        <v>391</v>
      </c>
      <c r="B14" s="115">
        <v>67265</v>
      </c>
      <c r="C14" s="114">
        <v>32032</v>
      </c>
      <c r="D14" s="114">
        <v>35233</v>
      </c>
      <c r="E14" s="114">
        <v>50462</v>
      </c>
      <c r="F14" s="114">
        <v>15807</v>
      </c>
      <c r="G14" s="114">
        <v>7830</v>
      </c>
      <c r="H14" s="114">
        <v>21416</v>
      </c>
      <c r="I14" s="115">
        <v>11212</v>
      </c>
      <c r="J14" s="114">
        <v>9192</v>
      </c>
      <c r="K14" s="114">
        <v>2020</v>
      </c>
      <c r="L14" s="423">
        <v>6758</v>
      </c>
      <c r="M14" s="424">
        <v>7063</v>
      </c>
    </row>
    <row r="15" spans="1:13" ht="11.1" customHeight="1" x14ac:dyDescent="0.2">
      <c r="A15" s="422" t="s">
        <v>388</v>
      </c>
      <c r="B15" s="115">
        <v>72857</v>
      </c>
      <c r="C15" s="114">
        <v>34613</v>
      </c>
      <c r="D15" s="114">
        <v>38244</v>
      </c>
      <c r="E15" s="114">
        <v>53381</v>
      </c>
      <c r="F15" s="114">
        <v>18462</v>
      </c>
      <c r="G15" s="114">
        <v>8374</v>
      </c>
      <c r="H15" s="114">
        <v>23249</v>
      </c>
      <c r="I15" s="115">
        <v>11055</v>
      </c>
      <c r="J15" s="114">
        <v>8669</v>
      </c>
      <c r="K15" s="114">
        <v>2386</v>
      </c>
      <c r="L15" s="423">
        <v>10326</v>
      </c>
      <c r="M15" s="424">
        <v>4839</v>
      </c>
    </row>
    <row r="16" spans="1:13" ht="11.1" customHeight="1" x14ac:dyDescent="0.2">
      <c r="A16" s="422" t="s">
        <v>389</v>
      </c>
      <c r="B16" s="115">
        <v>73295</v>
      </c>
      <c r="C16" s="114">
        <v>34997</v>
      </c>
      <c r="D16" s="114">
        <v>38298</v>
      </c>
      <c r="E16" s="114">
        <v>54005</v>
      </c>
      <c r="F16" s="114">
        <v>18888</v>
      </c>
      <c r="G16" s="114">
        <v>8608</v>
      </c>
      <c r="H16" s="114">
        <v>23626</v>
      </c>
      <c r="I16" s="115">
        <v>10850</v>
      </c>
      <c r="J16" s="114">
        <v>8469</v>
      </c>
      <c r="K16" s="114">
        <v>2381</v>
      </c>
      <c r="L16" s="423">
        <v>7062</v>
      </c>
      <c r="M16" s="424">
        <v>6886</v>
      </c>
    </row>
    <row r="17" spans="1:13" s="110" customFormat="1" ht="11.1" customHeight="1" x14ac:dyDescent="0.2">
      <c r="A17" s="422" t="s">
        <v>390</v>
      </c>
      <c r="B17" s="115">
        <v>68160</v>
      </c>
      <c r="C17" s="114">
        <v>32630</v>
      </c>
      <c r="D17" s="114">
        <v>35530</v>
      </c>
      <c r="E17" s="114">
        <v>51203</v>
      </c>
      <c r="F17" s="114">
        <v>16890</v>
      </c>
      <c r="G17" s="114">
        <v>7562</v>
      </c>
      <c r="H17" s="114">
        <v>22527</v>
      </c>
      <c r="I17" s="115">
        <v>11466</v>
      </c>
      <c r="J17" s="114">
        <v>9290</v>
      </c>
      <c r="K17" s="114">
        <v>2176</v>
      </c>
      <c r="L17" s="423">
        <v>4285</v>
      </c>
      <c r="M17" s="424">
        <v>9424</v>
      </c>
    </row>
    <row r="18" spans="1:13" ht="15" customHeight="1" x14ac:dyDescent="0.2">
      <c r="A18" s="422" t="s">
        <v>392</v>
      </c>
      <c r="B18" s="115">
        <v>68021</v>
      </c>
      <c r="C18" s="114">
        <v>32415</v>
      </c>
      <c r="D18" s="114">
        <v>35606</v>
      </c>
      <c r="E18" s="114">
        <v>50713</v>
      </c>
      <c r="F18" s="114">
        <v>17200</v>
      </c>
      <c r="G18" s="114">
        <v>7131</v>
      </c>
      <c r="H18" s="114">
        <v>22875</v>
      </c>
      <c r="I18" s="115">
        <v>11037</v>
      </c>
      <c r="J18" s="114">
        <v>8937</v>
      </c>
      <c r="K18" s="114">
        <v>2100</v>
      </c>
      <c r="L18" s="423">
        <v>7421</v>
      </c>
      <c r="M18" s="424">
        <v>7565</v>
      </c>
    </row>
    <row r="19" spans="1:13" ht="11.1" customHeight="1" x14ac:dyDescent="0.2">
      <c r="A19" s="422" t="s">
        <v>388</v>
      </c>
      <c r="B19" s="115">
        <v>72641</v>
      </c>
      <c r="C19" s="114">
        <v>34562</v>
      </c>
      <c r="D19" s="114">
        <v>38079</v>
      </c>
      <c r="E19" s="114">
        <v>53237</v>
      </c>
      <c r="F19" s="114">
        <v>19293</v>
      </c>
      <c r="G19" s="114">
        <v>7396</v>
      </c>
      <c r="H19" s="114">
        <v>24603</v>
      </c>
      <c r="I19" s="115">
        <v>10997</v>
      </c>
      <c r="J19" s="114">
        <v>8599</v>
      </c>
      <c r="K19" s="114">
        <v>2398</v>
      </c>
      <c r="L19" s="423">
        <v>9485</v>
      </c>
      <c r="M19" s="424">
        <v>4987</v>
      </c>
    </row>
    <row r="20" spans="1:13" ht="11.1" customHeight="1" x14ac:dyDescent="0.2">
      <c r="A20" s="422" t="s">
        <v>389</v>
      </c>
      <c r="B20" s="115">
        <v>73049</v>
      </c>
      <c r="C20" s="114">
        <v>34753</v>
      </c>
      <c r="D20" s="114">
        <v>38296</v>
      </c>
      <c r="E20" s="114">
        <v>53197</v>
      </c>
      <c r="F20" s="114">
        <v>19766</v>
      </c>
      <c r="G20" s="114">
        <v>7587</v>
      </c>
      <c r="H20" s="114">
        <v>24929</v>
      </c>
      <c r="I20" s="115">
        <v>10978</v>
      </c>
      <c r="J20" s="114">
        <v>8441</v>
      </c>
      <c r="K20" s="114">
        <v>2537</v>
      </c>
      <c r="L20" s="423">
        <v>6694</v>
      </c>
      <c r="M20" s="424">
        <v>6503</v>
      </c>
    </row>
    <row r="21" spans="1:13" s="110" customFormat="1" ht="11.1" customHeight="1" x14ac:dyDescent="0.2">
      <c r="A21" s="422" t="s">
        <v>390</v>
      </c>
      <c r="B21" s="115">
        <v>67502</v>
      </c>
      <c r="C21" s="114">
        <v>32034</v>
      </c>
      <c r="D21" s="114">
        <v>35468</v>
      </c>
      <c r="E21" s="114">
        <v>50086</v>
      </c>
      <c r="F21" s="114">
        <v>17379</v>
      </c>
      <c r="G21" s="114">
        <v>6645</v>
      </c>
      <c r="H21" s="114">
        <v>23442</v>
      </c>
      <c r="I21" s="115">
        <v>11721</v>
      </c>
      <c r="J21" s="114">
        <v>9362</v>
      </c>
      <c r="K21" s="114">
        <v>2359</v>
      </c>
      <c r="L21" s="423">
        <v>5197</v>
      </c>
      <c r="M21" s="424">
        <v>11083</v>
      </c>
    </row>
    <row r="22" spans="1:13" ht="15" customHeight="1" x14ac:dyDescent="0.2">
      <c r="A22" s="422" t="s">
        <v>393</v>
      </c>
      <c r="B22" s="115">
        <v>67236</v>
      </c>
      <c r="C22" s="114">
        <v>31639</v>
      </c>
      <c r="D22" s="114">
        <v>35597</v>
      </c>
      <c r="E22" s="114">
        <v>50038</v>
      </c>
      <c r="F22" s="114">
        <v>17066</v>
      </c>
      <c r="G22" s="114">
        <v>6252</v>
      </c>
      <c r="H22" s="114">
        <v>23781</v>
      </c>
      <c r="I22" s="115">
        <v>11474</v>
      </c>
      <c r="J22" s="114">
        <v>9215</v>
      </c>
      <c r="K22" s="114">
        <v>2259</v>
      </c>
      <c r="L22" s="423">
        <v>7535</v>
      </c>
      <c r="M22" s="424">
        <v>7808</v>
      </c>
    </row>
    <row r="23" spans="1:13" ht="11.1" customHeight="1" x14ac:dyDescent="0.2">
      <c r="A23" s="422" t="s">
        <v>388</v>
      </c>
      <c r="B23" s="115">
        <v>72003</v>
      </c>
      <c r="C23" s="114">
        <v>34209</v>
      </c>
      <c r="D23" s="114">
        <v>37794</v>
      </c>
      <c r="E23" s="114">
        <v>53580</v>
      </c>
      <c r="F23" s="114">
        <v>18254</v>
      </c>
      <c r="G23" s="114">
        <v>6479</v>
      </c>
      <c r="H23" s="114">
        <v>25746</v>
      </c>
      <c r="I23" s="115">
        <v>11588</v>
      </c>
      <c r="J23" s="114">
        <v>8920</v>
      </c>
      <c r="K23" s="114">
        <v>2668</v>
      </c>
      <c r="L23" s="423">
        <v>9979</v>
      </c>
      <c r="M23" s="424">
        <v>5169</v>
      </c>
    </row>
    <row r="24" spans="1:13" ht="11.1" customHeight="1" x14ac:dyDescent="0.2">
      <c r="A24" s="422" t="s">
        <v>389</v>
      </c>
      <c r="B24" s="115">
        <v>72989</v>
      </c>
      <c r="C24" s="114">
        <v>34650</v>
      </c>
      <c r="D24" s="114">
        <v>38339</v>
      </c>
      <c r="E24" s="114">
        <v>53297</v>
      </c>
      <c r="F24" s="114">
        <v>18543</v>
      </c>
      <c r="G24" s="114">
        <v>6751</v>
      </c>
      <c r="H24" s="114">
        <v>26347</v>
      </c>
      <c r="I24" s="115">
        <v>11506</v>
      </c>
      <c r="J24" s="114">
        <v>8741</v>
      </c>
      <c r="K24" s="114">
        <v>2765</v>
      </c>
      <c r="L24" s="423">
        <v>6860</v>
      </c>
      <c r="M24" s="424">
        <v>6084</v>
      </c>
    </row>
    <row r="25" spans="1:13" s="110" customFormat="1" ht="11.1" customHeight="1" x14ac:dyDescent="0.2">
      <c r="A25" s="422" t="s">
        <v>390</v>
      </c>
      <c r="B25" s="115">
        <v>66951</v>
      </c>
      <c r="C25" s="114">
        <v>31450</v>
      </c>
      <c r="D25" s="114">
        <v>35501</v>
      </c>
      <c r="E25" s="114">
        <v>48364</v>
      </c>
      <c r="F25" s="114">
        <v>17432</v>
      </c>
      <c r="G25" s="114">
        <v>5894</v>
      </c>
      <c r="H25" s="114">
        <v>24514</v>
      </c>
      <c r="I25" s="115">
        <v>11870</v>
      </c>
      <c r="J25" s="114">
        <v>9452</v>
      </c>
      <c r="K25" s="114">
        <v>2418</v>
      </c>
      <c r="L25" s="423">
        <v>3811</v>
      </c>
      <c r="M25" s="424">
        <v>9888</v>
      </c>
    </row>
    <row r="26" spans="1:13" ht="15" customHeight="1" x14ac:dyDescent="0.2">
      <c r="A26" s="422" t="s">
        <v>394</v>
      </c>
      <c r="B26" s="115">
        <v>66565</v>
      </c>
      <c r="C26" s="114">
        <v>31138</v>
      </c>
      <c r="D26" s="114">
        <v>35427</v>
      </c>
      <c r="E26" s="114">
        <v>48029</v>
      </c>
      <c r="F26" s="114">
        <v>17393</v>
      </c>
      <c r="G26" s="114">
        <v>5444</v>
      </c>
      <c r="H26" s="114">
        <v>24727</v>
      </c>
      <c r="I26" s="115">
        <v>11557</v>
      </c>
      <c r="J26" s="114">
        <v>9181</v>
      </c>
      <c r="K26" s="114">
        <v>2376</v>
      </c>
      <c r="L26" s="423">
        <v>6673</v>
      </c>
      <c r="M26" s="424">
        <v>7008</v>
      </c>
    </row>
    <row r="27" spans="1:13" ht="11.1" customHeight="1" x14ac:dyDescent="0.2">
      <c r="A27" s="422" t="s">
        <v>388</v>
      </c>
      <c r="B27" s="115">
        <v>71319</v>
      </c>
      <c r="C27" s="114">
        <v>33369</v>
      </c>
      <c r="D27" s="114">
        <v>37950</v>
      </c>
      <c r="E27" s="114">
        <v>51301</v>
      </c>
      <c r="F27" s="114">
        <v>18891</v>
      </c>
      <c r="G27" s="114">
        <v>5704</v>
      </c>
      <c r="H27" s="114">
        <v>26526</v>
      </c>
      <c r="I27" s="115">
        <v>11558</v>
      </c>
      <c r="J27" s="114">
        <v>8829</v>
      </c>
      <c r="K27" s="114">
        <v>2729</v>
      </c>
      <c r="L27" s="423">
        <v>9789</v>
      </c>
      <c r="M27" s="424">
        <v>4998</v>
      </c>
    </row>
    <row r="28" spans="1:13" ht="11.1" customHeight="1" x14ac:dyDescent="0.2">
      <c r="A28" s="422" t="s">
        <v>389</v>
      </c>
      <c r="B28" s="115">
        <v>71688</v>
      </c>
      <c r="C28" s="114">
        <v>33615</v>
      </c>
      <c r="D28" s="114">
        <v>38073</v>
      </c>
      <c r="E28" s="114">
        <v>52682</v>
      </c>
      <c r="F28" s="114">
        <v>18904</v>
      </c>
      <c r="G28" s="114">
        <v>5962</v>
      </c>
      <c r="H28" s="114">
        <v>26710</v>
      </c>
      <c r="I28" s="115">
        <v>11807</v>
      </c>
      <c r="J28" s="114">
        <v>8976</v>
      </c>
      <c r="K28" s="114">
        <v>2831</v>
      </c>
      <c r="L28" s="423">
        <v>6606</v>
      </c>
      <c r="M28" s="424">
        <v>6324</v>
      </c>
    </row>
    <row r="29" spans="1:13" s="110" customFormat="1" ht="11.1" customHeight="1" x14ac:dyDescent="0.2">
      <c r="A29" s="422" t="s">
        <v>390</v>
      </c>
      <c r="B29" s="115">
        <v>66729</v>
      </c>
      <c r="C29" s="114">
        <v>31271</v>
      </c>
      <c r="D29" s="114">
        <v>35458</v>
      </c>
      <c r="E29" s="114">
        <v>48957</v>
      </c>
      <c r="F29" s="114">
        <v>17732</v>
      </c>
      <c r="G29" s="114">
        <v>5166</v>
      </c>
      <c r="H29" s="114">
        <v>25157</v>
      </c>
      <c r="I29" s="115">
        <v>11954</v>
      </c>
      <c r="J29" s="114">
        <v>9506</v>
      </c>
      <c r="K29" s="114">
        <v>2448</v>
      </c>
      <c r="L29" s="423">
        <v>3960</v>
      </c>
      <c r="M29" s="424">
        <v>8935</v>
      </c>
    </row>
    <row r="30" spans="1:13" ht="15" customHeight="1" x14ac:dyDescent="0.2">
      <c r="A30" s="422" t="s">
        <v>395</v>
      </c>
      <c r="B30" s="115">
        <v>67510</v>
      </c>
      <c r="C30" s="114">
        <v>31683</v>
      </c>
      <c r="D30" s="114">
        <v>35827</v>
      </c>
      <c r="E30" s="114">
        <v>49254</v>
      </c>
      <c r="F30" s="114">
        <v>18233</v>
      </c>
      <c r="G30" s="114">
        <v>4963</v>
      </c>
      <c r="H30" s="114">
        <v>25601</v>
      </c>
      <c r="I30" s="115">
        <v>11046</v>
      </c>
      <c r="J30" s="114">
        <v>8686</v>
      </c>
      <c r="K30" s="114">
        <v>2360</v>
      </c>
      <c r="L30" s="423">
        <v>8107</v>
      </c>
      <c r="M30" s="424">
        <v>7342</v>
      </c>
    </row>
    <row r="31" spans="1:13" ht="11.1" customHeight="1" x14ac:dyDescent="0.2">
      <c r="A31" s="422" t="s">
        <v>388</v>
      </c>
      <c r="B31" s="115">
        <v>71765</v>
      </c>
      <c r="C31" s="114">
        <v>33739</v>
      </c>
      <c r="D31" s="114">
        <v>38026</v>
      </c>
      <c r="E31" s="114">
        <v>51901</v>
      </c>
      <c r="F31" s="114">
        <v>19845</v>
      </c>
      <c r="G31" s="114">
        <v>5041</v>
      </c>
      <c r="H31" s="114">
        <v>27275</v>
      </c>
      <c r="I31" s="115">
        <v>11261</v>
      </c>
      <c r="J31" s="114">
        <v>8535</v>
      </c>
      <c r="K31" s="114">
        <v>2726</v>
      </c>
      <c r="L31" s="423">
        <v>8785</v>
      </c>
      <c r="M31" s="424">
        <v>4565</v>
      </c>
    </row>
    <row r="32" spans="1:13" ht="11.1" customHeight="1" x14ac:dyDescent="0.2">
      <c r="A32" s="422" t="s">
        <v>389</v>
      </c>
      <c r="B32" s="115">
        <v>72837</v>
      </c>
      <c r="C32" s="114">
        <v>34286</v>
      </c>
      <c r="D32" s="114">
        <v>38551</v>
      </c>
      <c r="E32" s="114">
        <v>52625</v>
      </c>
      <c r="F32" s="114">
        <v>20202</v>
      </c>
      <c r="G32" s="114">
        <v>5478</v>
      </c>
      <c r="H32" s="114">
        <v>27630</v>
      </c>
      <c r="I32" s="115">
        <v>11337</v>
      </c>
      <c r="J32" s="114">
        <v>8435</v>
      </c>
      <c r="K32" s="114">
        <v>2902</v>
      </c>
      <c r="L32" s="423">
        <v>7029</v>
      </c>
      <c r="M32" s="424">
        <v>6245</v>
      </c>
    </row>
    <row r="33" spans="1:13" s="110" customFormat="1" ht="11.1" customHeight="1" x14ac:dyDescent="0.2">
      <c r="A33" s="422" t="s">
        <v>390</v>
      </c>
      <c r="B33" s="115">
        <v>68429</v>
      </c>
      <c r="C33" s="114">
        <v>32161</v>
      </c>
      <c r="D33" s="114">
        <v>36268</v>
      </c>
      <c r="E33" s="114">
        <v>49381</v>
      </c>
      <c r="F33" s="114">
        <v>19039</v>
      </c>
      <c r="G33" s="114">
        <v>4861</v>
      </c>
      <c r="H33" s="114">
        <v>26263</v>
      </c>
      <c r="I33" s="115">
        <v>11430</v>
      </c>
      <c r="J33" s="114">
        <v>8902</v>
      </c>
      <c r="K33" s="114">
        <v>2528</v>
      </c>
      <c r="L33" s="423">
        <v>4269</v>
      </c>
      <c r="M33" s="424">
        <v>8684</v>
      </c>
    </row>
    <row r="34" spans="1:13" ht="15" customHeight="1" x14ac:dyDescent="0.2">
      <c r="A34" s="422" t="s">
        <v>396</v>
      </c>
      <c r="B34" s="115">
        <v>69257</v>
      </c>
      <c r="C34" s="114">
        <v>32510</v>
      </c>
      <c r="D34" s="114">
        <v>36747</v>
      </c>
      <c r="E34" s="114">
        <v>49765</v>
      </c>
      <c r="F34" s="114">
        <v>19486</v>
      </c>
      <c r="G34" s="114">
        <v>4676</v>
      </c>
      <c r="H34" s="114">
        <v>26826</v>
      </c>
      <c r="I34" s="115">
        <v>11087</v>
      </c>
      <c r="J34" s="114">
        <v>8573</v>
      </c>
      <c r="K34" s="114">
        <v>2514</v>
      </c>
      <c r="L34" s="423">
        <v>8078</v>
      </c>
      <c r="M34" s="424">
        <v>7246</v>
      </c>
    </row>
    <row r="35" spans="1:13" ht="11.1" customHeight="1" x14ac:dyDescent="0.2">
      <c r="A35" s="422" t="s">
        <v>388</v>
      </c>
      <c r="B35" s="115">
        <v>72768</v>
      </c>
      <c r="C35" s="114">
        <v>34287</v>
      </c>
      <c r="D35" s="114">
        <v>38481</v>
      </c>
      <c r="E35" s="114">
        <v>51820</v>
      </c>
      <c r="F35" s="114">
        <v>20946</v>
      </c>
      <c r="G35" s="114">
        <v>4881</v>
      </c>
      <c r="H35" s="114">
        <v>28259</v>
      </c>
      <c r="I35" s="115">
        <v>11318</v>
      </c>
      <c r="J35" s="114">
        <v>8445</v>
      </c>
      <c r="K35" s="114">
        <v>2873</v>
      </c>
      <c r="L35" s="423">
        <v>8487</v>
      </c>
      <c r="M35" s="424">
        <v>4963</v>
      </c>
    </row>
    <row r="36" spans="1:13" ht="11.1" customHeight="1" x14ac:dyDescent="0.2">
      <c r="A36" s="422" t="s">
        <v>389</v>
      </c>
      <c r="B36" s="115">
        <v>73678</v>
      </c>
      <c r="C36" s="114">
        <v>34803</v>
      </c>
      <c r="D36" s="114">
        <v>38875</v>
      </c>
      <c r="E36" s="114">
        <v>52583</v>
      </c>
      <c r="F36" s="114">
        <v>21094</v>
      </c>
      <c r="G36" s="114">
        <v>5456</v>
      </c>
      <c r="H36" s="114">
        <v>28396</v>
      </c>
      <c r="I36" s="115">
        <v>11415</v>
      </c>
      <c r="J36" s="114">
        <v>8389</v>
      </c>
      <c r="K36" s="114">
        <v>3026</v>
      </c>
      <c r="L36" s="423">
        <v>7309</v>
      </c>
      <c r="M36" s="424">
        <v>6585</v>
      </c>
    </row>
    <row r="37" spans="1:13" s="110" customFormat="1" ht="11.1" customHeight="1" x14ac:dyDescent="0.2">
      <c r="A37" s="422" t="s">
        <v>390</v>
      </c>
      <c r="B37" s="115">
        <v>69429</v>
      </c>
      <c r="C37" s="114">
        <v>32747</v>
      </c>
      <c r="D37" s="114">
        <v>36682</v>
      </c>
      <c r="E37" s="114">
        <v>49659</v>
      </c>
      <c r="F37" s="114">
        <v>19770</v>
      </c>
      <c r="G37" s="114">
        <v>4995</v>
      </c>
      <c r="H37" s="114">
        <v>26877</v>
      </c>
      <c r="I37" s="115">
        <v>11362</v>
      </c>
      <c r="J37" s="114">
        <v>8686</v>
      </c>
      <c r="K37" s="114">
        <v>2676</v>
      </c>
      <c r="L37" s="423">
        <v>4330</v>
      </c>
      <c r="M37" s="424">
        <v>8570</v>
      </c>
    </row>
    <row r="38" spans="1:13" ht="15" customHeight="1" x14ac:dyDescent="0.2">
      <c r="A38" s="425" t="s">
        <v>397</v>
      </c>
      <c r="B38" s="115">
        <v>69734</v>
      </c>
      <c r="C38" s="114">
        <v>32950</v>
      </c>
      <c r="D38" s="114">
        <v>36784</v>
      </c>
      <c r="E38" s="114">
        <v>49733</v>
      </c>
      <c r="F38" s="114">
        <v>20001</v>
      </c>
      <c r="G38" s="114">
        <v>4814</v>
      </c>
      <c r="H38" s="114">
        <v>27210</v>
      </c>
      <c r="I38" s="115">
        <v>10923</v>
      </c>
      <c r="J38" s="114">
        <v>8289</v>
      </c>
      <c r="K38" s="114">
        <v>2634</v>
      </c>
      <c r="L38" s="423">
        <v>7474</v>
      </c>
      <c r="M38" s="424">
        <v>7184</v>
      </c>
    </row>
    <row r="39" spans="1:13" ht="11.1" customHeight="1" x14ac:dyDescent="0.2">
      <c r="A39" s="422" t="s">
        <v>388</v>
      </c>
      <c r="B39" s="115">
        <v>73531</v>
      </c>
      <c r="C39" s="114">
        <v>34861</v>
      </c>
      <c r="D39" s="114">
        <v>38670</v>
      </c>
      <c r="E39" s="114">
        <v>52060</v>
      </c>
      <c r="F39" s="114">
        <v>21471</v>
      </c>
      <c r="G39" s="114">
        <v>5044</v>
      </c>
      <c r="H39" s="114">
        <v>28762</v>
      </c>
      <c r="I39" s="115">
        <v>11293</v>
      </c>
      <c r="J39" s="114">
        <v>8244</v>
      </c>
      <c r="K39" s="114">
        <v>3049</v>
      </c>
      <c r="L39" s="423">
        <v>8967</v>
      </c>
      <c r="M39" s="424">
        <v>5153</v>
      </c>
    </row>
    <row r="40" spans="1:13" ht="11.1" customHeight="1" x14ac:dyDescent="0.2">
      <c r="A40" s="425" t="s">
        <v>389</v>
      </c>
      <c r="B40" s="115">
        <v>74765</v>
      </c>
      <c r="C40" s="114">
        <v>35754</v>
      </c>
      <c r="D40" s="114">
        <v>39011</v>
      </c>
      <c r="E40" s="114">
        <v>52964</v>
      </c>
      <c r="F40" s="114">
        <v>21801</v>
      </c>
      <c r="G40" s="114">
        <v>5688</v>
      </c>
      <c r="H40" s="114">
        <v>29024</v>
      </c>
      <c r="I40" s="115">
        <v>11392</v>
      </c>
      <c r="J40" s="114">
        <v>8188</v>
      </c>
      <c r="K40" s="114">
        <v>3204</v>
      </c>
      <c r="L40" s="423">
        <v>7538</v>
      </c>
      <c r="M40" s="424">
        <v>6577</v>
      </c>
    </row>
    <row r="41" spans="1:13" s="110" customFormat="1" ht="11.1" customHeight="1" x14ac:dyDescent="0.2">
      <c r="A41" s="422" t="s">
        <v>390</v>
      </c>
      <c r="B41" s="115">
        <v>70656</v>
      </c>
      <c r="C41" s="114">
        <v>33725</v>
      </c>
      <c r="D41" s="114">
        <v>36931</v>
      </c>
      <c r="E41" s="114">
        <v>50103</v>
      </c>
      <c r="F41" s="114">
        <v>20553</v>
      </c>
      <c r="G41" s="114">
        <v>5237</v>
      </c>
      <c r="H41" s="114">
        <v>27654</v>
      </c>
      <c r="I41" s="115">
        <v>11365</v>
      </c>
      <c r="J41" s="114">
        <v>8508</v>
      </c>
      <c r="K41" s="114">
        <v>2857</v>
      </c>
      <c r="L41" s="423">
        <v>4193</v>
      </c>
      <c r="M41" s="424">
        <v>8415</v>
      </c>
    </row>
    <row r="42" spans="1:13" ht="15" customHeight="1" x14ac:dyDescent="0.2">
      <c r="A42" s="422" t="s">
        <v>398</v>
      </c>
      <c r="B42" s="115">
        <v>71228</v>
      </c>
      <c r="C42" s="114">
        <v>34002</v>
      </c>
      <c r="D42" s="114">
        <v>37226</v>
      </c>
      <c r="E42" s="114">
        <v>50424</v>
      </c>
      <c r="F42" s="114">
        <v>20804</v>
      </c>
      <c r="G42" s="114">
        <v>5042</v>
      </c>
      <c r="H42" s="114">
        <v>27956</v>
      </c>
      <c r="I42" s="115">
        <v>10943</v>
      </c>
      <c r="J42" s="114">
        <v>8115</v>
      </c>
      <c r="K42" s="114">
        <v>2828</v>
      </c>
      <c r="L42" s="423">
        <v>7744</v>
      </c>
      <c r="M42" s="424">
        <v>7169</v>
      </c>
    </row>
    <row r="43" spans="1:13" ht="11.1" customHeight="1" x14ac:dyDescent="0.2">
      <c r="A43" s="422" t="s">
        <v>388</v>
      </c>
      <c r="B43" s="115">
        <v>74534</v>
      </c>
      <c r="C43" s="114">
        <v>35862</v>
      </c>
      <c r="D43" s="114">
        <v>38672</v>
      </c>
      <c r="E43" s="114">
        <v>52450</v>
      </c>
      <c r="F43" s="114">
        <v>22084</v>
      </c>
      <c r="G43" s="114">
        <v>5318</v>
      </c>
      <c r="H43" s="114">
        <v>29262</v>
      </c>
      <c r="I43" s="115">
        <v>11467</v>
      </c>
      <c r="J43" s="114">
        <v>8253</v>
      </c>
      <c r="K43" s="114">
        <v>3214</v>
      </c>
      <c r="L43" s="423">
        <v>8330</v>
      </c>
      <c r="M43" s="424">
        <v>5052</v>
      </c>
    </row>
    <row r="44" spans="1:13" ht="11.1" customHeight="1" x14ac:dyDescent="0.2">
      <c r="A44" s="422" t="s">
        <v>389</v>
      </c>
      <c r="B44" s="115">
        <v>75542</v>
      </c>
      <c r="C44" s="114">
        <v>36457</v>
      </c>
      <c r="D44" s="114">
        <v>39085</v>
      </c>
      <c r="E44" s="114">
        <v>53340</v>
      </c>
      <c r="F44" s="114">
        <v>22202</v>
      </c>
      <c r="G44" s="114">
        <v>5989</v>
      </c>
      <c r="H44" s="114">
        <v>29501</v>
      </c>
      <c r="I44" s="115">
        <v>11398</v>
      </c>
      <c r="J44" s="114">
        <v>8080</v>
      </c>
      <c r="K44" s="114">
        <v>3318</v>
      </c>
      <c r="L44" s="423">
        <v>7628</v>
      </c>
      <c r="M44" s="424">
        <v>6862</v>
      </c>
    </row>
    <row r="45" spans="1:13" s="110" customFormat="1" ht="11.1" customHeight="1" x14ac:dyDescent="0.2">
      <c r="A45" s="422" t="s">
        <v>390</v>
      </c>
      <c r="B45" s="115">
        <v>71837</v>
      </c>
      <c r="C45" s="114">
        <v>34747</v>
      </c>
      <c r="D45" s="114">
        <v>37090</v>
      </c>
      <c r="E45" s="114">
        <v>50635</v>
      </c>
      <c r="F45" s="114">
        <v>21202</v>
      </c>
      <c r="G45" s="114">
        <v>5638</v>
      </c>
      <c r="H45" s="114">
        <v>28218</v>
      </c>
      <c r="I45" s="115">
        <v>11395</v>
      </c>
      <c r="J45" s="114">
        <v>8345</v>
      </c>
      <c r="K45" s="114">
        <v>3050</v>
      </c>
      <c r="L45" s="423">
        <v>4145</v>
      </c>
      <c r="M45" s="424">
        <v>7914</v>
      </c>
    </row>
    <row r="46" spans="1:13" ht="15" customHeight="1" x14ac:dyDescent="0.2">
      <c r="A46" s="422" t="s">
        <v>399</v>
      </c>
      <c r="B46" s="115">
        <v>72005</v>
      </c>
      <c r="C46" s="114">
        <v>34830</v>
      </c>
      <c r="D46" s="114">
        <v>37175</v>
      </c>
      <c r="E46" s="114">
        <v>50784</v>
      </c>
      <c r="F46" s="114">
        <v>21221</v>
      </c>
      <c r="G46" s="114">
        <v>5514</v>
      </c>
      <c r="H46" s="114">
        <v>28305</v>
      </c>
      <c r="I46" s="115">
        <v>11051</v>
      </c>
      <c r="J46" s="114">
        <v>8037</v>
      </c>
      <c r="K46" s="114">
        <v>3014</v>
      </c>
      <c r="L46" s="423">
        <v>7743</v>
      </c>
      <c r="M46" s="424">
        <v>7824</v>
      </c>
    </row>
    <row r="47" spans="1:13" ht="11.1" customHeight="1" x14ac:dyDescent="0.2">
      <c r="A47" s="422" t="s">
        <v>388</v>
      </c>
      <c r="B47" s="115">
        <v>75381</v>
      </c>
      <c r="C47" s="114">
        <v>36699</v>
      </c>
      <c r="D47" s="114">
        <v>38682</v>
      </c>
      <c r="E47" s="114">
        <v>52935</v>
      </c>
      <c r="F47" s="114">
        <v>22446</v>
      </c>
      <c r="G47" s="114">
        <v>5879</v>
      </c>
      <c r="H47" s="114">
        <v>29638</v>
      </c>
      <c r="I47" s="115">
        <v>11692</v>
      </c>
      <c r="J47" s="114">
        <v>8265</v>
      </c>
      <c r="K47" s="114">
        <v>3427</v>
      </c>
      <c r="L47" s="423">
        <v>9084</v>
      </c>
      <c r="M47" s="424">
        <v>5678</v>
      </c>
    </row>
    <row r="48" spans="1:13" ht="11.1" customHeight="1" x14ac:dyDescent="0.2">
      <c r="A48" s="422" t="s">
        <v>389</v>
      </c>
      <c r="B48" s="115">
        <v>76235</v>
      </c>
      <c r="C48" s="114">
        <v>37076</v>
      </c>
      <c r="D48" s="114">
        <v>39159</v>
      </c>
      <c r="E48" s="114">
        <v>53494</v>
      </c>
      <c r="F48" s="114">
        <v>22741</v>
      </c>
      <c r="G48" s="114">
        <v>6550</v>
      </c>
      <c r="H48" s="114">
        <v>29720</v>
      </c>
      <c r="I48" s="115">
        <v>11643</v>
      </c>
      <c r="J48" s="114">
        <v>8122</v>
      </c>
      <c r="K48" s="114">
        <v>3521</v>
      </c>
      <c r="L48" s="423">
        <v>7538</v>
      </c>
      <c r="M48" s="424">
        <v>6732</v>
      </c>
    </row>
    <row r="49" spans="1:17" s="110" customFormat="1" ht="11.1" customHeight="1" x14ac:dyDescent="0.2">
      <c r="A49" s="422" t="s">
        <v>390</v>
      </c>
      <c r="B49" s="115">
        <v>72660</v>
      </c>
      <c r="C49" s="114">
        <v>35246</v>
      </c>
      <c r="D49" s="114">
        <v>37414</v>
      </c>
      <c r="E49" s="114">
        <v>50967</v>
      </c>
      <c r="F49" s="114">
        <v>21693</v>
      </c>
      <c r="G49" s="114">
        <v>6157</v>
      </c>
      <c r="H49" s="114">
        <v>28303</v>
      </c>
      <c r="I49" s="115">
        <v>11581</v>
      </c>
      <c r="J49" s="114">
        <v>8326</v>
      </c>
      <c r="K49" s="114">
        <v>3255</v>
      </c>
      <c r="L49" s="423">
        <v>4496</v>
      </c>
      <c r="M49" s="424">
        <v>8105</v>
      </c>
    </row>
    <row r="50" spans="1:17" ht="15" customHeight="1" x14ac:dyDescent="0.2">
      <c r="A50" s="422" t="s">
        <v>400</v>
      </c>
      <c r="B50" s="143">
        <v>72152</v>
      </c>
      <c r="C50" s="144">
        <v>34900</v>
      </c>
      <c r="D50" s="144">
        <v>37252</v>
      </c>
      <c r="E50" s="144">
        <v>50490</v>
      </c>
      <c r="F50" s="144">
        <v>21662</v>
      </c>
      <c r="G50" s="144">
        <v>5891</v>
      </c>
      <c r="H50" s="144">
        <v>28303</v>
      </c>
      <c r="I50" s="143">
        <v>10710</v>
      </c>
      <c r="J50" s="144">
        <v>7663</v>
      </c>
      <c r="K50" s="144">
        <v>3047</v>
      </c>
      <c r="L50" s="426">
        <v>7173</v>
      </c>
      <c r="M50" s="427">
        <v>7522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0.2041524894104576</v>
      </c>
      <c r="C6" s="480">
        <f>'Tabelle 3.3'!J11</f>
        <v>-3.0856936023889241</v>
      </c>
      <c r="D6" s="481">
        <f t="shared" ref="D6:E9" si="0">IF(OR(AND(B6&gt;=-50,B6&lt;=50),ISNUMBER(B6)=FALSE),B6,"")</f>
        <v>0.2041524894104576</v>
      </c>
      <c r="E6" s="481">
        <f t="shared" si="0"/>
        <v>-3.0856936023889241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1.4830148993482757</v>
      </c>
      <c r="C7" s="480">
        <f>'Tabelle 3.1'!J23</f>
        <v>-3.0848062839072679</v>
      </c>
      <c r="D7" s="481">
        <f t="shared" si="0"/>
        <v>1.4830148993482757</v>
      </c>
      <c r="E7" s="481">
        <f>IF(OR(AND(C7&gt;=-50,C7&lt;=50),ISNUMBER(C7)=FALSE),C7,"")</f>
        <v>-3.0848062839072679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0.2041524894104576</v>
      </c>
      <c r="C14" s="480">
        <f>'Tabelle 3.3'!J11</f>
        <v>-3.0856936023889241</v>
      </c>
      <c r="D14" s="481">
        <f>IF(OR(AND(B14&gt;=-50,B14&lt;=50),ISNUMBER(B14)=FALSE),B14,"")</f>
        <v>0.2041524894104576</v>
      </c>
      <c r="E14" s="481">
        <f>IF(OR(AND(C14&gt;=-50,C14&lt;=50),ISNUMBER(C14)=FALSE),C14,"")</f>
        <v>-3.0856936023889241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-0.18984337921214997</v>
      </c>
      <c r="C15" s="480">
        <f>'Tabelle 3.3'!J12</f>
        <v>5.1918735891647856</v>
      </c>
      <c r="D15" s="481">
        <f t="shared" ref="D15:E45" si="3">IF(OR(AND(B15&gt;=-50,B15&lt;=50),ISNUMBER(B15)=FALSE),B15,"")</f>
        <v>-0.18984337921214997</v>
      </c>
      <c r="E15" s="481">
        <f t="shared" si="3"/>
        <v>5.1918735891647856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3.5856573705179282</v>
      </c>
      <c r="C16" s="480">
        <f>'Tabelle 3.3'!J13</f>
        <v>-9.2307692307692299</v>
      </c>
      <c r="D16" s="481">
        <f t="shared" si="3"/>
        <v>3.5856573705179282</v>
      </c>
      <c r="E16" s="481">
        <f t="shared" si="3"/>
        <v>-9.2307692307692299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1.273074474856779</v>
      </c>
      <c r="C17" s="480">
        <f>'Tabelle 3.3'!J14</f>
        <v>-2.4154589371980677</v>
      </c>
      <c r="D17" s="481">
        <f t="shared" si="3"/>
        <v>1.273074474856779</v>
      </c>
      <c r="E17" s="481">
        <f t="shared" si="3"/>
        <v>-2.4154589371980677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-1.4105058365758756</v>
      </c>
      <c r="C18" s="480">
        <f>'Tabelle 3.3'!J15</f>
        <v>-5.2631578947368425</v>
      </c>
      <c r="D18" s="481">
        <f t="shared" si="3"/>
        <v>-1.4105058365758756</v>
      </c>
      <c r="E18" s="481">
        <f t="shared" si="3"/>
        <v>-5.2631578947368425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4.4196428571428568</v>
      </c>
      <c r="C19" s="480">
        <f>'Tabelle 3.3'!J16</f>
        <v>-1.5873015873015872</v>
      </c>
      <c r="D19" s="481">
        <f t="shared" si="3"/>
        <v>4.4196428571428568</v>
      </c>
      <c r="E19" s="481">
        <f t="shared" si="3"/>
        <v>-1.5873015873015872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-2.3980815347721824</v>
      </c>
      <c r="C20" s="480">
        <f>'Tabelle 3.3'!J17</f>
        <v>8.5714285714285712</v>
      </c>
      <c r="D20" s="481">
        <f t="shared" si="3"/>
        <v>-2.3980815347721824</v>
      </c>
      <c r="E20" s="481">
        <f t="shared" si="3"/>
        <v>8.5714285714285712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1.5807777426493835E-2</v>
      </c>
      <c r="C21" s="480">
        <f>'Tabelle 3.3'!J18</f>
        <v>-4.8</v>
      </c>
      <c r="D21" s="481">
        <f t="shared" si="3"/>
        <v>1.5807777426493835E-2</v>
      </c>
      <c r="E21" s="481">
        <f t="shared" si="3"/>
        <v>-4.8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-1.4568363027857072</v>
      </c>
      <c r="C22" s="480">
        <f>'Tabelle 3.3'!J19</f>
        <v>-0.43532338308457713</v>
      </c>
      <c r="D22" s="481">
        <f t="shared" si="3"/>
        <v>-1.4568363027857072</v>
      </c>
      <c r="E22" s="481">
        <f t="shared" si="3"/>
        <v>-0.43532338308457713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2.3487962419260131</v>
      </c>
      <c r="C23" s="480">
        <f>'Tabelle 3.3'!J20</f>
        <v>-5.0359712230215825</v>
      </c>
      <c r="D23" s="481">
        <f t="shared" si="3"/>
        <v>2.3487962419260131</v>
      </c>
      <c r="E23" s="481">
        <f t="shared" si="3"/>
        <v>-5.0359712230215825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-0.88507093583235719</v>
      </c>
      <c r="C24" s="480">
        <f>'Tabelle 3.3'!J21</f>
        <v>-2.5809479117785079</v>
      </c>
      <c r="D24" s="481">
        <f t="shared" si="3"/>
        <v>-0.88507093583235719</v>
      </c>
      <c r="E24" s="481">
        <f t="shared" si="3"/>
        <v>-2.5809479117785079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0.78125</v>
      </c>
      <c r="C25" s="480">
        <f>'Tabelle 3.3'!J22</f>
        <v>-7.8787878787878789</v>
      </c>
      <c r="D25" s="481">
        <f t="shared" si="3"/>
        <v>0.78125</v>
      </c>
      <c r="E25" s="481">
        <f t="shared" si="3"/>
        <v>-7.8787878787878789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-0.42735042735042733</v>
      </c>
      <c r="C26" s="480">
        <f>'Tabelle 3.3'!J23</f>
        <v>-10.465116279069768</v>
      </c>
      <c r="D26" s="481">
        <f t="shared" si="3"/>
        <v>-0.42735042735042733</v>
      </c>
      <c r="E26" s="481">
        <f t="shared" si="3"/>
        <v>-10.465116279069768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4.2732166890982501</v>
      </c>
      <c r="C27" s="480">
        <f>'Tabelle 3.3'!J24</f>
        <v>-0.78023407022106628</v>
      </c>
      <c r="D27" s="481">
        <f t="shared" si="3"/>
        <v>4.2732166890982501</v>
      </c>
      <c r="E27" s="481">
        <f t="shared" si="3"/>
        <v>-0.78023407022106628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-3.2961821199905148</v>
      </c>
      <c r="C28" s="480">
        <f>'Tabelle 3.3'!J25</f>
        <v>-3.3065236818588026</v>
      </c>
      <c r="D28" s="481">
        <f t="shared" si="3"/>
        <v>-3.2961821199905148</v>
      </c>
      <c r="E28" s="481">
        <f t="shared" si="3"/>
        <v>-3.3065236818588026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-22.259414225941423</v>
      </c>
      <c r="C29" s="480">
        <f>'Tabelle 3.3'!J26</f>
        <v>-29.670329670329672</v>
      </c>
      <c r="D29" s="481">
        <f t="shared" si="3"/>
        <v>-22.259414225941423</v>
      </c>
      <c r="E29" s="481">
        <f t="shared" si="3"/>
        <v>-29.670329670329672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3.119584055459272</v>
      </c>
      <c r="C30" s="480">
        <f>'Tabelle 3.3'!J27</f>
        <v>-4.0816326530612246</v>
      </c>
      <c r="D30" s="481">
        <f t="shared" si="3"/>
        <v>3.119584055459272</v>
      </c>
      <c r="E30" s="481">
        <f t="shared" si="3"/>
        <v>-4.0816326530612246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-2.0071487489689304</v>
      </c>
      <c r="C31" s="480">
        <f>'Tabelle 3.3'!J28</f>
        <v>-13.551401869158878</v>
      </c>
      <c r="D31" s="481">
        <f t="shared" si="3"/>
        <v>-2.0071487489689304</v>
      </c>
      <c r="E31" s="481">
        <f t="shared" si="3"/>
        <v>-13.551401869158878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2.7134243097429387</v>
      </c>
      <c r="C32" s="480">
        <f>'Tabelle 3.3'!J29</f>
        <v>-2.6706231454005933</v>
      </c>
      <c r="D32" s="481">
        <f t="shared" si="3"/>
        <v>2.7134243097429387</v>
      </c>
      <c r="E32" s="481">
        <f t="shared" si="3"/>
        <v>-2.6706231454005933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2.5573424729765359</v>
      </c>
      <c r="C33" s="480">
        <f>'Tabelle 3.3'!J30</f>
        <v>0.80321285140562249</v>
      </c>
      <c r="D33" s="481">
        <f t="shared" si="3"/>
        <v>2.5573424729765359</v>
      </c>
      <c r="E33" s="481">
        <f t="shared" si="3"/>
        <v>0.80321285140562249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-0.40439052570768341</v>
      </c>
      <c r="C34" s="480">
        <f>'Tabelle 3.3'!J31</f>
        <v>-6.2003179650238476</v>
      </c>
      <c r="D34" s="481">
        <f t="shared" si="3"/>
        <v>-0.40439052570768341</v>
      </c>
      <c r="E34" s="481">
        <f t="shared" si="3"/>
        <v>-6.2003179650238476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-0.18984337921214997</v>
      </c>
      <c r="C37" s="480">
        <f>'Tabelle 3.3'!J34</f>
        <v>5.1918735891647856</v>
      </c>
      <c r="D37" s="481">
        <f t="shared" si="3"/>
        <v>-0.18984337921214997</v>
      </c>
      <c r="E37" s="481">
        <f t="shared" si="3"/>
        <v>5.1918735891647856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0.86220920774361476</v>
      </c>
      <c r="C38" s="480">
        <f>'Tabelle 3.3'!J35</f>
        <v>-4.166666666666667</v>
      </c>
      <c r="D38" s="481">
        <f t="shared" si="3"/>
        <v>0.86220920774361476</v>
      </c>
      <c r="E38" s="481">
        <f t="shared" si="3"/>
        <v>-4.166666666666667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7.8120931201499919E-2</v>
      </c>
      <c r="C39" s="480">
        <f>'Tabelle 3.3'!J36</f>
        <v>-3.345959595959596</v>
      </c>
      <c r="D39" s="481">
        <f t="shared" si="3"/>
        <v>7.8120931201499919E-2</v>
      </c>
      <c r="E39" s="481">
        <f t="shared" si="3"/>
        <v>-3.345959595959596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7.8120931201499919E-2</v>
      </c>
      <c r="C45" s="480">
        <f>'Tabelle 3.3'!J36</f>
        <v>-3.345959595959596</v>
      </c>
      <c r="D45" s="481">
        <f t="shared" si="3"/>
        <v>7.8120931201499919E-2</v>
      </c>
      <c r="E45" s="481">
        <f t="shared" si="3"/>
        <v>-3.345959595959596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66565</v>
      </c>
      <c r="C51" s="487">
        <v>9181</v>
      </c>
      <c r="D51" s="487">
        <v>2376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71319</v>
      </c>
      <c r="C52" s="487">
        <v>8829</v>
      </c>
      <c r="D52" s="487">
        <v>2729</v>
      </c>
      <c r="E52" s="488">
        <f t="shared" ref="E52:G70" si="11">IF($A$51=37802,IF(COUNTBLANK(B$51:B$70)&gt;0,#N/A,B52/B$51*100),IF(COUNTBLANK(B$51:B$75)&gt;0,#N/A,B52/B$51*100))</f>
        <v>107.14189138436114</v>
      </c>
      <c r="F52" s="488">
        <f t="shared" si="11"/>
        <v>96.165994989652546</v>
      </c>
      <c r="G52" s="488">
        <f t="shared" si="11"/>
        <v>114.85690235690235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71688</v>
      </c>
      <c r="C53" s="487">
        <v>8976</v>
      </c>
      <c r="D53" s="487">
        <v>2831</v>
      </c>
      <c r="E53" s="488">
        <f t="shared" si="11"/>
        <v>107.69623676106062</v>
      </c>
      <c r="F53" s="488">
        <f t="shared" si="11"/>
        <v>97.767127763860145</v>
      </c>
      <c r="G53" s="488">
        <f t="shared" si="11"/>
        <v>119.14983164983164</v>
      </c>
      <c r="H53" s="489">
        <f>IF(ISERROR(L53)=TRUE,IF(MONTH(A53)=MONTH(MAX(A$51:A$75)),A53,""),"")</f>
        <v>41883</v>
      </c>
      <c r="I53" s="488">
        <f t="shared" si="12"/>
        <v>107.69623676106062</v>
      </c>
      <c r="J53" s="488">
        <f t="shared" si="10"/>
        <v>97.767127763860145</v>
      </c>
      <c r="K53" s="488">
        <f t="shared" si="10"/>
        <v>119.14983164983164</v>
      </c>
      <c r="L53" s="488" t="e">
        <f t="shared" si="13"/>
        <v>#N/A</v>
      </c>
    </row>
    <row r="54" spans="1:14" ht="15" customHeight="1" x14ac:dyDescent="0.2">
      <c r="A54" s="490" t="s">
        <v>463</v>
      </c>
      <c r="B54" s="487">
        <v>66729</v>
      </c>
      <c r="C54" s="487">
        <v>9506</v>
      </c>
      <c r="D54" s="487">
        <v>2448</v>
      </c>
      <c r="E54" s="488">
        <f t="shared" si="11"/>
        <v>100.24637572297755</v>
      </c>
      <c r="F54" s="488">
        <f t="shared" si="11"/>
        <v>103.5399193987583</v>
      </c>
      <c r="G54" s="488">
        <f t="shared" si="11"/>
        <v>103.03030303030303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67510</v>
      </c>
      <c r="C55" s="487">
        <v>8686</v>
      </c>
      <c r="D55" s="487">
        <v>2360</v>
      </c>
      <c r="E55" s="488">
        <f t="shared" si="11"/>
        <v>101.4196649891084</v>
      </c>
      <c r="F55" s="488">
        <f t="shared" si="11"/>
        <v>94.608430454198896</v>
      </c>
      <c r="G55" s="488">
        <f t="shared" si="11"/>
        <v>99.326599326599336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71765</v>
      </c>
      <c r="C56" s="487">
        <v>8535</v>
      </c>
      <c r="D56" s="487">
        <v>2726</v>
      </c>
      <c r="E56" s="488">
        <f t="shared" si="11"/>
        <v>107.81191316758057</v>
      </c>
      <c r="F56" s="488">
        <f t="shared" si="11"/>
        <v>92.963729441237348</v>
      </c>
      <c r="G56" s="488">
        <f t="shared" si="11"/>
        <v>114.73063973063972</v>
      </c>
      <c r="H56" s="489" t="str">
        <f t="shared" si="14"/>
        <v/>
      </c>
      <c r="I56" s="488" t="str">
        <f t="shared" si="12"/>
        <v/>
      </c>
      <c r="J56" s="488" t="str">
        <f t="shared" si="10"/>
        <v/>
      </c>
      <c r="K56" s="488" t="str">
        <f t="shared" si="10"/>
        <v/>
      </c>
      <c r="L56" s="488" t="e">
        <f t="shared" si="13"/>
        <v>#N/A</v>
      </c>
    </row>
    <row r="57" spans="1:14" ht="15" customHeight="1" x14ac:dyDescent="0.2">
      <c r="A57" s="490">
        <v>42248</v>
      </c>
      <c r="B57" s="487">
        <v>72837</v>
      </c>
      <c r="C57" s="487">
        <v>8435</v>
      </c>
      <c r="D57" s="487">
        <v>2902</v>
      </c>
      <c r="E57" s="488">
        <f t="shared" si="11"/>
        <v>109.42236911289717</v>
      </c>
      <c r="F57" s="488">
        <f t="shared" si="11"/>
        <v>91.874523472388631</v>
      </c>
      <c r="G57" s="488">
        <f t="shared" si="11"/>
        <v>122.13804713804714</v>
      </c>
      <c r="H57" s="489">
        <f t="shared" si="14"/>
        <v>42248</v>
      </c>
      <c r="I57" s="488">
        <f t="shared" si="12"/>
        <v>109.42236911289717</v>
      </c>
      <c r="J57" s="488">
        <f t="shared" si="10"/>
        <v>91.874523472388631</v>
      </c>
      <c r="K57" s="488">
        <f t="shared" si="10"/>
        <v>122.13804713804714</v>
      </c>
      <c r="L57" s="488" t="e">
        <f t="shared" si="13"/>
        <v>#N/A</v>
      </c>
    </row>
    <row r="58" spans="1:14" ht="15" customHeight="1" x14ac:dyDescent="0.2">
      <c r="A58" s="490" t="s">
        <v>466</v>
      </c>
      <c r="B58" s="487">
        <v>68429</v>
      </c>
      <c r="C58" s="487">
        <v>8902</v>
      </c>
      <c r="D58" s="487">
        <v>2528</v>
      </c>
      <c r="E58" s="488">
        <f t="shared" si="11"/>
        <v>102.80027041237886</v>
      </c>
      <c r="F58" s="488">
        <f t="shared" si="11"/>
        <v>96.961115346912095</v>
      </c>
      <c r="G58" s="488">
        <f t="shared" si="11"/>
        <v>106.39730639730641</v>
      </c>
      <c r="H58" s="489" t="str">
        <f t="shared" si="14"/>
        <v/>
      </c>
      <c r="I58" s="488" t="str">
        <f t="shared" si="12"/>
        <v/>
      </c>
      <c r="J58" s="488" t="str">
        <f t="shared" si="10"/>
        <v/>
      </c>
      <c r="K58" s="488" t="str">
        <f t="shared" si="10"/>
        <v/>
      </c>
      <c r="L58" s="488" t="e">
        <f t="shared" si="13"/>
        <v>#N/A</v>
      </c>
    </row>
    <row r="59" spans="1:14" ht="15" customHeight="1" x14ac:dyDescent="0.2">
      <c r="A59" s="490" t="s">
        <v>467</v>
      </c>
      <c r="B59" s="487">
        <v>69257</v>
      </c>
      <c r="C59" s="487">
        <v>8573</v>
      </c>
      <c r="D59" s="487">
        <v>2514</v>
      </c>
      <c r="E59" s="488">
        <f t="shared" si="11"/>
        <v>104.04416735521671</v>
      </c>
      <c r="F59" s="488">
        <f t="shared" si="11"/>
        <v>93.377627709399846</v>
      </c>
      <c r="G59" s="488">
        <f t="shared" si="11"/>
        <v>105.80808080808082</v>
      </c>
      <c r="H59" s="489" t="str">
        <f t="shared" si="14"/>
        <v/>
      </c>
      <c r="I59" s="488" t="str">
        <f t="shared" si="12"/>
        <v/>
      </c>
      <c r="J59" s="488" t="str">
        <f t="shared" si="10"/>
        <v/>
      </c>
      <c r="K59" s="488" t="str">
        <f t="shared" si="10"/>
        <v/>
      </c>
      <c r="L59" s="488" t="e">
        <f t="shared" si="13"/>
        <v>#N/A</v>
      </c>
    </row>
    <row r="60" spans="1:14" ht="15" customHeight="1" x14ac:dyDescent="0.2">
      <c r="A60" s="490" t="s">
        <v>468</v>
      </c>
      <c r="B60" s="487">
        <v>72768</v>
      </c>
      <c r="C60" s="487">
        <v>8445</v>
      </c>
      <c r="D60" s="487">
        <v>2873</v>
      </c>
      <c r="E60" s="488">
        <f t="shared" si="11"/>
        <v>109.31871103432735</v>
      </c>
      <c r="F60" s="488">
        <f t="shared" si="11"/>
        <v>91.983444069273503</v>
      </c>
      <c r="G60" s="488">
        <f t="shared" si="11"/>
        <v>120.91750841750842</v>
      </c>
      <c r="H60" s="489" t="str">
        <f t="shared" si="14"/>
        <v/>
      </c>
      <c r="I60" s="488" t="str">
        <f t="shared" si="12"/>
        <v/>
      </c>
      <c r="J60" s="488" t="str">
        <f t="shared" si="10"/>
        <v/>
      </c>
      <c r="K60" s="488" t="str">
        <f t="shared" si="10"/>
        <v/>
      </c>
      <c r="L60" s="488" t="e">
        <f t="shared" si="13"/>
        <v>#N/A</v>
      </c>
    </row>
    <row r="61" spans="1:14" ht="15" customHeight="1" x14ac:dyDescent="0.2">
      <c r="A61" s="490">
        <v>42614</v>
      </c>
      <c r="B61" s="487">
        <v>73678</v>
      </c>
      <c r="C61" s="487">
        <v>8389</v>
      </c>
      <c r="D61" s="487">
        <v>3026</v>
      </c>
      <c r="E61" s="488">
        <f t="shared" si="11"/>
        <v>110.68579583865395</v>
      </c>
      <c r="F61" s="488">
        <f t="shared" si="11"/>
        <v>91.373488726718222</v>
      </c>
      <c r="G61" s="488">
        <f t="shared" si="11"/>
        <v>127.35690235690235</v>
      </c>
      <c r="H61" s="489">
        <f t="shared" si="14"/>
        <v>42614</v>
      </c>
      <c r="I61" s="488">
        <f t="shared" si="12"/>
        <v>110.68579583865395</v>
      </c>
      <c r="J61" s="488">
        <f t="shared" si="10"/>
        <v>91.373488726718222</v>
      </c>
      <c r="K61" s="488">
        <f t="shared" si="10"/>
        <v>127.35690235690235</v>
      </c>
      <c r="L61" s="488" t="e">
        <f t="shared" si="13"/>
        <v>#N/A</v>
      </c>
    </row>
    <row r="62" spans="1:14" ht="15" customHeight="1" x14ac:dyDescent="0.2">
      <c r="A62" s="490" t="s">
        <v>469</v>
      </c>
      <c r="B62" s="487">
        <v>69429</v>
      </c>
      <c r="C62" s="487">
        <v>8686</v>
      </c>
      <c r="D62" s="487">
        <v>2676</v>
      </c>
      <c r="E62" s="488">
        <f t="shared" si="11"/>
        <v>104.30256140614438</v>
      </c>
      <c r="F62" s="488">
        <f t="shared" si="11"/>
        <v>94.608430454198896</v>
      </c>
      <c r="G62" s="488">
        <f t="shared" si="11"/>
        <v>112.62626262626263</v>
      </c>
      <c r="H62" s="489" t="str">
        <f t="shared" si="14"/>
        <v/>
      </c>
      <c r="I62" s="488" t="str">
        <f t="shared" si="12"/>
        <v/>
      </c>
      <c r="J62" s="488" t="str">
        <f t="shared" si="10"/>
        <v/>
      </c>
      <c r="K62" s="488" t="str">
        <f t="shared" si="10"/>
        <v/>
      </c>
      <c r="L62" s="488" t="e">
        <f t="shared" si="13"/>
        <v>#N/A</v>
      </c>
    </row>
    <row r="63" spans="1:14" ht="15" customHeight="1" x14ac:dyDescent="0.2">
      <c r="A63" s="490" t="s">
        <v>470</v>
      </c>
      <c r="B63" s="487">
        <v>69734</v>
      </c>
      <c r="C63" s="487">
        <v>8289</v>
      </c>
      <c r="D63" s="487">
        <v>2634</v>
      </c>
      <c r="E63" s="488">
        <f t="shared" si="11"/>
        <v>104.76076015924285</v>
      </c>
      <c r="F63" s="488">
        <f t="shared" si="11"/>
        <v>90.284282757869519</v>
      </c>
      <c r="G63" s="488">
        <f t="shared" si="11"/>
        <v>110.85858585858585</v>
      </c>
      <c r="H63" s="489" t="str">
        <f t="shared" si="14"/>
        <v/>
      </c>
      <c r="I63" s="488" t="str">
        <f t="shared" si="12"/>
        <v/>
      </c>
      <c r="J63" s="488" t="str">
        <f t="shared" si="10"/>
        <v/>
      </c>
      <c r="K63" s="488" t="str">
        <f t="shared" si="10"/>
        <v/>
      </c>
      <c r="L63" s="488" t="e">
        <f t="shared" si="13"/>
        <v>#N/A</v>
      </c>
    </row>
    <row r="64" spans="1:14" ht="15" customHeight="1" x14ac:dyDescent="0.2">
      <c r="A64" s="490" t="s">
        <v>471</v>
      </c>
      <c r="B64" s="487">
        <v>73531</v>
      </c>
      <c r="C64" s="487">
        <v>8244</v>
      </c>
      <c r="D64" s="487">
        <v>3049</v>
      </c>
      <c r="E64" s="488">
        <f t="shared" si="11"/>
        <v>110.46495906257041</v>
      </c>
      <c r="F64" s="488">
        <f t="shared" si="11"/>
        <v>89.794140071887597</v>
      </c>
      <c r="G64" s="488">
        <f t="shared" si="11"/>
        <v>128.32491582491582</v>
      </c>
      <c r="H64" s="489" t="str">
        <f t="shared" si="14"/>
        <v/>
      </c>
      <c r="I64" s="488" t="str">
        <f t="shared" si="12"/>
        <v/>
      </c>
      <c r="J64" s="488" t="str">
        <f t="shared" si="10"/>
        <v/>
      </c>
      <c r="K64" s="488" t="str">
        <f t="shared" si="10"/>
        <v/>
      </c>
      <c r="L64" s="488" t="e">
        <f t="shared" si="13"/>
        <v>#N/A</v>
      </c>
    </row>
    <row r="65" spans="1:12" ht="15" customHeight="1" x14ac:dyDescent="0.2">
      <c r="A65" s="490">
        <v>42979</v>
      </c>
      <c r="B65" s="487">
        <v>74765</v>
      </c>
      <c r="C65" s="487">
        <v>8188</v>
      </c>
      <c r="D65" s="487">
        <v>3204</v>
      </c>
      <c r="E65" s="488">
        <f t="shared" si="11"/>
        <v>112.31878614887705</v>
      </c>
      <c r="F65" s="488">
        <f t="shared" si="11"/>
        <v>89.184184729332316</v>
      </c>
      <c r="G65" s="488">
        <f t="shared" si="11"/>
        <v>134.84848484848484</v>
      </c>
      <c r="H65" s="489">
        <f t="shared" si="14"/>
        <v>42979</v>
      </c>
      <c r="I65" s="488">
        <f t="shared" si="12"/>
        <v>112.31878614887705</v>
      </c>
      <c r="J65" s="488">
        <f t="shared" si="10"/>
        <v>89.184184729332316</v>
      </c>
      <c r="K65" s="488">
        <f t="shared" si="10"/>
        <v>134.84848484848484</v>
      </c>
      <c r="L65" s="488" t="e">
        <f t="shared" si="13"/>
        <v>#N/A</v>
      </c>
    </row>
    <row r="66" spans="1:12" ht="15" customHeight="1" x14ac:dyDescent="0.2">
      <c r="A66" s="490" t="s">
        <v>472</v>
      </c>
      <c r="B66" s="487">
        <v>70656</v>
      </c>
      <c r="C66" s="487">
        <v>8508</v>
      </c>
      <c r="D66" s="487">
        <v>2857</v>
      </c>
      <c r="E66" s="488">
        <f t="shared" si="11"/>
        <v>106.14587245549463</v>
      </c>
      <c r="F66" s="488">
        <f t="shared" si="11"/>
        <v>92.66964382964818</v>
      </c>
      <c r="G66" s="488">
        <f t="shared" si="11"/>
        <v>120.24410774410774</v>
      </c>
      <c r="H66" s="489" t="str">
        <f t="shared" si="14"/>
        <v/>
      </c>
      <c r="I66" s="488" t="str">
        <f t="shared" si="12"/>
        <v/>
      </c>
      <c r="J66" s="488" t="str">
        <f t="shared" si="10"/>
        <v/>
      </c>
      <c r="K66" s="488" t="str">
        <f t="shared" si="10"/>
        <v/>
      </c>
      <c r="L66" s="488" t="e">
        <f t="shared" si="13"/>
        <v>#N/A</v>
      </c>
    </row>
    <row r="67" spans="1:12" ht="15" customHeight="1" x14ac:dyDescent="0.2">
      <c r="A67" s="490" t="s">
        <v>473</v>
      </c>
      <c r="B67" s="487">
        <v>71228</v>
      </c>
      <c r="C67" s="487">
        <v>8115</v>
      </c>
      <c r="D67" s="487">
        <v>2828</v>
      </c>
      <c r="E67" s="488">
        <f t="shared" si="11"/>
        <v>107.00518290392849</v>
      </c>
      <c r="F67" s="488">
        <f t="shared" si="11"/>
        <v>88.389064372072752</v>
      </c>
      <c r="G67" s="488">
        <f t="shared" si="11"/>
        <v>119.02356902356902</v>
      </c>
      <c r="H67" s="489" t="str">
        <f t="shared" si="14"/>
        <v/>
      </c>
      <c r="I67" s="488" t="str">
        <f t="shared" si="12"/>
        <v/>
      </c>
      <c r="J67" s="488" t="str">
        <f t="shared" si="12"/>
        <v/>
      </c>
      <c r="K67" s="488" t="str">
        <f t="shared" si="12"/>
        <v/>
      </c>
      <c r="L67" s="488" t="e">
        <f t="shared" si="13"/>
        <v>#N/A</v>
      </c>
    </row>
    <row r="68" spans="1:12" ht="15" customHeight="1" x14ac:dyDescent="0.2">
      <c r="A68" s="490" t="s">
        <v>474</v>
      </c>
      <c r="B68" s="487">
        <v>74534</v>
      </c>
      <c r="C68" s="487">
        <v>8253</v>
      </c>
      <c r="D68" s="487">
        <v>3214</v>
      </c>
      <c r="E68" s="488">
        <f t="shared" si="11"/>
        <v>111.97175692931719</v>
      </c>
      <c r="F68" s="488">
        <f t="shared" si="11"/>
        <v>89.892168609083981</v>
      </c>
      <c r="G68" s="488">
        <f t="shared" si="11"/>
        <v>135.26936026936028</v>
      </c>
      <c r="H68" s="489" t="str">
        <f t="shared" si="14"/>
        <v/>
      </c>
      <c r="I68" s="488" t="str">
        <f t="shared" si="12"/>
        <v/>
      </c>
      <c r="J68" s="488" t="str">
        <f t="shared" si="12"/>
        <v/>
      </c>
      <c r="K68" s="488" t="str">
        <f t="shared" si="12"/>
        <v/>
      </c>
      <c r="L68" s="488" t="e">
        <f t="shared" si="13"/>
        <v>#N/A</v>
      </c>
    </row>
    <row r="69" spans="1:12" ht="15" customHeight="1" x14ac:dyDescent="0.2">
      <c r="A69" s="490">
        <v>43344</v>
      </c>
      <c r="B69" s="487">
        <v>75542</v>
      </c>
      <c r="C69" s="487">
        <v>8080</v>
      </c>
      <c r="D69" s="487">
        <v>3318</v>
      </c>
      <c r="E69" s="488">
        <f t="shared" si="11"/>
        <v>113.48606625103284</v>
      </c>
      <c r="F69" s="488">
        <f t="shared" si="11"/>
        <v>88.007842282975716</v>
      </c>
      <c r="G69" s="488">
        <f t="shared" si="11"/>
        <v>139.64646464646464</v>
      </c>
      <c r="H69" s="489">
        <f t="shared" si="14"/>
        <v>43344</v>
      </c>
      <c r="I69" s="488">
        <f t="shared" si="12"/>
        <v>113.48606625103284</v>
      </c>
      <c r="J69" s="488">
        <f t="shared" si="12"/>
        <v>88.007842282975716</v>
      </c>
      <c r="K69" s="488">
        <f t="shared" si="12"/>
        <v>139.64646464646464</v>
      </c>
      <c r="L69" s="488" t="e">
        <f t="shared" si="13"/>
        <v>#N/A</v>
      </c>
    </row>
    <row r="70" spans="1:12" ht="15" customHeight="1" x14ac:dyDescent="0.2">
      <c r="A70" s="490" t="s">
        <v>475</v>
      </c>
      <c r="B70" s="487">
        <v>71837</v>
      </c>
      <c r="C70" s="487">
        <v>8345</v>
      </c>
      <c r="D70" s="487">
        <v>3050</v>
      </c>
      <c r="E70" s="488">
        <f t="shared" si="11"/>
        <v>107.92007811913167</v>
      </c>
      <c r="F70" s="488">
        <f t="shared" si="11"/>
        <v>90.894238100424801</v>
      </c>
      <c r="G70" s="488">
        <f t="shared" si="11"/>
        <v>128.36700336700338</v>
      </c>
      <c r="H70" s="489" t="str">
        <f t="shared" si="14"/>
        <v/>
      </c>
      <c r="I70" s="488" t="str">
        <f t="shared" si="12"/>
        <v/>
      </c>
      <c r="J70" s="488" t="str">
        <f t="shared" si="12"/>
        <v/>
      </c>
      <c r="K70" s="488" t="str">
        <f t="shared" si="12"/>
        <v/>
      </c>
      <c r="L70" s="488" t="e">
        <f t="shared" si="13"/>
        <v>#N/A</v>
      </c>
    </row>
    <row r="71" spans="1:12" ht="15" customHeight="1" x14ac:dyDescent="0.2">
      <c r="A71" s="490" t="s">
        <v>476</v>
      </c>
      <c r="B71" s="487">
        <v>72005</v>
      </c>
      <c r="C71" s="487">
        <v>8037</v>
      </c>
      <c r="D71" s="487">
        <v>3014</v>
      </c>
      <c r="E71" s="491">
        <f t="shared" ref="E71:G75" si="15">IF($A$51=37802,IF(COUNTBLANK(B$51:B$70)&gt;0,#N/A,IF(ISBLANK(B71)=FALSE,B71/B$51*100,#N/A)),IF(COUNTBLANK(B$51:B$75)&gt;0,#N/A,B71/B$51*100))</f>
        <v>108.17246300608427</v>
      </c>
      <c r="F71" s="491">
        <f t="shared" si="15"/>
        <v>87.539483716370768</v>
      </c>
      <c r="G71" s="491">
        <f t="shared" si="15"/>
        <v>126.85185185185186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75381</v>
      </c>
      <c r="C72" s="487">
        <v>8265</v>
      </c>
      <c r="D72" s="487">
        <v>3427</v>
      </c>
      <c r="E72" s="491">
        <f t="shared" si="15"/>
        <v>113.24419740103657</v>
      </c>
      <c r="F72" s="491">
        <f t="shared" si="15"/>
        <v>90.022873325345813</v>
      </c>
      <c r="G72" s="491">
        <f t="shared" si="15"/>
        <v>144.23400673400673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76235</v>
      </c>
      <c r="C73" s="487">
        <v>8122</v>
      </c>
      <c r="D73" s="487">
        <v>3521</v>
      </c>
      <c r="E73" s="491">
        <f t="shared" si="15"/>
        <v>114.52715390971231</v>
      </c>
      <c r="F73" s="491">
        <f t="shared" si="15"/>
        <v>88.465308789892177</v>
      </c>
      <c r="G73" s="491">
        <f t="shared" si="15"/>
        <v>148.19023569023568</v>
      </c>
      <c r="H73" s="492">
        <f>IF(A$51=37802,IF(ISERROR(L73)=TRUE,IF(ISBLANK(A73)=FALSE,IF(MONTH(A73)=MONTH(MAX(A$51:A$75)),A73,""),""),""),IF(ISERROR(L73)=TRUE,IF(MONTH(A73)=MONTH(MAX(A$51:A$75)),A73,""),""))</f>
        <v>43709</v>
      </c>
      <c r="I73" s="488">
        <f t="shared" si="12"/>
        <v>114.52715390971231</v>
      </c>
      <c r="J73" s="488">
        <f t="shared" si="12"/>
        <v>88.465308789892177</v>
      </c>
      <c r="K73" s="488">
        <f t="shared" si="12"/>
        <v>148.19023569023568</v>
      </c>
      <c r="L73" s="488" t="e">
        <f t="shared" si="13"/>
        <v>#N/A</v>
      </c>
    </row>
    <row r="74" spans="1:12" ht="15" customHeight="1" x14ac:dyDescent="0.2">
      <c r="A74" s="490" t="s">
        <v>478</v>
      </c>
      <c r="B74" s="487">
        <v>72660</v>
      </c>
      <c r="C74" s="487">
        <v>8326</v>
      </c>
      <c r="D74" s="487">
        <v>3255</v>
      </c>
      <c r="E74" s="491">
        <f t="shared" si="15"/>
        <v>109.15646360700069</v>
      </c>
      <c r="F74" s="491">
        <f t="shared" si="15"/>
        <v>90.687288966343544</v>
      </c>
      <c r="G74" s="491">
        <f t="shared" si="15"/>
        <v>136.99494949494951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72152</v>
      </c>
      <c r="C75" s="493">
        <v>7663</v>
      </c>
      <c r="D75" s="493">
        <v>3047</v>
      </c>
      <c r="E75" s="491">
        <f t="shared" si="15"/>
        <v>108.3932997821678</v>
      </c>
      <c r="F75" s="491">
        <f t="shared" si="15"/>
        <v>83.465853392876582</v>
      </c>
      <c r="G75" s="491">
        <f t="shared" si="15"/>
        <v>128.24074074074073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114.52715390971231</v>
      </c>
      <c r="J77" s="488">
        <f>IF(J75&lt;&gt;"",J75,IF(J74&lt;&gt;"",J74,IF(J73&lt;&gt;"",J73,IF(J72&lt;&gt;"",J72,IF(J71&lt;&gt;"",J71,IF(J70&lt;&gt;"",J70,""))))))</f>
        <v>88.465308789892177</v>
      </c>
      <c r="K77" s="488">
        <f>IF(K75&lt;&gt;"",K75,IF(K74&lt;&gt;"",K74,IF(K73&lt;&gt;"",K73,IF(K72&lt;&gt;"",K72,IF(K71&lt;&gt;"",K71,IF(K70&lt;&gt;"",K70,""))))))</f>
        <v>148.19023569023568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+14,5%</v>
      </c>
      <c r="J79" s="488" t="str">
        <f>"GeB - ausschließlich: "&amp;IF(J77&gt;100,"+","")&amp;TEXT(J77-100,"0,0")&amp;"%"</f>
        <v>GeB - ausschließlich: -11,5%</v>
      </c>
      <c r="K79" s="488" t="str">
        <f>"GeB - im Nebenjob: "&amp;IF(K77&gt;100,"+","")&amp;TEXT(K77-100,"0,0")&amp;"%"</f>
        <v>GeB - im Nebenjob: +48,2%</v>
      </c>
    </row>
    <row r="81" spans="9:9" ht="15" customHeight="1" x14ac:dyDescent="0.2">
      <c r="I81" s="488" t="str">
        <f>IF(ISERROR(HLOOKUP(1,I$78:K$79,2,FALSE)),"",HLOOKUP(1,I$78:K$79,2,FALSE))</f>
        <v>GeB - im Nebenjob: +48,2%</v>
      </c>
    </row>
    <row r="82" spans="9:9" ht="15" customHeight="1" x14ac:dyDescent="0.2">
      <c r="I82" s="488" t="str">
        <f>IF(ISERROR(HLOOKUP(2,I$78:K$79,2,FALSE)),"",HLOOKUP(2,I$78:K$79,2,FALSE))</f>
        <v>SvB: +14,5%</v>
      </c>
    </row>
    <row r="83" spans="9:9" ht="15" customHeight="1" x14ac:dyDescent="0.2">
      <c r="I83" s="488" t="str">
        <f>IF(ISERROR(HLOOKUP(3,I$78:K$79,2,FALSE)),"",HLOOKUP(3,I$78:K$79,2,FALSE))</f>
        <v>GeB - ausschließlich: -11,5%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72152</v>
      </c>
      <c r="E12" s="114">
        <v>72660</v>
      </c>
      <c r="F12" s="114">
        <v>76235</v>
      </c>
      <c r="G12" s="114">
        <v>75381</v>
      </c>
      <c r="H12" s="114">
        <v>72005</v>
      </c>
      <c r="I12" s="115">
        <v>147</v>
      </c>
      <c r="J12" s="116">
        <v>0.2041524894104576</v>
      </c>
      <c r="N12" s="117"/>
    </row>
    <row r="13" spans="1:15" s="110" customFormat="1" ht="13.5" customHeight="1" x14ac:dyDescent="0.2">
      <c r="A13" s="118" t="s">
        <v>105</v>
      </c>
      <c r="B13" s="119" t="s">
        <v>106</v>
      </c>
      <c r="C13" s="113">
        <v>48.370107550726246</v>
      </c>
      <c r="D13" s="114">
        <v>34900</v>
      </c>
      <c r="E13" s="114">
        <v>35246</v>
      </c>
      <c r="F13" s="114">
        <v>37076</v>
      </c>
      <c r="G13" s="114">
        <v>36699</v>
      </c>
      <c r="H13" s="114">
        <v>34830</v>
      </c>
      <c r="I13" s="115">
        <v>70</v>
      </c>
      <c r="J13" s="116">
        <v>0.20097616996841802</v>
      </c>
    </row>
    <row r="14" spans="1:15" s="110" customFormat="1" ht="13.5" customHeight="1" x14ac:dyDescent="0.2">
      <c r="A14" s="120"/>
      <c r="B14" s="119" t="s">
        <v>107</v>
      </c>
      <c r="C14" s="113">
        <v>51.629892449273754</v>
      </c>
      <c r="D14" s="114">
        <v>37252</v>
      </c>
      <c r="E14" s="114">
        <v>37414</v>
      </c>
      <c r="F14" s="114">
        <v>39159</v>
      </c>
      <c r="G14" s="114">
        <v>38682</v>
      </c>
      <c r="H14" s="114">
        <v>37175</v>
      </c>
      <c r="I14" s="115">
        <v>77</v>
      </c>
      <c r="J14" s="116">
        <v>0.20712844653665097</v>
      </c>
    </row>
    <row r="15" spans="1:15" s="110" customFormat="1" ht="13.5" customHeight="1" x14ac:dyDescent="0.2">
      <c r="A15" s="118" t="s">
        <v>105</v>
      </c>
      <c r="B15" s="121" t="s">
        <v>108</v>
      </c>
      <c r="C15" s="113">
        <v>8.1647078390065424</v>
      </c>
      <c r="D15" s="114">
        <v>5891</v>
      </c>
      <c r="E15" s="114">
        <v>6157</v>
      </c>
      <c r="F15" s="114">
        <v>6550</v>
      </c>
      <c r="G15" s="114">
        <v>5879</v>
      </c>
      <c r="H15" s="114">
        <v>5514</v>
      </c>
      <c r="I15" s="115">
        <v>377</v>
      </c>
      <c r="J15" s="116">
        <v>6.8371418208197312</v>
      </c>
    </row>
    <row r="16" spans="1:15" s="110" customFormat="1" ht="13.5" customHeight="1" x14ac:dyDescent="0.2">
      <c r="A16" s="118"/>
      <c r="B16" s="121" t="s">
        <v>109</v>
      </c>
      <c r="C16" s="113">
        <v>65.399434527109435</v>
      </c>
      <c r="D16" s="114">
        <v>47187</v>
      </c>
      <c r="E16" s="114">
        <v>47445</v>
      </c>
      <c r="F16" s="114">
        <v>49806</v>
      </c>
      <c r="G16" s="114">
        <v>49923</v>
      </c>
      <c r="H16" s="114">
        <v>48036</v>
      </c>
      <c r="I16" s="115">
        <v>-849</v>
      </c>
      <c r="J16" s="116">
        <v>-1.7674244316762429</v>
      </c>
    </row>
    <row r="17" spans="1:10" s="110" customFormat="1" ht="13.5" customHeight="1" x14ac:dyDescent="0.2">
      <c r="A17" s="118"/>
      <c r="B17" s="121" t="s">
        <v>110</v>
      </c>
      <c r="C17" s="113">
        <v>25.479543186606055</v>
      </c>
      <c r="D17" s="114">
        <v>18384</v>
      </c>
      <c r="E17" s="114">
        <v>18338</v>
      </c>
      <c r="F17" s="114">
        <v>19156</v>
      </c>
      <c r="G17" s="114">
        <v>18872</v>
      </c>
      <c r="H17" s="114">
        <v>17850</v>
      </c>
      <c r="I17" s="115">
        <v>534</v>
      </c>
      <c r="J17" s="116">
        <v>2.9915966386554622</v>
      </c>
    </row>
    <row r="18" spans="1:10" s="110" customFormat="1" ht="13.5" customHeight="1" x14ac:dyDescent="0.2">
      <c r="A18" s="120"/>
      <c r="B18" s="121" t="s">
        <v>111</v>
      </c>
      <c r="C18" s="113">
        <v>0.95631444727796877</v>
      </c>
      <c r="D18" s="114">
        <v>690</v>
      </c>
      <c r="E18" s="114">
        <v>720</v>
      </c>
      <c r="F18" s="114">
        <v>723</v>
      </c>
      <c r="G18" s="114">
        <v>707</v>
      </c>
      <c r="H18" s="114">
        <v>605</v>
      </c>
      <c r="I18" s="115">
        <v>85</v>
      </c>
      <c r="J18" s="116">
        <v>14.049586776859504</v>
      </c>
    </row>
    <row r="19" spans="1:10" s="110" customFormat="1" ht="13.5" customHeight="1" x14ac:dyDescent="0.2">
      <c r="A19" s="120"/>
      <c r="B19" s="121" t="s">
        <v>112</v>
      </c>
      <c r="C19" s="113">
        <v>0.27719259341390395</v>
      </c>
      <c r="D19" s="114">
        <v>200</v>
      </c>
      <c r="E19" s="114">
        <v>198</v>
      </c>
      <c r="F19" s="114">
        <v>201</v>
      </c>
      <c r="G19" s="114">
        <v>188</v>
      </c>
      <c r="H19" s="114">
        <v>159</v>
      </c>
      <c r="I19" s="115">
        <v>41</v>
      </c>
      <c r="J19" s="116">
        <v>25.786163522012579</v>
      </c>
    </row>
    <row r="20" spans="1:10" s="110" customFormat="1" ht="13.5" customHeight="1" x14ac:dyDescent="0.2">
      <c r="A20" s="118" t="s">
        <v>113</v>
      </c>
      <c r="B20" s="122" t="s">
        <v>114</v>
      </c>
      <c r="C20" s="113">
        <v>69.977270207340055</v>
      </c>
      <c r="D20" s="114">
        <v>50490</v>
      </c>
      <c r="E20" s="114">
        <v>50967</v>
      </c>
      <c r="F20" s="114">
        <v>53494</v>
      </c>
      <c r="G20" s="114">
        <v>52935</v>
      </c>
      <c r="H20" s="114">
        <v>50784</v>
      </c>
      <c r="I20" s="115">
        <v>-294</v>
      </c>
      <c r="J20" s="116">
        <v>-0.57892249527410211</v>
      </c>
    </row>
    <row r="21" spans="1:10" s="110" customFormat="1" ht="13.5" customHeight="1" x14ac:dyDescent="0.2">
      <c r="A21" s="120"/>
      <c r="B21" s="122" t="s">
        <v>115</v>
      </c>
      <c r="C21" s="113">
        <v>30.022729792659941</v>
      </c>
      <c r="D21" s="114">
        <v>21662</v>
      </c>
      <c r="E21" s="114">
        <v>21693</v>
      </c>
      <c r="F21" s="114">
        <v>22741</v>
      </c>
      <c r="G21" s="114">
        <v>22446</v>
      </c>
      <c r="H21" s="114">
        <v>21221</v>
      </c>
      <c r="I21" s="115">
        <v>441</v>
      </c>
      <c r="J21" s="116">
        <v>2.0781301540926442</v>
      </c>
    </row>
    <row r="22" spans="1:10" s="110" customFormat="1" ht="13.5" customHeight="1" x14ac:dyDescent="0.2">
      <c r="A22" s="118" t="s">
        <v>113</v>
      </c>
      <c r="B22" s="122" t="s">
        <v>116</v>
      </c>
      <c r="C22" s="113">
        <v>95.697970950216217</v>
      </c>
      <c r="D22" s="114">
        <v>69048</v>
      </c>
      <c r="E22" s="114">
        <v>69550</v>
      </c>
      <c r="F22" s="114">
        <v>72593</v>
      </c>
      <c r="G22" s="114">
        <v>71645</v>
      </c>
      <c r="H22" s="114">
        <v>69031</v>
      </c>
      <c r="I22" s="115">
        <v>17</v>
      </c>
      <c r="J22" s="116">
        <v>2.4626617027132737E-2</v>
      </c>
    </row>
    <row r="23" spans="1:10" s="110" customFormat="1" ht="13.5" customHeight="1" x14ac:dyDescent="0.2">
      <c r="A23" s="123"/>
      <c r="B23" s="124" t="s">
        <v>117</v>
      </c>
      <c r="C23" s="125">
        <v>4.2770817163765384</v>
      </c>
      <c r="D23" s="114">
        <v>3086</v>
      </c>
      <c r="E23" s="114">
        <v>3095</v>
      </c>
      <c r="F23" s="114">
        <v>3626</v>
      </c>
      <c r="G23" s="114">
        <v>3715</v>
      </c>
      <c r="H23" s="114">
        <v>2955</v>
      </c>
      <c r="I23" s="115">
        <v>131</v>
      </c>
      <c r="J23" s="116">
        <v>4.4331641285956005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10710</v>
      </c>
      <c r="E26" s="114">
        <v>11581</v>
      </c>
      <c r="F26" s="114">
        <v>11643</v>
      </c>
      <c r="G26" s="114">
        <v>11692</v>
      </c>
      <c r="H26" s="140">
        <v>11051</v>
      </c>
      <c r="I26" s="115">
        <v>-341</v>
      </c>
      <c r="J26" s="116">
        <v>-3.0856936023889241</v>
      </c>
    </row>
    <row r="27" spans="1:10" s="110" customFormat="1" ht="13.5" customHeight="1" x14ac:dyDescent="0.2">
      <c r="A27" s="118" t="s">
        <v>105</v>
      </c>
      <c r="B27" s="119" t="s">
        <v>106</v>
      </c>
      <c r="C27" s="113">
        <v>47.376283846872084</v>
      </c>
      <c r="D27" s="115">
        <v>5074</v>
      </c>
      <c r="E27" s="114">
        <v>5379</v>
      </c>
      <c r="F27" s="114">
        <v>5445</v>
      </c>
      <c r="G27" s="114">
        <v>5433</v>
      </c>
      <c r="H27" s="140">
        <v>5221</v>
      </c>
      <c r="I27" s="115">
        <v>-147</v>
      </c>
      <c r="J27" s="116">
        <v>-2.8155525761348401</v>
      </c>
    </row>
    <row r="28" spans="1:10" s="110" customFormat="1" ht="13.5" customHeight="1" x14ac:dyDescent="0.2">
      <c r="A28" s="120"/>
      <c r="B28" s="119" t="s">
        <v>107</v>
      </c>
      <c r="C28" s="113">
        <v>52.623716153127916</v>
      </c>
      <c r="D28" s="115">
        <v>5636</v>
      </c>
      <c r="E28" s="114">
        <v>6202</v>
      </c>
      <c r="F28" s="114">
        <v>6198</v>
      </c>
      <c r="G28" s="114">
        <v>6259</v>
      </c>
      <c r="H28" s="140">
        <v>5830</v>
      </c>
      <c r="I28" s="115">
        <v>-194</v>
      </c>
      <c r="J28" s="116">
        <v>-3.327615780445969</v>
      </c>
    </row>
    <row r="29" spans="1:10" s="110" customFormat="1" ht="13.5" customHeight="1" x14ac:dyDescent="0.2">
      <c r="A29" s="118" t="s">
        <v>105</v>
      </c>
      <c r="B29" s="121" t="s">
        <v>108</v>
      </c>
      <c r="C29" s="113">
        <v>11.195144724556489</v>
      </c>
      <c r="D29" s="115">
        <v>1199</v>
      </c>
      <c r="E29" s="114">
        <v>1338</v>
      </c>
      <c r="F29" s="114">
        <v>1448</v>
      </c>
      <c r="G29" s="114">
        <v>1522</v>
      </c>
      <c r="H29" s="140">
        <v>1162</v>
      </c>
      <c r="I29" s="115">
        <v>37</v>
      </c>
      <c r="J29" s="116">
        <v>3.1841652323580036</v>
      </c>
    </row>
    <row r="30" spans="1:10" s="110" customFormat="1" ht="13.5" customHeight="1" x14ac:dyDescent="0.2">
      <c r="A30" s="118"/>
      <c r="B30" s="121" t="s">
        <v>109</v>
      </c>
      <c r="C30" s="113">
        <v>40.774976657329596</v>
      </c>
      <c r="D30" s="115">
        <v>4367</v>
      </c>
      <c r="E30" s="114">
        <v>4796</v>
      </c>
      <c r="F30" s="114">
        <v>4633</v>
      </c>
      <c r="G30" s="114">
        <v>4643</v>
      </c>
      <c r="H30" s="140">
        <v>4688</v>
      </c>
      <c r="I30" s="115">
        <v>-321</v>
      </c>
      <c r="J30" s="116">
        <v>-6.8472696245733786</v>
      </c>
    </row>
    <row r="31" spans="1:10" s="110" customFormat="1" ht="13.5" customHeight="1" x14ac:dyDescent="0.2">
      <c r="A31" s="118"/>
      <c r="B31" s="121" t="s">
        <v>110</v>
      </c>
      <c r="C31" s="113">
        <v>24.864612511671336</v>
      </c>
      <c r="D31" s="115">
        <v>2663</v>
      </c>
      <c r="E31" s="114">
        <v>2885</v>
      </c>
      <c r="F31" s="114">
        <v>2857</v>
      </c>
      <c r="G31" s="114">
        <v>2913</v>
      </c>
      <c r="H31" s="140">
        <v>2883</v>
      </c>
      <c r="I31" s="115">
        <v>-220</v>
      </c>
      <c r="J31" s="116">
        <v>-7.6309399930627819</v>
      </c>
    </row>
    <row r="32" spans="1:10" s="110" customFormat="1" ht="13.5" customHeight="1" x14ac:dyDescent="0.2">
      <c r="A32" s="120"/>
      <c r="B32" s="121" t="s">
        <v>111</v>
      </c>
      <c r="C32" s="113">
        <v>23.165266106442576</v>
      </c>
      <c r="D32" s="115">
        <v>2481</v>
      </c>
      <c r="E32" s="114">
        <v>2562</v>
      </c>
      <c r="F32" s="114">
        <v>2705</v>
      </c>
      <c r="G32" s="114">
        <v>2614</v>
      </c>
      <c r="H32" s="140">
        <v>2318</v>
      </c>
      <c r="I32" s="115">
        <v>163</v>
      </c>
      <c r="J32" s="116">
        <v>7.031924072476273</v>
      </c>
    </row>
    <row r="33" spans="1:10" s="110" customFormat="1" ht="13.5" customHeight="1" x14ac:dyDescent="0.2">
      <c r="A33" s="120"/>
      <c r="B33" s="121" t="s">
        <v>112</v>
      </c>
      <c r="C33" s="113">
        <v>3.0999066293183941</v>
      </c>
      <c r="D33" s="115">
        <v>332</v>
      </c>
      <c r="E33" s="114">
        <v>347</v>
      </c>
      <c r="F33" s="114">
        <v>363</v>
      </c>
      <c r="G33" s="114">
        <v>317</v>
      </c>
      <c r="H33" s="140">
        <v>286</v>
      </c>
      <c r="I33" s="115">
        <v>46</v>
      </c>
      <c r="J33" s="116">
        <v>16.083916083916083</v>
      </c>
    </row>
    <row r="34" spans="1:10" s="110" customFormat="1" ht="13.5" customHeight="1" x14ac:dyDescent="0.2">
      <c r="A34" s="118" t="s">
        <v>113</v>
      </c>
      <c r="B34" s="122" t="s">
        <v>116</v>
      </c>
      <c r="C34" s="113">
        <v>96.573295985060696</v>
      </c>
      <c r="D34" s="115">
        <v>10343</v>
      </c>
      <c r="E34" s="114">
        <v>11098</v>
      </c>
      <c r="F34" s="114">
        <v>11233</v>
      </c>
      <c r="G34" s="114">
        <v>11276</v>
      </c>
      <c r="H34" s="140">
        <v>10667</v>
      </c>
      <c r="I34" s="115">
        <v>-324</v>
      </c>
      <c r="J34" s="116">
        <v>-3.0374050810912161</v>
      </c>
    </row>
    <row r="35" spans="1:10" s="110" customFormat="1" ht="13.5" customHeight="1" x14ac:dyDescent="0.2">
      <c r="A35" s="118"/>
      <c r="B35" s="119" t="s">
        <v>117</v>
      </c>
      <c r="C35" s="113">
        <v>3.342670401493931</v>
      </c>
      <c r="D35" s="115">
        <v>358</v>
      </c>
      <c r="E35" s="114">
        <v>474</v>
      </c>
      <c r="F35" s="114">
        <v>403</v>
      </c>
      <c r="G35" s="114">
        <v>406</v>
      </c>
      <c r="H35" s="140">
        <v>380</v>
      </c>
      <c r="I35" s="115">
        <v>-22</v>
      </c>
      <c r="J35" s="116">
        <v>-5.7894736842105265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7663</v>
      </c>
      <c r="E37" s="114">
        <v>8326</v>
      </c>
      <c r="F37" s="114">
        <v>8122</v>
      </c>
      <c r="G37" s="114">
        <v>8265</v>
      </c>
      <c r="H37" s="140">
        <v>8037</v>
      </c>
      <c r="I37" s="115">
        <v>-374</v>
      </c>
      <c r="J37" s="116">
        <v>-4.6534776657956947</v>
      </c>
    </row>
    <row r="38" spans="1:10" s="110" customFormat="1" ht="13.5" customHeight="1" x14ac:dyDescent="0.2">
      <c r="A38" s="118" t="s">
        <v>105</v>
      </c>
      <c r="B38" s="119" t="s">
        <v>106</v>
      </c>
      <c r="C38" s="113">
        <v>50.54156335638784</v>
      </c>
      <c r="D38" s="115">
        <v>3873</v>
      </c>
      <c r="E38" s="114">
        <v>4106</v>
      </c>
      <c r="F38" s="114">
        <v>4055</v>
      </c>
      <c r="G38" s="114">
        <v>4104</v>
      </c>
      <c r="H38" s="140">
        <v>4045</v>
      </c>
      <c r="I38" s="115">
        <v>-172</v>
      </c>
      <c r="J38" s="116">
        <v>-4.2521631644004945</v>
      </c>
    </row>
    <row r="39" spans="1:10" s="110" customFormat="1" ht="13.5" customHeight="1" x14ac:dyDescent="0.2">
      <c r="A39" s="120"/>
      <c r="B39" s="119" t="s">
        <v>107</v>
      </c>
      <c r="C39" s="113">
        <v>49.45843664361216</v>
      </c>
      <c r="D39" s="115">
        <v>3790</v>
      </c>
      <c r="E39" s="114">
        <v>4220</v>
      </c>
      <c r="F39" s="114">
        <v>4067</v>
      </c>
      <c r="G39" s="114">
        <v>4161</v>
      </c>
      <c r="H39" s="140">
        <v>3992</v>
      </c>
      <c r="I39" s="115">
        <v>-202</v>
      </c>
      <c r="J39" s="116">
        <v>-5.0601202404809618</v>
      </c>
    </row>
    <row r="40" spans="1:10" s="110" customFormat="1" ht="13.5" customHeight="1" x14ac:dyDescent="0.2">
      <c r="A40" s="118" t="s">
        <v>105</v>
      </c>
      <c r="B40" s="121" t="s">
        <v>108</v>
      </c>
      <c r="C40" s="113">
        <v>11.992692157118622</v>
      </c>
      <c r="D40" s="115">
        <v>919</v>
      </c>
      <c r="E40" s="114">
        <v>1034</v>
      </c>
      <c r="F40" s="114">
        <v>1105</v>
      </c>
      <c r="G40" s="114">
        <v>1256</v>
      </c>
      <c r="H40" s="140">
        <v>923</v>
      </c>
      <c r="I40" s="115">
        <v>-4</v>
      </c>
      <c r="J40" s="116">
        <v>-0.4333694474539545</v>
      </c>
    </row>
    <row r="41" spans="1:10" s="110" customFormat="1" ht="13.5" customHeight="1" x14ac:dyDescent="0.2">
      <c r="A41" s="118"/>
      <c r="B41" s="121" t="s">
        <v>109</v>
      </c>
      <c r="C41" s="113">
        <v>29.074774892339814</v>
      </c>
      <c r="D41" s="115">
        <v>2228</v>
      </c>
      <c r="E41" s="114">
        <v>2513</v>
      </c>
      <c r="F41" s="114">
        <v>2154</v>
      </c>
      <c r="G41" s="114">
        <v>2185</v>
      </c>
      <c r="H41" s="140">
        <v>2566</v>
      </c>
      <c r="I41" s="115">
        <v>-338</v>
      </c>
      <c r="J41" s="116">
        <v>-13.172252533125487</v>
      </c>
    </row>
    <row r="42" spans="1:10" s="110" customFormat="1" ht="13.5" customHeight="1" x14ac:dyDescent="0.2">
      <c r="A42" s="118"/>
      <c r="B42" s="121" t="s">
        <v>110</v>
      </c>
      <c r="C42" s="113">
        <v>27.156466135978075</v>
      </c>
      <c r="D42" s="115">
        <v>2081</v>
      </c>
      <c r="E42" s="114">
        <v>2267</v>
      </c>
      <c r="F42" s="114">
        <v>2213</v>
      </c>
      <c r="G42" s="114">
        <v>2266</v>
      </c>
      <c r="H42" s="140">
        <v>2275</v>
      </c>
      <c r="I42" s="115">
        <v>-194</v>
      </c>
      <c r="J42" s="116">
        <v>-8.5274725274725274</v>
      </c>
    </row>
    <row r="43" spans="1:10" s="110" customFormat="1" ht="13.5" customHeight="1" x14ac:dyDescent="0.2">
      <c r="A43" s="120"/>
      <c r="B43" s="121" t="s">
        <v>111</v>
      </c>
      <c r="C43" s="113">
        <v>31.776066814563485</v>
      </c>
      <c r="D43" s="115">
        <v>2435</v>
      </c>
      <c r="E43" s="114">
        <v>2512</v>
      </c>
      <c r="F43" s="114">
        <v>2650</v>
      </c>
      <c r="G43" s="114">
        <v>2558</v>
      </c>
      <c r="H43" s="140">
        <v>2273</v>
      </c>
      <c r="I43" s="115">
        <v>162</v>
      </c>
      <c r="J43" s="116">
        <v>7.1271447426308843</v>
      </c>
    </row>
    <row r="44" spans="1:10" s="110" customFormat="1" ht="13.5" customHeight="1" x14ac:dyDescent="0.2">
      <c r="A44" s="120"/>
      <c r="B44" s="121" t="s">
        <v>112</v>
      </c>
      <c r="C44" s="113">
        <v>4.202009656792379</v>
      </c>
      <c r="D44" s="115">
        <v>322</v>
      </c>
      <c r="E44" s="114">
        <v>335</v>
      </c>
      <c r="F44" s="114">
        <v>349</v>
      </c>
      <c r="G44" s="114">
        <v>301</v>
      </c>
      <c r="H44" s="140">
        <v>270</v>
      </c>
      <c r="I44" s="115">
        <v>52</v>
      </c>
      <c r="J44" s="116">
        <v>19.25925925925926</v>
      </c>
    </row>
    <row r="45" spans="1:10" s="110" customFormat="1" ht="13.5" customHeight="1" x14ac:dyDescent="0.2">
      <c r="A45" s="118" t="s">
        <v>113</v>
      </c>
      <c r="B45" s="122" t="s">
        <v>116</v>
      </c>
      <c r="C45" s="113">
        <v>96.489625473052328</v>
      </c>
      <c r="D45" s="115">
        <v>7394</v>
      </c>
      <c r="E45" s="114">
        <v>7942</v>
      </c>
      <c r="F45" s="114">
        <v>7828</v>
      </c>
      <c r="G45" s="114">
        <v>7963</v>
      </c>
      <c r="H45" s="140">
        <v>7734</v>
      </c>
      <c r="I45" s="115">
        <v>-340</v>
      </c>
      <c r="J45" s="116">
        <v>-4.3961727437289886</v>
      </c>
    </row>
    <row r="46" spans="1:10" s="110" customFormat="1" ht="13.5" customHeight="1" x14ac:dyDescent="0.2">
      <c r="A46" s="118"/>
      <c r="B46" s="119" t="s">
        <v>117</v>
      </c>
      <c r="C46" s="113">
        <v>3.3929270520683805</v>
      </c>
      <c r="D46" s="115">
        <v>260</v>
      </c>
      <c r="E46" s="114">
        <v>375</v>
      </c>
      <c r="F46" s="114">
        <v>287</v>
      </c>
      <c r="G46" s="114">
        <v>293</v>
      </c>
      <c r="H46" s="140">
        <v>300</v>
      </c>
      <c r="I46" s="115">
        <v>-40</v>
      </c>
      <c r="J46" s="116">
        <v>-13.333333333333334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3047</v>
      </c>
      <c r="E48" s="114">
        <v>3255</v>
      </c>
      <c r="F48" s="114">
        <v>3521</v>
      </c>
      <c r="G48" s="114">
        <v>3427</v>
      </c>
      <c r="H48" s="140">
        <v>3014</v>
      </c>
      <c r="I48" s="115">
        <v>33</v>
      </c>
      <c r="J48" s="116">
        <v>1.0948905109489051</v>
      </c>
    </row>
    <row r="49" spans="1:12" s="110" customFormat="1" ht="13.5" customHeight="1" x14ac:dyDescent="0.2">
      <c r="A49" s="118" t="s">
        <v>105</v>
      </c>
      <c r="B49" s="119" t="s">
        <v>106</v>
      </c>
      <c r="C49" s="113">
        <v>39.41581883820151</v>
      </c>
      <c r="D49" s="115">
        <v>1201</v>
      </c>
      <c r="E49" s="114">
        <v>1273</v>
      </c>
      <c r="F49" s="114">
        <v>1390</v>
      </c>
      <c r="G49" s="114">
        <v>1329</v>
      </c>
      <c r="H49" s="140">
        <v>1176</v>
      </c>
      <c r="I49" s="115">
        <v>25</v>
      </c>
      <c r="J49" s="116">
        <v>2.1258503401360542</v>
      </c>
    </row>
    <row r="50" spans="1:12" s="110" customFormat="1" ht="13.5" customHeight="1" x14ac:dyDescent="0.2">
      <c r="A50" s="120"/>
      <c r="B50" s="119" t="s">
        <v>107</v>
      </c>
      <c r="C50" s="113">
        <v>60.58418116179849</v>
      </c>
      <c r="D50" s="115">
        <v>1846</v>
      </c>
      <c r="E50" s="114">
        <v>1982</v>
      </c>
      <c r="F50" s="114">
        <v>2131</v>
      </c>
      <c r="G50" s="114">
        <v>2098</v>
      </c>
      <c r="H50" s="140">
        <v>1838</v>
      </c>
      <c r="I50" s="115">
        <v>8</v>
      </c>
      <c r="J50" s="116">
        <v>0.43525571273122959</v>
      </c>
    </row>
    <row r="51" spans="1:12" s="110" customFormat="1" ht="13.5" customHeight="1" x14ac:dyDescent="0.2">
      <c r="A51" s="118" t="s">
        <v>105</v>
      </c>
      <c r="B51" s="121" t="s">
        <v>108</v>
      </c>
      <c r="C51" s="113">
        <v>9.1893665900886123</v>
      </c>
      <c r="D51" s="115">
        <v>280</v>
      </c>
      <c r="E51" s="114">
        <v>304</v>
      </c>
      <c r="F51" s="114">
        <v>343</v>
      </c>
      <c r="G51" s="114">
        <v>266</v>
      </c>
      <c r="H51" s="140">
        <v>239</v>
      </c>
      <c r="I51" s="115">
        <v>41</v>
      </c>
      <c r="J51" s="116">
        <v>17.15481171548117</v>
      </c>
    </row>
    <row r="52" spans="1:12" s="110" customFormat="1" ht="13.5" customHeight="1" x14ac:dyDescent="0.2">
      <c r="A52" s="118"/>
      <c r="B52" s="121" t="s">
        <v>109</v>
      </c>
      <c r="C52" s="113">
        <v>70.200196914998358</v>
      </c>
      <c r="D52" s="115">
        <v>2139</v>
      </c>
      <c r="E52" s="114">
        <v>2283</v>
      </c>
      <c r="F52" s="114">
        <v>2479</v>
      </c>
      <c r="G52" s="114">
        <v>2458</v>
      </c>
      <c r="H52" s="140">
        <v>2122</v>
      </c>
      <c r="I52" s="115">
        <v>17</v>
      </c>
      <c r="J52" s="116">
        <v>0.80113100848256358</v>
      </c>
    </row>
    <row r="53" spans="1:12" s="110" customFormat="1" ht="13.5" customHeight="1" x14ac:dyDescent="0.2">
      <c r="A53" s="118"/>
      <c r="B53" s="121" t="s">
        <v>110</v>
      </c>
      <c r="C53" s="113">
        <v>19.100754840827044</v>
      </c>
      <c r="D53" s="115">
        <v>582</v>
      </c>
      <c r="E53" s="114">
        <v>618</v>
      </c>
      <c r="F53" s="114">
        <v>644</v>
      </c>
      <c r="G53" s="114">
        <v>647</v>
      </c>
      <c r="H53" s="140">
        <v>608</v>
      </c>
      <c r="I53" s="115">
        <v>-26</v>
      </c>
      <c r="J53" s="116">
        <v>-4.2763157894736841</v>
      </c>
    </row>
    <row r="54" spans="1:12" s="110" customFormat="1" ht="13.5" customHeight="1" x14ac:dyDescent="0.2">
      <c r="A54" s="120"/>
      <c r="B54" s="121" t="s">
        <v>111</v>
      </c>
      <c r="C54" s="113">
        <v>1.5096816540859863</v>
      </c>
      <c r="D54" s="115">
        <v>46</v>
      </c>
      <c r="E54" s="114">
        <v>50</v>
      </c>
      <c r="F54" s="114">
        <v>55</v>
      </c>
      <c r="G54" s="114">
        <v>56</v>
      </c>
      <c r="H54" s="140">
        <v>45</v>
      </c>
      <c r="I54" s="115">
        <v>1</v>
      </c>
      <c r="J54" s="116">
        <v>2.2222222222222223</v>
      </c>
    </row>
    <row r="55" spans="1:12" s="110" customFormat="1" ht="13.5" customHeight="1" x14ac:dyDescent="0.2">
      <c r="A55" s="120"/>
      <c r="B55" s="121" t="s">
        <v>112</v>
      </c>
      <c r="C55" s="113">
        <v>0.32819166393173616</v>
      </c>
      <c r="D55" s="115">
        <v>10</v>
      </c>
      <c r="E55" s="114">
        <v>12</v>
      </c>
      <c r="F55" s="114">
        <v>14</v>
      </c>
      <c r="G55" s="114">
        <v>16</v>
      </c>
      <c r="H55" s="140">
        <v>16</v>
      </c>
      <c r="I55" s="115">
        <v>-6</v>
      </c>
      <c r="J55" s="116">
        <v>-37.5</v>
      </c>
    </row>
    <row r="56" spans="1:12" s="110" customFormat="1" ht="13.5" customHeight="1" x14ac:dyDescent="0.2">
      <c r="A56" s="118" t="s">
        <v>113</v>
      </c>
      <c r="B56" s="122" t="s">
        <v>116</v>
      </c>
      <c r="C56" s="113">
        <v>96.783721693468991</v>
      </c>
      <c r="D56" s="115">
        <v>2949</v>
      </c>
      <c r="E56" s="114">
        <v>3156</v>
      </c>
      <c r="F56" s="114">
        <v>3405</v>
      </c>
      <c r="G56" s="114">
        <v>3313</v>
      </c>
      <c r="H56" s="140">
        <v>2933</v>
      </c>
      <c r="I56" s="115">
        <v>16</v>
      </c>
      <c r="J56" s="116">
        <v>0.54551653596999661</v>
      </c>
    </row>
    <row r="57" spans="1:12" s="110" customFormat="1" ht="13.5" customHeight="1" x14ac:dyDescent="0.2">
      <c r="A57" s="142"/>
      <c r="B57" s="124" t="s">
        <v>117</v>
      </c>
      <c r="C57" s="125">
        <v>3.2162783065310143</v>
      </c>
      <c r="D57" s="143">
        <v>98</v>
      </c>
      <c r="E57" s="144">
        <v>99</v>
      </c>
      <c r="F57" s="144">
        <v>116</v>
      </c>
      <c r="G57" s="144">
        <v>113</v>
      </c>
      <c r="H57" s="145">
        <v>80</v>
      </c>
      <c r="I57" s="143">
        <v>18</v>
      </c>
      <c r="J57" s="146">
        <v>22.5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72152</v>
      </c>
      <c r="E12" s="236">
        <v>72660</v>
      </c>
      <c r="F12" s="114">
        <v>76235</v>
      </c>
      <c r="G12" s="114">
        <v>75381</v>
      </c>
      <c r="H12" s="140">
        <v>72005</v>
      </c>
      <c r="I12" s="115">
        <v>147</v>
      </c>
      <c r="J12" s="116">
        <v>0.2041524894104576</v>
      </c>
    </row>
    <row r="13" spans="1:15" s="110" customFormat="1" ht="12" customHeight="1" x14ac:dyDescent="0.2">
      <c r="A13" s="118" t="s">
        <v>105</v>
      </c>
      <c r="B13" s="119" t="s">
        <v>106</v>
      </c>
      <c r="C13" s="113">
        <v>48.370107550726246</v>
      </c>
      <c r="D13" s="115">
        <v>34900</v>
      </c>
      <c r="E13" s="114">
        <v>35246</v>
      </c>
      <c r="F13" s="114">
        <v>37076</v>
      </c>
      <c r="G13" s="114">
        <v>36699</v>
      </c>
      <c r="H13" s="140">
        <v>34830</v>
      </c>
      <c r="I13" s="115">
        <v>70</v>
      </c>
      <c r="J13" s="116">
        <v>0.20097616996841802</v>
      </c>
    </row>
    <row r="14" spans="1:15" s="110" customFormat="1" ht="12" customHeight="1" x14ac:dyDescent="0.2">
      <c r="A14" s="118"/>
      <c r="B14" s="119" t="s">
        <v>107</v>
      </c>
      <c r="C14" s="113">
        <v>51.629892449273754</v>
      </c>
      <c r="D14" s="115">
        <v>37252</v>
      </c>
      <c r="E14" s="114">
        <v>37414</v>
      </c>
      <c r="F14" s="114">
        <v>39159</v>
      </c>
      <c r="G14" s="114">
        <v>38682</v>
      </c>
      <c r="H14" s="140">
        <v>37175</v>
      </c>
      <c r="I14" s="115">
        <v>77</v>
      </c>
      <c r="J14" s="116">
        <v>0.20712844653665097</v>
      </c>
    </row>
    <row r="15" spans="1:15" s="110" customFormat="1" ht="12" customHeight="1" x14ac:dyDescent="0.2">
      <c r="A15" s="118" t="s">
        <v>105</v>
      </c>
      <c r="B15" s="121" t="s">
        <v>108</v>
      </c>
      <c r="C15" s="113">
        <v>8.1647078390065424</v>
      </c>
      <c r="D15" s="115">
        <v>5891</v>
      </c>
      <c r="E15" s="114">
        <v>6157</v>
      </c>
      <c r="F15" s="114">
        <v>6550</v>
      </c>
      <c r="G15" s="114">
        <v>5879</v>
      </c>
      <c r="H15" s="140">
        <v>5514</v>
      </c>
      <c r="I15" s="115">
        <v>377</v>
      </c>
      <c r="J15" s="116">
        <v>6.8371418208197312</v>
      </c>
    </row>
    <row r="16" spans="1:15" s="110" customFormat="1" ht="12" customHeight="1" x14ac:dyDescent="0.2">
      <c r="A16" s="118"/>
      <c r="B16" s="121" t="s">
        <v>109</v>
      </c>
      <c r="C16" s="113">
        <v>65.399434527109435</v>
      </c>
      <c r="D16" s="115">
        <v>47187</v>
      </c>
      <c r="E16" s="114">
        <v>47445</v>
      </c>
      <c r="F16" s="114">
        <v>49806</v>
      </c>
      <c r="G16" s="114">
        <v>49923</v>
      </c>
      <c r="H16" s="140">
        <v>48036</v>
      </c>
      <c r="I16" s="115">
        <v>-849</v>
      </c>
      <c r="J16" s="116">
        <v>-1.7674244316762429</v>
      </c>
    </row>
    <row r="17" spans="1:10" s="110" customFormat="1" ht="12" customHeight="1" x14ac:dyDescent="0.2">
      <c r="A17" s="118"/>
      <c r="B17" s="121" t="s">
        <v>110</v>
      </c>
      <c r="C17" s="113">
        <v>25.479543186606055</v>
      </c>
      <c r="D17" s="115">
        <v>18384</v>
      </c>
      <c r="E17" s="114">
        <v>18338</v>
      </c>
      <c r="F17" s="114">
        <v>19156</v>
      </c>
      <c r="G17" s="114">
        <v>18872</v>
      </c>
      <c r="H17" s="140">
        <v>17850</v>
      </c>
      <c r="I17" s="115">
        <v>534</v>
      </c>
      <c r="J17" s="116">
        <v>2.9915966386554622</v>
      </c>
    </row>
    <row r="18" spans="1:10" s="110" customFormat="1" ht="12" customHeight="1" x14ac:dyDescent="0.2">
      <c r="A18" s="120"/>
      <c r="B18" s="121" t="s">
        <v>111</v>
      </c>
      <c r="C18" s="113">
        <v>0.95631444727796877</v>
      </c>
      <c r="D18" s="115">
        <v>690</v>
      </c>
      <c r="E18" s="114">
        <v>720</v>
      </c>
      <c r="F18" s="114">
        <v>723</v>
      </c>
      <c r="G18" s="114">
        <v>707</v>
      </c>
      <c r="H18" s="140">
        <v>605</v>
      </c>
      <c r="I18" s="115">
        <v>85</v>
      </c>
      <c r="J18" s="116">
        <v>14.049586776859504</v>
      </c>
    </row>
    <row r="19" spans="1:10" s="110" customFormat="1" ht="12" customHeight="1" x14ac:dyDescent="0.2">
      <c r="A19" s="120"/>
      <c r="B19" s="121" t="s">
        <v>112</v>
      </c>
      <c r="C19" s="113">
        <v>0.27719259341390395</v>
      </c>
      <c r="D19" s="115">
        <v>200</v>
      </c>
      <c r="E19" s="114">
        <v>198</v>
      </c>
      <c r="F19" s="114">
        <v>201</v>
      </c>
      <c r="G19" s="114">
        <v>188</v>
      </c>
      <c r="H19" s="140">
        <v>159</v>
      </c>
      <c r="I19" s="115">
        <v>41</v>
      </c>
      <c r="J19" s="116">
        <v>25.786163522012579</v>
      </c>
    </row>
    <row r="20" spans="1:10" s="110" customFormat="1" ht="12" customHeight="1" x14ac:dyDescent="0.2">
      <c r="A20" s="118" t="s">
        <v>113</v>
      </c>
      <c r="B20" s="119" t="s">
        <v>181</v>
      </c>
      <c r="C20" s="113">
        <v>69.977270207340055</v>
      </c>
      <c r="D20" s="115">
        <v>50490</v>
      </c>
      <c r="E20" s="114">
        <v>50967</v>
      </c>
      <c r="F20" s="114">
        <v>53494</v>
      </c>
      <c r="G20" s="114">
        <v>52935</v>
      </c>
      <c r="H20" s="140">
        <v>50784</v>
      </c>
      <c r="I20" s="115">
        <v>-294</v>
      </c>
      <c r="J20" s="116">
        <v>-0.57892249527410211</v>
      </c>
    </row>
    <row r="21" spans="1:10" s="110" customFormat="1" ht="12" customHeight="1" x14ac:dyDescent="0.2">
      <c r="A21" s="118"/>
      <c r="B21" s="119" t="s">
        <v>182</v>
      </c>
      <c r="C21" s="113">
        <v>30.022729792659941</v>
      </c>
      <c r="D21" s="115">
        <v>21662</v>
      </c>
      <c r="E21" s="114">
        <v>21693</v>
      </c>
      <c r="F21" s="114">
        <v>22741</v>
      </c>
      <c r="G21" s="114">
        <v>22446</v>
      </c>
      <c r="H21" s="140">
        <v>21221</v>
      </c>
      <c r="I21" s="115">
        <v>441</v>
      </c>
      <c r="J21" s="116">
        <v>2.0781301540926442</v>
      </c>
    </row>
    <row r="22" spans="1:10" s="110" customFormat="1" ht="12" customHeight="1" x14ac:dyDescent="0.2">
      <c r="A22" s="118" t="s">
        <v>113</v>
      </c>
      <c r="B22" s="119" t="s">
        <v>116</v>
      </c>
      <c r="C22" s="113">
        <v>95.697970950216217</v>
      </c>
      <c r="D22" s="115">
        <v>69048</v>
      </c>
      <c r="E22" s="114">
        <v>69550</v>
      </c>
      <c r="F22" s="114">
        <v>72593</v>
      </c>
      <c r="G22" s="114">
        <v>71645</v>
      </c>
      <c r="H22" s="140">
        <v>69031</v>
      </c>
      <c r="I22" s="115">
        <v>17</v>
      </c>
      <c r="J22" s="116">
        <v>2.4626617027132737E-2</v>
      </c>
    </row>
    <row r="23" spans="1:10" s="110" customFormat="1" ht="12" customHeight="1" x14ac:dyDescent="0.2">
      <c r="A23" s="118"/>
      <c r="B23" s="119" t="s">
        <v>117</v>
      </c>
      <c r="C23" s="113">
        <v>4.2770817163765384</v>
      </c>
      <c r="D23" s="115">
        <v>3086</v>
      </c>
      <c r="E23" s="114">
        <v>3095</v>
      </c>
      <c r="F23" s="114">
        <v>3626</v>
      </c>
      <c r="G23" s="114">
        <v>3715</v>
      </c>
      <c r="H23" s="140">
        <v>2955</v>
      </c>
      <c r="I23" s="115">
        <v>131</v>
      </c>
      <c r="J23" s="116">
        <v>4.4331641285956005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2595763</v>
      </c>
      <c r="E25" s="236">
        <v>2601084</v>
      </c>
      <c r="F25" s="236">
        <v>2621479</v>
      </c>
      <c r="G25" s="236">
        <v>2575092</v>
      </c>
      <c r="H25" s="241">
        <v>2557830</v>
      </c>
      <c r="I25" s="235">
        <v>37933</v>
      </c>
      <c r="J25" s="116">
        <v>1.4830148993482757</v>
      </c>
    </row>
    <row r="26" spans="1:10" s="110" customFormat="1" ht="12" customHeight="1" x14ac:dyDescent="0.2">
      <c r="A26" s="118" t="s">
        <v>105</v>
      </c>
      <c r="B26" s="119" t="s">
        <v>106</v>
      </c>
      <c r="C26" s="113">
        <v>52.120243643198549</v>
      </c>
      <c r="D26" s="115">
        <v>1352918</v>
      </c>
      <c r="E26" s="114">
        <v>1355495</v>
      </c>
      <c r="F26" s="114">
        <v>1369250</v>
      </c>
      <c r="G26" s="114">
        <v>1343408</v>
      </c>
      <c r="H26" s="140">
        <v>1331957</v>
      </c>
      <c r="I26" s="115">
        <v>20961</v>
      </c>
      <c r="J26" s="116">
        <v>1.5736994512585616</v>
      </c>
    </row>
    <row r="27" spans="1:10" s="110" customFormat="1" ht="12" customHeight="1" x14ac:dyDescent="0.2">
      <c r="A27" s="118"/>
      <c r="B27" s="119" t="s">
        <v>107</v>
      </c>
      <c r="C27" s="113">
        <v>47.879756356801451</v>
      </c>
      <c r="D27" s="115">
        <v>1242845</v>
      </c>
      <c r="E27" s="114">
        <v>1245589</v>
      </c>
      <c r="F27" s="114">
        <v>1252229</v>
      </c>
      <c r="G27" s="114">
        <v>1231684</v>
      </c>
      <c r="H27" s="140">
        <v>1225873</v>
      </c>
      <c r="I27" s="115">
        <v>16972</v>
      </c>
      <c r="J27" s="116">
        <v>1.3844827318980024</v>
      </c>
    </row>
    <row r="28" spans="1:10" s="110" customFormat="1" ht="12" customHeight="1" x14ac:dyDescent="0.2">
      <c r="A28" s="118" t="s">
        <v>105</v>
      </c>
      <c r="B28" s="121" t="s">
        <v>108</v>
      </c>
      <c r="C28" s="113">
        <v>9.5068001200417758</v>
      </c>
      <c r="D28" s="115">
        <v>246774</v>
      </c>
      <c r="E28" s="114">
        <v>254612</v>
      </c>
      <c r="F28" s="114">
        <v>261616</v>
      </c>
      <c r="G28" s="114">
        <v>235599</v>
      </c>
      <c r="H28" s="140">
        <v>241547</v>
      </c>
      <c r="I28" s="115">
        <v>5227</v>
      </c>
      <c r="J28" s="116">
        <v>2.1639680890261523</v>
      </c>
    </row>
    <row r="29" spans="1:10" s="110" customFormat="1" ht="12" customHeight="1" x14ac:dyDescent="0.2">
      <c r="A29" s="118"/>
      <c r="B29" s="121" t="s">
        <v>109</v>
      </c>
      <c r="C29" s="113">
        <v>69.034075915251123</v>
      </c>
      <c r="D29" s="115">
        <v>1791961</v>
      </c>
      <c r="E29" s="114">
        <v>1794355</v>
      </c>
      <c r="F29" s="114">
        <v>1810538</v>
      </c>
      <c r="G29" s="114">
        <v>1801488</v>
      </c>
      <c r="H29" s="140">
        <v>1790947</v>
      </c>
      <c r="I29" s="115">
        <v>1014</v>
      </c>
      <c r="J29" s="116">
        <v>5.6618090875944403E-2</v>
      </c>
    </row>
    <row r="30" spans="1:10" s="110" customFormat="1" ht="12" customHeight="1" x14ac:dyDescent="0.2">
      <c r="A30" s="118"/>
      <c r="B30" s="121" t="s">
        <v>110</v>
      </c>
      <c r="C30" s="113">
        <v>20.250230856977314</v>
      </c>
      <c r="D30" s="115">
        <v>525648</v>
      </c>
      <c r="E30" s="114">
        <v>520514</v>
      </c>
      <c r="F30" s="114">
        <v>518198</v>
      </c>
      <c r="G30" s="114">
        <v>508369</v>
      </c>
      <c r="H30" s="140">
        <v>496846</v>
      </c>
      <c r="I30" s="115">
        <v>28802</v>
      </c>
      <c r="J30" s="116">
        <v>5.7969672695362346</v>
      </c>
    </row>
    <row r="31" spans="1:10" s="110" customFormat="1" ht="12" customHeight="1" x14ac:dyDescent="0.2">
      <c r="A31" s="120"/>
      <c r="B31" s="121" t="s">
        <v>111</v>
      </c>
      <c r="C31" s="113">
        <v>1.2088931077297889</v>
      </c>
      <c r="D31" s="115">
        <v>31380</v>
      </c>
      <c r="E31" s="114">
        <v>31602</v>
      </c>
      <c r="F31" s="114">
        <v>31127</v>
      </c>
      <c r="G31" s="114">
        <v>29636</v>
      </c>
      <c r="H31" s="140">
        <v>28490</v>
      </c>
      <c r="I31" s="115">
        <v>2890</v>
      </c>
      <c r="J31" s="116">
        <v>10.143910143910144</v>
      </c>
    </row>
    <row r="32" spans="1:10" s="110" customFormat="1" ht="12" customHeight="1" x14ac:dyDescent="0.2">
      <c r="A32" s="120"/>
      <c r="B32" s="121" t="s">
        <v>112</v>
      </c>
      <c r="C32" s="113">
        <v>0.34760492387016845</v>
      </c>
      <c r="D32" s="115">
        <v>9023</v>
      </c>
      <c r="E32" s="114">
        <v>8902</v>
      </c>
      <c r="F32" s="114">
        <v>9086</v>
      </c>
      <c r="G32" s="114">
        <v>7812</v>
      </c>
      <c r="H32" s="140">
        <v>7298</v>
      </c>
      <c r="I32" s="115">
        <v>1725</v>
      </c>
      <c r="J32" s="116">
        <v>23.636612770622087</v>
      </c>
    </row>
    <row r="33" spans="1:10" s="110" customFormat="1" ht="12" customHeight="1" x14ac:dyDescent="0.2">
      <c r="A33" s="118" t="s">
        <v>113</v>
      </c>
      <c r="B33" s="119" t="s">
        <v>181</v>
      </c>
      <c r="C33" s="113">
        <v>69.682979532414933</v>
      </c>
      <c r="D33" s="115">
        <v>1808805</v>
      </c>
      <c r="E33" s="114">
        <v>1813688</v>
      </c>
      <c r="F33" s="114">
        <v>1833906</v>
      </c>
      <c r="G33" s="114">
        <v>1799518</v>
      </c>
      <c r="H33" s="140">
        <v>1793983</v>
      </c>
      <c r="I33" s="115">
        <v>14822</v>
      </c>
      <c r="J33" s="116">
        <v>0.82620626839830702</v>
      </c>
    </row>
    <row r="34" spans="1:10" s="110" customFormat="1" ht="12" customHeight="1" x14ac:dyDescent="0.2">
      <c r="A34" s="118"/>
      <c r="B34" s="119" t="s">
        <v>182</v>
      </c>
      <c r="C34" s="113">
        <v>30.31702046758506</v>
      </c>
      <c r="D34" s="115">
        <v>786958</v>
      </c>
      <c r="E34" s="114">
        <v>787396</v>
      </c>
      <c r="F34" s="114">
        <v>787573</v>
      </c>
      <c r="G34" s="114">
        <v>775574</v>
      </c>
      <c r="H34" s="140">
        <v>763847</v>
      </c>
      <c r="I34" s="115">
        <v>23111</v>
      </c>
      <c r="J34" s="116">
        <v>3.025605913226078</v>
      </c>
    </row>
    <row r="35" spans="1:10" s="110" customFormat="1" ht="12" customHeight="1" x14ac:dyDescent="0.2">
      <c r="A35" s="118" t="s">
        <v>113</v>
      </c>
      <c r="B35" s="119" t="s">
        <v>116</v>
      </c>
      <c r="C35" s="113">
        <v>90.839109733823932</v>
      </c>
      <c r="D35" s="115">
        <v>2357968</v>
      </c>
      <c r="E35" s="114">
        <v>2367790</v>
      </c>
      <c r="F35" s="114">
        <v>2385681</v>
      </c>
      <c r="G35" s="114">
        <v>2343983</v>
      </c>
      <c r="H35" s="140">
        <v>2335804</v>
      </c>
      <c r="I35" s="115">
        <v>22164</v>
      </c>
      <c r="J35" s="116">
        <v>0.94888098487715578</v>
      </c>
    </row>
    <row r="36" spans="1:10" s="110" customFormat="1" ht="12" customHeight="1" x14ac:dyDescent="0.2">
      <c r="A36" s="118"/>
      <c r="B36" s="119" t="s">
        <v>117</v>
      </c>
      <c r="C36" s="113">
        <v>9.0876170128012461</v>
      </c>
      <c r="D36" s="115">
        <v>235893</v>
      </c>
      <c r="E36" s="114">
        <v>231413</v>
      </c>
      <c r="F36" s="114">
        <v>233936</v>
      </c>
      <c r="G36" s="114">
        <v>229172</v>
      </c>
      <c r="H36" s="140">
        <v>220158</v>
      </c>
      <c r="I36" s="115">
        <v>15735</v>
      </c>
      <c r="J36" s="116">
        <v>7.1471397814297006</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82175</v>
      </c>
      <c r="E64" s="236">
        <v>82382</v>
      </c>
      <c r="F64" s="236">
        <v>85712</v>
      </c>
      <c r="G64" s="236">
        <v>84562</v>
      </c>
      <c r="H64" s="140">
        <v>81578</v>
      </c>
      <c r="I64" s="115">
        <v>597</v>
      </c>
      <c r="J64" s="116">
        <v>0.73181495010909803</v>
      </c>
    </row>
    <row r="65" spans="1:12" s="110" customFormat="1" ht="12" customHeight="1" x14ac:dyDescent="0.2">
      <c r="A65" s="118" t="s">
        <v>105</v>
      </c>
      <c r="B65" s="119" t="s">
        <v>106</v>
      </c>
      <c r="C65" s="113">
        <v>49.989656221478555</v>
      </c>
      <c r="D65" s="235">
        <v>41079</v>
      </c>
      <c r="E65" s="236">
        <v>41267</v>
      </c>
      <c r="F65" s="236">
        <v>42948</v>
      </c>
      <c r="G65" s="236">
        <v>42390</v>
      </c>
      <c r="H65" s="140">
        <v>40831</v>
      </c>
      <c r="I65" s="115">
        <v>248</v>
      </c>
      <c r="J65" s="116">
        <v>0.60738164629815583</v>
      </c>
    </row>
    <row r="66" spans="1:12" s="110" customFormat="1" ht="12" customHeight="1" x14ac:dyDescent="0.2">
      <c r="A66" s="118"/>
      <c r="B66" s="119" t="s">
        <v>107</v>
      </c>
      <c r="C66" s="113">
        <v>50.010343778521445</v>
      </c>
      <c r="D66" s="235">
        <v>41096</v>
      </c>
      <c r="E66" s="236">
        <v>41115</v>
      </c>
      <c r="F66" s="236">
        <v>42764</v>
      </c>
      <c r="G66" s="236">
        <v>42172</v>
      </c>
      <c r="H66" s="140">
        <v>40747</v>
      </c>
      <c r="I66" s="115">
        <v>349</v>
      </c>
      <c r="J66" s="116">
        <v>0.85650477335754782</v>
      </c>
    </row>
    <row r="67" spans="1:12" s="110" customFormat="1" ht="12" customHeight="1" x14ac:dyDescent="0.2">
      <c r="A67" s="118" t="s">
        <v>105</v>
      </c>
      <c r="B67" s="121" t="s">
        <v>108</v>
      </c>
      <c r="C67" s="113">
        <v>7.9306358381502893</v>
      </c>
      <c r="D67" s="235">
        <v>6517</v>
      </c>
      <c r="E67" s="236">
        <v>6740</v>
      </c>
      <c r="F67" s="236">
        <v>7126</v>
      </c>
      <c r="G67" s="236">
        <v>6325</v>
      </c>
      <c r="H67" s="140">
        <v>6115</v>
      </c>
      <c r="I67" s="115">
        <v>402</v>
      </c>
      <c r="J67" s="116">
        <v>6.5739983646770241</v>
      </c>
    </row>
    <row r="68" spans="1:12" s="110" customFormat="1" ht="12" customHeight="1" x14ac:dyDescent="0.2">
      <c r="A68" s="118"/>
      <c r="B68" s="121" t="s">
        <v>109</v>
      </c>
      <c r="C68" s="113">
        <v>65.387283236994222</v>
      </c>
      <c r="D68" s="235">
        <v>53732</v>
      </c>
      <c r="E68" s="236">
        <v>53712</v>
      </c>
      <c r="F68" s="236">
        <v>55869</v>
      </c>
      <c r="G68" s="236">
        <v>55904</v>
      </c>
      <c r="H68" s="140">
        <v>54275</v>
      </c>
      <c r="I68" s="115">
        <v>-543</v>
      </c>
      <c r="J68" s="116">
        <v>-1.0004606172270842</v>
      </c>
    </row>
    <row r="69" spans="1:12" s="110" customFormat="1" ht="12" customHeight="1" x14ac:dyDescent="0.2">
      <c r="A69" s="118"/>
      <c r="B69" s="121" t="s">
        <v>110</v>
      </c>
      <c r="C69" s="113">
        <v>25.725585640401583</v>
      </c>
      <c r="D69" s="235">
        <v>21140</v>
      </c>
      <c r="E69" s="236">
        <v>21098</v>
      </c>
      <c r="F69" s="236">
        <v>21873</v>
      </c>
      <c r="G69" s="236">
        <v>21520</v>
      </c>
      <c r="H69" s="140">
        <v>20481</v>
      </c>
      <c r="I69" s="115">
        <v>659</v>
      </c>
      <c r="J69" s="116">
        <v>3.2176163273277671</v>
      </c>
    </row>
    <row r="70" spans="1:12" s="110" customFormat="1" ht="12" customHeight="1" x14ac:dyDescent="0.2">
      <c r="A70" s="120"/>
      <c r="B70" s="121" t="s">
        <v>111</v>
      </c>
      <c r="C70" s="113">
        <v>0.9564952844539093</v>
      </c>
      <c r="D70" s="235">
        <v>786</v>
      </c>
      <c r="E70" s="236">
        <v>832</v>
      </c>
      <c r="F70" s="236">
        <v>844</v>
      </c>
      <c r="G70" s="236">
        <v>813</v>
      </c>
      <c r="H70" s="140">
        <v>707</v>
      </c>
      <c r="I70" s="115">
        <v>79</v>
      </c>
      <c r="J70" s="116">
        <v>11.173974540311175</v>
      </c>
    </row>
    <row r="71" spans="1:12" s="110" customFormat="1" ht="12" customHeight="1" x14ac:dyDescent="0.2">
      <c r="A71" s="120"/>
      <c r="B71" s="121" t="s">
        <v>112</v>
      </c>
      <c r="C71" s="113">
        <v>0.29327654396105873</v>
      </c>
      <c r="D71" s="235">
        <v>241</v>
      </c>
      <c r="E71" s="236">
        <v>237</v>
      </c>
      <c r="F71" s="236">
        <v>242</v>
      </c>
      <c r="G71" s="236">
        <v>223</v>
      </c>
      <c r="H71" s="140">
        <v>188</v>
      </c>
      <c r="I71" s="115">
        <v>53</v>
      </c>
      <c r="J71" s="116">
        <v>28.191489361702128</v>
      </c>
    </row>
    <row r="72" spans="1:12" s="110" customFormat="1" ht="12" customHeight="1" x14ac:dyDescent="0.2">
      <c r="A72" s="118" t="s">
        <v>113</v>
      </c>
      <c r="B72" s="119" t="s">
        <v>181</v>
      </c>
      <c r="C72" s="113">
        <v>70.870702768481905</v>
      </c>
      <c r="D72" s="235">
        <v>58238</v>
      </c>
      <c r="E72" s="236">
        <v>58441</v>
      </c>
      <c r="F72" s="236">
        <v>60861</v>
      </c>
      <c r="G72" s="236">
        <v>60142</v>
      </c>
      <c r="H72" s="140">
        <v>58394</v>
      </c>
      <c r="I72" s="115">
        <v>-156</v>
      </c>
      <c r="J72" s="116">
        <v>-0.26715073466452033</v>
      </c>
    </row>
    <row r="73" spans="1:12" s="110" customFormat="1" ht="12" customHeight="1" x14ac:dyDescent="0.2">
      <c r="A73" s="118"/>
      <c r="B73" s="119" t="s">
        <v>182</v>
      </c>
      <c r="C73" s="113">
        <v>29.129297231518102</v>
      </c>
      <c r="D73" s="115">
        <v>23937</v>
      </c>
      <c r="E73" s="114">
        <v>23941</v>
      </c>
      <c r="F73" s="114">
        <v>24851</v>
      </c>
      <c r="G73" s="114">
        <v>24420</v>
      </c>
      <c r="H73" s="140">
        <v>23184</v>
      </c>
      <c r="I73" s="115">
        <v>753</v>
      </c>
      <c r="J73" s="116">
        <v>3.247929606625259</v>
      </c>
    </row>
    <row r="74" spans="1:12" s="110" customFormat="1" ht="12" customHeight="1" x14ac:dyDescent="0.2">
      <c r="A74" s="118" t="s">
        <v>113</v>
      </c>
      <c r="B74" s="119" t="s">
        <v>116</v>
      </c>
      <c r="C74" s="113">
        <v>96.26163675083663</v>
      </c>
      <c r="D74" s="115">
        <v>79103</v>
      </c>
      <c r="E74" s="114">
        <v>79400</v>
      </c>
      <c r="F74" s="114">
        <v>82304</v>
      </c>
      <c r="G74" s="114">
        <v>81103</v>
      </c>
      <c r="H74" s="140">
        <v>78759</v>
      </c>
      <c r="I74" s="115">
        <v>344</v>
      </c>
      <c r="J74" s="116">
        <v>0.43677547962772506</v>
      </c>
    </row>
    <row r="75" spans="1:12" s="110" customFormat="1" ht="12" customHeight="1" x14ac:dyDescent="0.2">
      <c r="A75" s="142"/>
      <c r="B75" s="124" t="s">
        <v>117</v>
      </c>
      <c r="C75" s="125">
        <v>3.7152418618801337</v>
      </c>
      <c r="D75" s="143">
        <v>3053</v>
      </c>
      <c r="E75" s="144">
        <v>2967</v>
      </c>
      <c r="F75" s="144">
        <v>3392</v>
      </c>
      <c r="G75" s="144">
        <v>3436</v>
      </c>
      <c r="H75" s="145">
        <v>2800</v>
      </c>
      <c r="I75" s="143">
        <v>253</v>
      </c>
      <c r="J75" s="146">
        <v>9.0357142857142865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72152</v>
      </c>
      <c r="G11" s="114">
        <v>72660</v>
      </c>
      <c r="H11" s="114">
        <v>76235</v>
      </c>
      <c r="I11" s="114">
        <v>75381</v>
      </c>
      <c r="J11" s="140">
        <v>72005</v>
      </c>
      <c r="K11" s="114">
        <v>147</v>
      </c>
      <c r="L11" s="116">
        <v>0.2041524894104576</v>
      </c>
    </row>
    <row r="12" spans="1:17" s="110" customFormat="1" ht="24.95" customHeight="1" x14ac:dyDescent="0.2">
      <c r="A12" s="604" t="s">
        <v>185</v>
      </c>
      <c r="B12" s="605"/>
      <c r="C12" s="605"/>
      <c r="D12" s="606"/>
      <c r="E12" s="113">
        <v>48.370107550726246</v>
      </c>
      <c r="F12" s="115">
        <v>34900</v>
      </c>
      <c r="G12" s="114">
        <v>35246</v>
      </c>
      <c r="H12" s="114">
        <v>37076</v>
      </c>
      <c r="I12" s="114">
        <v>36699</v>
      </c>
      <c r="J12" s="140">
        <v>34830</v>
      </c>
      <c r="K12" s="114">
        <v>70</v>
      </c>
      <c r="L12" s="116">
        <v>0.20097616996841802</v>
      </c>
    </row>
    <row r="13" spans="1:17" s="110" customFormat="1" ht="15" customHeight="1" x14ac:dyDescent="0.2">
      <c r="A13" s="120"/>
      <c r="B13" s="612" t="s">
        <v>107</v>
      </c>
      <c r="C13" s="612"/>
      <c r="E13" s="113">
        <v>51.629892449273754</v>
      </c>
      <c r="F13" s="115">
        <v>37252</v>
      </c>
      <c r="G13" s="114">
        <v>37414</v>
      </c>
      <c r="H13" s="114">
        <v>39159</v>
      </c>
      <c r="I13" s="114">
        <v>38682</v>
      </c>
      <c r="J13" s="140">
        <v>37175</v>
      </c>
      <c r="K13" s="114">
        <v>77</v>
      </c>
      <c r="L13" s="116">
        <v>0.20712844653665097</v>
      </c>
    </row>
    <row r="14" spans="1:17" s="110" customFormat="1" ht="24.95" customHeight="1" x14ac:dyDescent="0.2">
      <c r="A14" s="604" t="s">
        <v>186</v>
      </c>
      <c r="B14" s="605"/>
      <c r="C14" s="605"/>
      <c r="D14" s="606"/>
      <c r="E14" s="113">
        <v>8.1647078390065424</v>
      </c>
      <c r="F14" s="115">
        <v>5891</v>
      </c>
      <c r="G14" s="114">
        <v>6157</v>
      </c>
      <c r="H14" s="114">
        <v>6550</v>
      </c>
      <c r="I14" s="114">
        <v>5879</v>
      </c>
      <c r="J14" s="140">
        <v>5514</v>
      </c>
      <c r="K14" s="114">
        <v>377</v>
      </c>
      <c r="L14" s="116">
        <v>6.8371418208197312</v>
      </c>
    </row>
    <row r="15" spans="1:17" s="110" customFormat="1" ht="15" customHeight="1" x14ac:dyDescent="0.2">
      <c r="A15" s="120"/>
      <c r="B15" s="119"/>
      <c r="C15" s="258" t="s">
        <v>106</v>
      </c>
      <c r="E15" s="113">
        <v>55.491427601425904</v>
      </c>
      <c r="F15" s="115">
        <v>3269</v>
      </c>
      <c r="G15" s="114">
        <v>3452</v>
      </c>
      <c r="H15" s="114">
        <v>3643</v>
      </c>
      <c r="I15" s="114">
        <v>3300</v>
      </c>
      <c r="J15" s="140">
        <v>3096</v>
      </c>
      <c r="K15" s="114">
        <v>173</v>
      </c>
      <c r="L15" s="116">
        <v>5.5878552971576223</v>
      </c>
    </row>
    <row r="16" spans="1:17" s="110" customFormat="1" ht="15" customHeight="1" x14ac:dyDescent="0.2">
      <c r="A16" s="120"/>
      <c r="B16" s="119"/>
      <c r="C16" s="258" t="s">
        <v>107</v>
      </c>
      <c r="E16" s="113">
        <v>44.508572398574096</v>
      </c>
      <c r="F16" s="115">
        <v>2622</v>
      </c>
      <c r="G16" s="114">
        <v>2705</v>
      </c>
      <c r="H16" s="114">
        <v>2907</v>
      </c>
      <c r="I16" s="114">
        <v>2579</v>
      </c>
      <c r="J16" s="140">
        <v>2418</v>
      </c>
      <c r="K16" s="114">
        <v>204</v>
      </c>
      <c r="L16" s="116">
        <v>8.4367245657568244</v>
      </c>
    </row>
    <row r="17" spans="1:12" s="110" customFormat="1" ht="15" customHeight="1" x14ac:dyDescent="0.2">
      <c r="A17" s="120"/>
      <c r="B17" s="121" t="s">
        <v>109</v>
      </c>
      <c r="C17" s="258"/>
      <c r="E17" s="113">
        <v>65.399434527109435</v>
      </c>
      <c r="F17" s="115">
        <v>47187</v>
      </c>
      <c r="G17" s="114">
        <v>47445</v>
      </c>
      <c r="H17" s="114">
        <v>49806</v>
      </c>
      <c r="I17" s="114">
        <v>49923</v>
      </c>
      <c r="J17" s="140">
        <v>48036</v>
      </c>
      <c r="K17" s="114">
        <v>-849</v>
      </c>
      <c r="L17" s="116">
        <v>-1.7674244316762429</v>
      </c>
    </row>
    <row r="18" spans="1:12" s="110" customFormat="1" ht="15" customHeight="1" x14ac:dyDescent="0.2">
      <c r="A18" s="120"/>
      <c r="B18" s="119"/>
      <c r="C18" s="258" t="s">
        <v>106</v>
      </c>
      <c r="E18" s="113">
        <v>48.547269375039733</v>
      </c>
      <c r="F18" s="115">
        <v>22908</v>
      </c>
      <c r="G18" s="114">
        <v>23078</v>
      </c>
      <c r="H18" s="114">
        <v>24317</v>
      </c>
      <c r="I18" s="114">
        <v>24425</v>
      </c>
      <c r="J18" s="140">
        <v>23327</v>
      </c>
      <c r="K18" s="114">
        <v>-419</v>
      </c>
      <c r="L18" s="116">
        <v>-1.7962018262099713</v>
      </c>
    </row>
    <row r="19" spans="1:12" s="110" customFormat="1" ht="15" customHeight="1" x14ac:dyDescent="0.2">
      <c r="A19" s="120"/>
      <c r="B19" s="119"/>
      <c r="C19" s="258" t="s">
        <v>107</v>
      </c>
      <c r="E19" s="113">
        <v>51.452730624960267</v>
      </c>
      <c r="F19" s="115">
        <v>24279</v>
      </c>
      <c r="G19" s="114">
        <v>24367</v>
      </c>
      <c r="H19" s="114">
        <v>25489</v>
      </c>
      <c r="I19" s="114">
        <v>25498</v>
      </c>
      <c r="J19" s="140">
        <v>24709</v>
      </c>
      <c r="K19" s="114">
        <v>-430</v>
      </c>
      <c r="L19" s="116">
        <v>-1.7402565866688251</v>
      </c>
    </row>
    <row r="20" spans="1:12" s="110" customFormat="1" ht="15" customHeight="1" x14ac:dyDescent="0.2">
      <c r="A20" s="120"/>
      <c r="B20" s="121" t="s">
        <v>110</v>
      </c>
      <c r="C20" s="258"/>
      <c r="E20" s="113">
        <v>25.479543186606055</v>
      </c>
      <c r="F20" s="115">
        <v>18384</v>
      </c>
      <c r="G20" s="114">
        <v>18338</v>
      </c>
      <c r="H20" s="114">
        <v>19156</v>
      </c>
      <c r="I20" s="114">
        <v>18872</v>
      </c>
      <c r="J20" s="140">
        <v>17850</v>
      </c>
      <c r="K20" s="114">
        <v>534</v>
      </c>
      <c r="L20" s="116">
        <v>2.9915966386554622</v>
      </c>
    </row>
    <row r="21" spans="1:12" s="110" customFormat="1" ht="15" customHeight="1" x14ac:dyDescent="0.2">
      <c r="A21" s="120"/>
      <c r="B21" s="119"/>
      <c r="C21" s="258" t="s">
        <v>106</v>
      </c>
      <c r="E21" s="113">
        <v>45.202349869451695</v>
      </c>
      <c r="F21" s="115">
        <v>8310</v>
      </c>
      <c r="G21" s="114">
        <v>8278</v>
      </c>
      <c r="H21" s="114">
        <v>8670</v>
      </c>
      <c r="I21" s="114">
        <v>8527</v>
      </c>
      <c r="J21" s="140">
        <v>8037</v>
      </c>
      <c r="K21" s="114">
        <v>273</v>
      </c>
      <c r="L21" s="116">
        <v>3.3967898469578199</v>
      </c>
    </row>
    <row r="22" spans="1:12" s="110" customFormat="1" ht="15" customHeight="1" x14ac:dyDescent="0.2">
      <c r="A22" s="120"/>
      <c r="B22" s="119"/>
      <c r="C22" s="258" t="s">
        <v>107</v>
      </c>
      <c r="E22" s="113">
        <v>54.797650130548305</v>
      </c>
      <c r="F22" s="115">
        <v>10074</v>
      </c>
      <c r="G22" s="114">
        <v>10060</v>
      </c>
      <c r="H22" s="114">
        <v>10486</v>
      </c>
      <c r="I22" s="114">
        <v>10345</v>
      </c>
      <c r="J22" s="140">
        <v>9813</v>
      </c>
      <c r="K22" s="114">
        <v>261</v>
      </c>
      <c r="L22" s="116">
        <v>2.6597370834607155</v>
      </c>
    </row>
    <row r="23" spans="1:12" s="110" customFormat="1" ht="15" customHeight="1" x14ac:dyDescent="0.2">
      <c r="A23" s="120"/>
      <c r="B23" s="121" t="s">
        <v>111</v>
      </c>
      <c r="C23" s="258"/>
      <c r="E23" s="113">
        <v>0.95631444727796877</v>
      </c>
      <c r="F23" s="115">
        <v>690</v>
      </c>
      <c r="G23" s="114">
        <v>720</v>
      </c>
      <c r="H23" s="114">
        <v>723</v>
      </c>
      <c r="I23" s="114">
        <v>707</v>
      </c>
      <c r="J23" s="140">
        <v>605</v>
      </c>
      <c r="K23" s="114">
        <v>85</v>
      </c>
      <c r="L23" s="116">
        <v>14.049586776859504</v>
      </c>
    </row>
    <row r="24" spans="1:12" s="110" customFormat="1" ht="15" customHeight="1" x14ac:dyDescent="0.2">
      <c r="A24" s="120"/>
      <c r="B24" s="119"/>
      <c r="C24" s="258" t="s">
        <v>106</v>
      </c>
      <c r="E24" s="113">
        <v>59.855072463768117</v>
      </c>
      <c r="F24" s="115">
        <v>413</v>
      </c>
      <c r="G24" s="114">
        <v>438</v>
      </c>
      <c r="H24" s="114">
        <v>446</v>
      </c>
      <c r="I24" s="114">
        <v>447</v>
      </c>
      <c r="J24" s="140">
        <v>370</v>
      </c>
      <c r="K24" s="114">
        <v>43</v>
      </c>
      <c r="L24" s="116">
        <v>11.621621621621621</v>
      </c>
    </row>
    <row r="25" spans="1:12" s="110" customFormat="1" ht="15" customHeight="1" x14ac:dyDescent="0.2">
      <c r="A25" s="120"/>
      <c r="B25" s="119"/>
      <c r="C25" s="258" t="s">
        <v>107</v>
      </c>
      <c r="E25" s="113">
        <v>40.144927536231883</v>
      </c>
      <c r="F25" s="115">
        <v>277</v>
      </c>
      <c r="G25" s="114">
        <v>282</v>
      </c>
      <c r="H25" s="114">
        <v>277</v>
      </c>
      <c r="I25" s="114">
        <v>260</v>
      </c>
      <c r="J25" s="140">
        <v>235</v>
      </c>
      <c r="K25" s="114">
        <v>42</v>
      </c>
      <c r="L25" s="116">
        <v>17.872340425531913</v>
      </c>
    </row>
    <row r="26" spans="1:12" s="110" customFormat="1" ht="15" customHeight="1" x14ac:dyDescent="0.2">
      <c r="A26" s="120"/>
      <c r="C26" s="121" t="s">
        <v>187</v>
      </c>
      <c r="D26" s="110" t="s">
        <v>188</v>
      </c>
      <c r="E26" s="113">
        <v>0.27719259341390395</v>
      </c>
      <c r="F26" s="115">
        <v>200</v>
      </c>
      <c r="G26" s="114">
        <v>198</v>
      </c>
      <c r="H26" s="114">
        <v>201</v>
      </c>
      <c r="I26" s="114">
        <v>188</v>
      </c>
      <c r="J26" s="140">
        <v>159</v>
      </c>
      <c r="K26" s="114">
        <v>41</v>
      </c>
      <c r="L26" s="116">
        <v>25.786163522012579</v>
      </c>
    </row>
    <row r="27" spans="1:12" s="110" customFormat="1" ht="15" customHeight="1" x14ac:dyDescent="0.2">
      <c r="A27" s="120"/>
      <c r="B27" s="119"/>
      <c r="D27" s="259" t="s">
        <v>106</v>
      </c>
      <c r="E27" s="113">
        <v>52</v>
      </c>
      <c r="F27" s="115">
        <v>104</v>
      </c>
      <c r="G27" s="114">
        <v>102</v>
      </c>
      <c r="H27" s="114">
        <v>101</v>
      </c>
      <c r="I27" s="114">
        <v>99</v>
      </c>
      <c r="J27" s="140">
        <v>75</v>
      </c>
      <c r="K27" s="114">
        <v>29</v>
      </c>
      <c r="L27" s="116">
        <v>38.666666666666664</v>
      </c>
    </row>
    <row r="28" spans="1:12" s="110" customFormat="1" ht="15" customHeight="1" x14ac:dyDescent="0.2">
      <c r="A28" s="120"/>
      <c r="B28" s="119"/>
      <c r="D28" s="259" t="s">
        <v>107</v>
      </c>
      <c r="E28" s="113">
        <v>48</v>
      </c>
      <c r="F28" s="115">
        <v>96</v>
      </c>
      <c r="G28" s="114">
        <v>96</v>
      </c>
      <c r="H28" s="114">
        <v>100</v>
      </c>
      <c r="I28" s="114">
        <v>89</v>
      </c>
      <c r="J28" s="140">
        <v>84</v>
      </c>
      <c r="K28" s="114">
        <v>12</v>
      </c>
      <c r="L28" s="116">
        <v>14.285714285714286</v>
      </c>
    </row>
    <row r="29" spans="1:12" s="110" customFormat="1" ht="24.95" customHeight="1" x14ac:dyDescent="0.2">
      <c r="A29" s="604" t="s">
        <v>189</v>
      </c>
      <c r="B29" s="605"/>
      <c r="C29" s="605"/>
      <c r="D29" s="606"/>
      <c r="E29" s="113">
        <v>95.697970950216217</v>
      </c>
      <c r="F29" s="115">
        <v>69048</v>
      </c>
      <c r="G29" s="114">
        <v>69550</v>
      </c>
      <c r="H29" s="114">
        <v>72593</v>
      </c>
      <c r="I29" s="114">
        <v>71645</v>
      </c>
      <c r="J29" s="140">
        <v>69031</v>
      </c>
      <c r="K29" s="114">
        <v>17</v>
      </c>
      <c r="L29" s="116">
        <v>2.4626617027132737E-2</v>
      </c>
    </row>
    <row r="30" spans="1:12" s="110" customFormat="1" ht="15" customHeight="1" x14ac:dyDescent="0.2">
      <c r="A30" s="120"/>
      <c r="B30" s="119"/>
      <c r="C30" s="258" t="s">
        <v>106</v>
      </c>
      <c r="E30" s="113">
        <v>47.653806047966633</v>
      </c>
      <c r="F30" s="115">
        <v>32904</v>
      </c>
      <c r="G30" s="114">
        <v>33227</v>
      </c>
      <c r="H30" s="114">
        <v>34744</v>
      </c>
      <c r="I30" s="114">
        <v>34332</v>
      </c>
      <c r="J30" s="140">
        <v>32906</v>
      </c>
      <c r="K30" s="114">
        <v>-2</v>
      </c>
      <c r="L30" s="116">
        <v>-6.0779189205615999E-3</v>
      </c>
    </row>
    <row r="31" spans="1:12" s="110" customFormat="1" ht="15" customHeight="1" x14ac:dyDescent="0.2">
      <c r="A31" s="120"/>
      <c r="B31" s="119"/>
      <c r="C31" s="258" t="s">
        <v>107</v>
      </c>
      <c r="E31" s="113">
        <v>52.346193952033367</v>
      </c>
      <c r="F31" s="115">
        <v>36144</v>
      </c>
      <c r="G31" s="114">
        <v>36323</v>
      </c>
      <c r="H31" s="114">
        <v>37849</v>
      </c>
      <c r="I31" s="114">
        <v>37313</v>
      </c>
      <c r="J31" s="140">
        <v>36125</v>
      </c>
      <c r="K31" s="114">
        <v>19</v>
      </c>
      <c r="L31" s="116">
        <v>5.2595155709342561E-2</v>
      </c>
    </row>
    <row r="32" spans="1:12" s="110" customFormat="1" ht="15" customHeight="1" x14ac:dyDescent="0.2">
      <c r="A32" s="120"/>
      <c r="B32" s="119" t="s">
        <v>117</v>
      </c>
      <c r="C32" s="258"/>
      <c r="E32" s="113">
        <v>4.2770817163765384</v>
      </c>
      <c r="F32" s="115">
        <v>3086</v>
      </c>
      <c r="G32" s="114">
        <v>3095</v>
      </c>
      <c r="H32" s="114">
        <v>3626</v>
      </c>
      <c r="I32" s="114">
        <v>3715</v>
      </c>
      <c r="J32" s="140">
        <v>2955</v>
      </c>
      <c r="K32" s="114">
        <v>131</v>
      </c>
      <c r="L32" s="116">
        <v>4.4331641285956005</v>
      </c>
    </row>
    <row r="33" spans="1:12" s="110" customFormat="1" ht="15" customHeight="1" x14ac:dyDescent="0.2">
      <c r="A33" s="120"/>
      <c r="B33" s="119"/>
      <c r="C33" s="258" t="s">
        <v>106</v>
      </c>
      <c r="E33" s="113">
        <v>64.290343486714193</v>
      </c>
      <c r="F33" s="115">
        <v>1984</v>
      </c>
      <c r="G33" s="114">
        <v>2009</v>
      </c>
      <c r="H33" s="114">
        <v>2322</v>
      </c>
      <c r="I33" s="114">
        <v>2354</v>
      </c>
      <c r="J33" s="140">
        <v>1913</v>
      </c>
      <c r="K33" s="114">
        <v>71</v>
      </c>
      <c r="L33" s="116">
        <v>3.7114479874542603</v>
      </c>
    </row>
    <row r="34" spans="1:12" s="110" customFormat="1" ht="15" customHeight="1" x14ac:dyDescent="0.2">
      <c r="A34" s="120"/>
      <c r="B34" s="119"/>
      <c r="C34" s="258" t="s">
        <v>107</v>
      </c>
      <c r="E34" s="113">
        <v>35.709656513285807</v>
      </c>
      <c r="F34" s="115">
        <v>1102</v>
      </c>
      <c r="G34" s="114">
        <v>1086</v>
      </c>
      <c r="H34" s="114">
        <v>1304</v>
      </c>
      <c r="I34" s="114">
        <v>1361</v>
      </c>
      <c r="J34" s="140">
        <v>1042</v>
      </c>
      <c r="K34" s="114">
        <v>60</v>
      </c>
      <c r="L34" s="116">
        <v>5.7581573896353166</v>
      </c>
    </row>
    <row r="35" spans="1:12" s="110" customFormat="1" ht="24.95" customHeight="1" x14ac:dyDescent="0.2">
      <c r="A35" s="604" t="s">
        <v>190</v>
      </c>
      <c r="B35" s="605"/>
      <c r="C35" s="605"/>
      <c r="D35" s="606"/>
      <c r="E35" s="113">
        <v>69.977270207340055</v>
      </c>
      <c r="F35" s="115">
        <v>50490</v>
      </c>
      <c r="G35" s="114">
        <v>50967</v>
      </c>
      <c r="H35" s="114">
        <v>53494</v>
      </c>
      <c r="I35" s="114">
        <v>52935</v>
      </c>
      <c r="J35" s="140">
        <v>50784</v>
      </c>
      <c r="K35" s="114">
        <v>-294</v>
      </c>
      <c r="L35" s="116">
        <v>-0.57892249527410211</v>
      </c>
    </row>
    <row r="36" spans="1:12" s="110" customFormat="1" ht="15" customHeight="1" x14ac:dyDescent="0.2">
      <c r="A36" s="120"/>
      <c r="B36" s="119"/>
      <c r="C36" s="258" t="s">
        <v>106</v>
      </c>
      <c r="E36" s="113">
        <v>59.990097048920582</v>
      </c>
      <c r="F36" s="115">
        <v>30289</v>
      </c>
      <c r="G36" s="114">
        <v>30602</v>
      </c>
      <c r="H36" s="114">
        <v>32107</v>
      </c>
      <c r="I36" s="114">
        <v>31728</v>
      </c>
      <c r="J36" s="140">
        <v>30382</v>
      </c>
      <c r="K36" s="114">
        <v>-93</v>
      </c>
      <c r="L36" s="116">
        <v>-0.30610229741294187</v>
      </c>
    </row>
    <row r="37" spans="1:12" s="110" customFormat="1" ht="15" customHeight="1" x14ac:dyDescent="0.2">
      <c r="A37" s="120"/>
      <c r="B37" s="119"/>
      <c r="C37" s="258" t="s">
        <v>107</v>
      </c>
      <c r="E37" s="113">
        <v>40.009902951079418</v>
      </c>
      <c r="F37" s="115">
        <v>20201</v>
      </c>
      <c r="G37" s="114">
        <v>20365</v>
      </c>
      <c r="H37" s="114">
        <v>21387</v>
      </c>
      <c r="I37" s="114">
        <v>21207</v>
      </c>
      <c r="J37" s="140">
        <v>20402</v>
      </c>
      <c r="K37" s="114">
        <v>-201</v>
      </c>
      <c r="L37" s="116">
        <v>-0.98519752965395546</v>
      </c>
    </row>
    <row r="38" spans="1:12" s="110" customFormat="1" ht="15" customHeight="1" x14ac:dyDescent="0.2">
      <c r="A38" s="120"/>
      <c r="B38" s="119" t="s">
        <v>182</v>
      </c>
      <c r="C38" s="258"/>
      <c r="E38" s="113">
        <v>30.022729792659941</v>
      </c>
      <c r="F38" s="115">
        <v>21662</v>
      </c>
      <c r="G38" s="114">
        <v>21693</v>
      </c>
      <c r="H38" s="114">
        <v>22741</v>
      </c>
      <c r="I38" s="114">
        <v>22446</v>
      </c>
      <c r="J38" s="140">
        <v>21221</v>
      </c>
      <c r="K38" s="114">
        <v>441</v>
      </c>
      <c r="L38" s="116">
        <v>2.0781301540926442</v>
      </c>
    </row>
    <row r="39" spans="1:12" s="110" customFormat="1" ht="15" customHeight="1" x14ac:dyDescent="0.2">
      <c r="A39" s="120"/>
      <c r="B39" s="119"/>
      <c r="C39" s="258" t="s">
        <v>106</v>
      </c>
      <c r="E39" s="113">
        <v>21.286123164989384</v>
      </c>
      <c r="F39" s="115">
        <v>4611</v>
      </c>
      <c r="G39" s="114">
        <v>4644</v>
      </c>
      <c r="H39" s="114">
        <v>4969</v>
      </c>
      <c r="I39" s="114">
        <v>4971</v>
      </c>
      <c r="J39" s="140">
        <v>4448</v>
      </c>
      <c r="K39" s="114">
        <v>163</v>
      </c>
      <c r="L39" s="116">
        <v>3.6645683453237412</v>
      </c>
    </row>
    <row r="40" spans="1:12" s="110" customFormat="1" ht="15" customHeight="1" x14ac:dyDescent="0.2">
      <c r="A40" s="120"/>
      <c r="B40" s="119"/>
      <c r="C40" s="258" t="s">
        <v>107</v>
      </c>
      <c r="E40" s="113">
        <v>78.713876835010623</v>
      </c>
      <c r="F40" s="115">
        <v>17051</v>
      </c>
      <c r="G40" s="114">
        <v>17049</v>
      </c>
      <c r="H40" s="114">
        <v>17772</v>
      </c>
      <c r="I40" s="114">
        <v>17475</v>
      </c>
      <c r="J40" s="140">
        <v>16773</v>
      </c>
      <c r="K40" s="114">
        <v>278</v>
      </c>
      <c r="L40" s="116">
        <v>1.6574256245155905</v>
      </c>
    </row>
    <row r="41" spans="1:12" s="110" customFormat="1" ht="24.75" customHeight="1" x14ac:dyDescent="0.2">
      <c r="A41" s="604" t="s">
        <v>518</v>
      </c>
      <c r="B41" s="605"/>
      <c r="C41" s="605"/>
      <c r="D41" s="606"/>
      <c r="E41" s="113">
        <v>3.9569242709834795</v>
      </c>
      <c r="F41" s="115">
        <v>2855</v>
      </c>
      <c r="G41" s="114">
        <v>3094</v>
      </c>
      <c r="H41" s="114">
        <v>3144</v>
      </c>
      <c r="I41" s="114">
        <v>2567</v>
      </c>
      <c r="J41" s="140">
        <v>2717</v>
      </c>
      <c r="K41" s="114">
        <v>138</v>
      </c>
      <c r="L41" s="116">
        <v>5.0791313949208687</v>
      </c>
    </row>
    <row r="42" spans="1:12" s="110" customFormat="1" ht="15" customHeight="1" x14ac:dyDescent="0.2">
      <c r="A42" s="120"/>
      <c r="B42" s="119"/>
      <c r="C42" s="258" t="s">
        <v>106</v>
      </c>
      <c r="E42" s="113">
        <v>57.23292469352014</v>
      </c>
      <c r="F42" s="115">
        <v>1634</v>
      </c>
      <c r="G42" s="114">
        <v>1788</v>
      </c>
      <c r="H42" s="114">
        <v>1812</v>
      </c>
      <c r="I42" s="114">
        <v>1475</v>
      </c>
      <c r="J42" s="140">
        <v>1575</v>
      </c>
      <c r="K42" s="114">
        <v>59</v>
      </c>
      <c r="L42" s="116">
        <v>3.746031746031746</v>
      </c>
    </row>
    <row r="43" spans="1:12" s="110" customFormat="1" ht="15" customHeight="1" x14ac:dyDescent="0.2">
      <c r="A43" s="123"/>
      <c r="B43" s="124"/>
      <c r="C43" s="260" t="s">
        <v>107</v>
      </c>
      <c r="D43" s="261"/>
      <c r="E43" s="125">
        <v>42.76707530647986</v>
      </c>
      <c r="F43" s="143">
        <v>1221</v>
      </c>
      <c r="G43" s="144">
        <v>1306</v>
      </c>
      <c r="H43" s="144">
        <v>1332</v>
      </c>
      <c r="I43" s="144">
        <v>1092</v>
      </c>
      <c r="J43" s="145">
        <v>1142</v>
      </c>
      <c r="K43" s="144">
        <v>79</v>
      </c>
      <c r="L43" s="146">
        <v>6.9176882661996499</v>
      </c>
    </row>
    <row r="44" spans="1:12" s="110" customFormat="1" ht="45.75" customHeight="1" x14ac:dyDescent="0.2">
      <c r="A44" s="604" t="s">
        <v>191</v>
      </c>
      <c r="B44" s="605"/>
      <c r="C44" s="605"/>
      <c r="D44" s="606"/>
      <c r="E44" s="113">
        <v>1.6562257456480762</v>
      </c>
      <c r="F44" s="115">
        <v>1195</v>
      </c>
      <c r="G44" s="114">
        <v>1205</v>
      </c>
      <c r="H44" s="114">
        <v>1199</v>
      </c>
      <c r="I44" s="114">
        <v>1175</v>
      </c>
      <c r="J44" s="140">
        <v>1168</v>
      </c>
      <c r="K44" s="114">
        <v>27</v>
      </c>
      <c r="L44" s="116">
        <v>2.3116438356164384</v>
      </c>
    </row>
    <row r="45" spans="1:12" s="110" customFormat="1" ht="15" customHeight="1" x14ac:dyDescent="0.2">
      <c r="A45" s="120"/>
      <c r="B45" s="119"/>
      <c r="C45" s="258" t="s">
        <v>106</v>
      </c>
      <c r="E45" s="113">
        <v>62.928870292887026</v>
      </c>
      <c r="F45" s="115">
        <v>752</v>
      </c>
      <c r="G45" s="114">
        <v>760</v>
      </c>
      <c r="H45" s="114">
        <v>757</v>
      </c>
      <c r="I45" s="114">
        <v>743</v>
      </c>
      <c r="J45" s="140">
        <v>741</v>
      </c>
      <c r="K45" s="114">
        <v>11</v>
      </c>
      <c r="L45" s="116">
        <v>1.4844804318488529</v>
      </c>
    </row>
    <row r="46" spans="1:12" s="110" customFormat="1" ht="15" customHeight="1" x14ac:dyDescent="0.2">
      <c r="A46" s="123"/>
      <c r="B46" s="124"/>
      <c r="C46" s="260" t="s">
        <v>107</v>
      </c>
      <c r="D46" s="261"/>
      <c r="E46" s="125">
        <v>37.071129707112974</v>
      </c>
      <c r="F46" s="143">
        <v>443</v>
      </c>
      <c r="G46" s="144">
        <v>445</v>
      </c>
      <c r="H46" s="144">
        <v>442</v>
      </c>
      <c r="I46" s="144">
        <v>432</v>
      </c>
      <c r="J46" s="145">
        <v>427</v>
      </c>
      <c r="K46" s="144">
        <v>16</v>
      </c>
      <c r="L46" s="146">
        <v>3.7470725995316161</v>
      </c>
    </row>
    <row r="47" spans="1:12" s="110" customFormat="1" ht="39" customHeight="1" x14ac:dyDescent="0.2">
      <c r="A47" s="604" t="s">
        <v>519</v>
      </c>
      <c r="B47" s="607"/>
      <c r="C47" s="607"/>
      <c r="D47" s="608"/>
      <c r="E47" s="113">
        <v>0.26887681561148685</v>
      </c>
      <c r="F47" s="115">
        <v>194</v>
      </c>
      <c r="G47" s="114">
        <v>208</v>
      </c>
      <c r="H47" s="114">
        <v>204</v>
      </c>
      <c r="I47" s="114">
        <v>212</v>
      </c>
      <c r="J47" s="140">
        <v>229</v>
      </c>
      <c r="K47" s="114">
        <v>-35</v>
      </c>
      <c r="L47" s="116">
        <v>-15.283842794759826</v>
      </c>
    </row>
    <row r="48" spans="1:12" s="110" customFormat="1" ht="15" customHeight="1" x14ac:dyDescent="0.2">
      <c r="A48" s="120"/>
      <c r="B48" s="119"/>
      <c r="C48" s="258" t="s">
        <v>106</v>
      </c>
      <c r="E48" s="113">
        <v>43.814432989690722</v>
      </c>
      <c r="F48" s="115">
        <v>85</v>
      </c>
      <c r="G48" s="114">
        <v>90</v>
      </c>
      <c r="H48" s="114">
        <v>88</v>
      </c>
      <c r="I48" s="114">
        <v>89</v>
      </c>
      <c r="J48" s="140">
        <v>99</v>
      </c>
      <c r="K48" s="114">
        <v>-14</v>
      </c>
      <c r="L48" s="116">
        <v>-14.141414141414142</v>
      </c>
    </row>
    <row r="49" spans="1:12" s="110" customFormat="1" ht="15" customHeight="1" x14ac:dyDescent="0.2">
      <c r="A49" s="123"/>
      <c r="B49" s="124"/>
      <c r="C49" s="260" t="s">
        <v>107</v>
      </c>
      <c r="D49" s="261"/>
      <c r="E49" s="125">
        <v>56.185567010309278</v>
      </c>
      <c r="F49" s="143">
        <v>109</v>
      </c>
      <c r="G49" s="144">
        <v>118</v>
      </c>
      <c r="H49" s="144">
        <v>116</v>
      </c>
      <c r="I49" s="144">
        <v>123</v>
      </c>
      <c r="J49" s="145">
        <v>130</v>
      </c>
      <c r="K49" s="144">
        <v>-21</v>
      </c>
      <c r="L49" s="146">
        <v>-16.153846153846153</v>
      </c>
    </row>
    <row r="50" spans="1:12" s="110" customFormat="1" ht="24.95" customHeight="1" x14ac:dyDescent="0.2">
      <c r="A50" s="609" t="s">
        <v>192</v>
      </c>
      <c r="B50" s="610"/>
      <c r="C50" s="610"/>
      <c r="D50" s="611"/>
      <c r="E50" s="262">
        <v>7.2097793546956428</v>
      </c>
      <c r="F50" s="263">
        <v>5202</v>
      </c>
      <c r="G50" s="264">
        <v>5520</v>
      </c>
      <c r="H50" s="264">
        <v>5785</v>
      </c>
      <c r="I50" s="264">
        <v>5091</v>
      </c>
      <c r="J50" s="265">
        <v>4892</v>
      </c>
      <c r="K50" s="263">
        <v>310</v>
      </c>
      <c r="L50" s="266">
        <v>6.3368765331152899</v>
      </c>
    </row>
    <row r="51" spans="1:12" s="110" customFormat="1" ht="15" customHeight="1" x14ac:dyDescent="0.2">
      <c r="A51" s="120"/>
      <c r="B51" s="119"/>
      <c r="C51" s="258" t="s">
        <v>106</v>
      </c>
      <c r="E51" s="113">
        <v>57.843137254901961</v>
      </c>
      <c r="F51" s="115">
        <v>3009</v>
      </c>
      <c r="G51" s="114">
        <v>3226</v>
      </c>
      <c r="H51" s="114">
        <v>3371</v>
      </c>
      <c r="I51" s="114">
        <v>2987</v>
      </c>
      <c r="J51" s="140">
        <v>2875</v>
      </c>
      <c r="K51" s="114">
        <v>134</v>
      </c>
      <c r="L51" s="116">
        <v>4.660869565217391</v>
      </c>
    </row>
    <row r="52" spans="1:12" s="110" customFormat="1" ht="15" customHeight="1" x14ac:dyDescent="0.2">
      <c r="A52" s="120"/>
      <c r="B52" s="119"/>
      <c r="C52" s="258" t="s">
        <v>107</v>
      </c>
      <c r="E52" s="113">
        <v>42.156862745098039</v>
      </c>
      <c r="F52" s="115">
        <v>2193</v>
      </c>
      <c r="G52" s="114">
        <v>2294</v>
      </c>
      <c r="H52" s="114">
        <v>2414</v>
      </c>
      <c r="I52" s="114">
        <v>2104</v>
      </c>
      <c r="J52" s="140">
        <v>2017</v>
      </c>
      <c r="K52" s="114">
        <v>176</v>
      </c>
      <c r="L52" s="116">
        <v>8.7258304412493803</v>
      </c>
    </row>
    <row r="53" spans="1:12" s="110" customFormat="1" ht="15" customHeight="1" x14ac:dyDescent="0.2">
      <c r="A53" s="120"/>
      <c r="B53" s="119"/>
      <c r="C53" s="258" t="s">
        <v>187</v>
      </c>
      <c r="D53" s="110" t="s">
        <v>193</v>
      </c>
      <c r="E53" s="113">
        <v>38.216070742022296</v>
      </c>
      <c r="F53" s="115">
        <v>1988</v>
      </c>
      <c r="G53" s="114">
        <v>2280</v>
      </c>
      <c r="H53" s="114">
        <v>2347</v>
      </c>
      <c r="I53" s="114">
        <v>1707</v>
      </c>
      <c r="J53" s="140">
        <v>1856</v>
      </c>
      <c r="K53" s="114">
        <v>132</v>
      </c>
      <c r="L53" s="116">
        <v>7.1120689655172411</v>
      </c>
    </row>
    <row r="54" spans="1:12" s="110" customFormat="1" ht="15" customHeight="1" x14ac:dyDescent="0.2">
      <c r="A54" s="120"/>
      <c r="B54" s="119"/>
      <c r="D54" s="267" t="s">
        <v>194</v>
      </c>
      <c r="E54" s="113">
        <v>57.99798792756539</v>
      </c>
      <c r="F54" s="115">
        <v>1153</v>
      </c>
      <c r="G54" s="114">
        <v>1334</v>
      </c>
      <c r="H54" s="114">
        <v>1378</v>
      </c>
      <c r="I54" s="114">
        <v>1014</v>
      </c>
      <c r="J54" s="140">
        <v>1101</v>
      </c>
      <c r="K54" s="114">
        <v>52</v>
      </c>
      <c r="L54" s="116">
        <v>4.7229791099000904</v>
      </c>
    </row>
    <row r="55" spans="1:12" s="110" customFormat="1" ht="15" customHeight="1" x14ac:dyDescent="0.2">
      <c r="A55" s="120"/>
      <c r="B55" s="119"/>
      <c r="D55" s="267" t="s">
        <v>195</v>
      </c>
      <c r="E55" s="113">
        <v>42.00201207243461</v>
      </c>
      <c r="F55" s="115">
        <v>835</v>
      </c>
      <c r="G55" s="114">
        <v>946</v>
      </c>
      <c r="H55" s="114">
        <v>969</v>
      </c>
      <c r="I55" s="114">
        <v>693</v>
      </c>
      <c r="J55" s="140">
        <v>755</v>
      </c>
      <c r="K55" s="114">
        <v>80</v>
      </c>
      <c r="L55" s="116">
        <v>10.596026490066226</v>
      </c>
    </row>
    <row r="56" spans="1:12" s="110" customFormat="1" ht="15" customHeight="1" x14ac:dyDescent="0.2">
      <c r="A56" s="120"/>
      <c r="B56" s="119" t="s">
        <v>196</v>
      </c>
      <c r="C56" s="258"/>
      <c r="E56" s="113">
        <v>73.871826144805411</v>
      </c>
      <c r="F56" s="115">
        <v>53300</v>
      </c>
      <c r="G56" s="114">
        <v>53391</v>
      </c>
      <c r="H56" s="114">
        <v>55847</v>
      </c>
      <c r="I56" s="114">
        <v>55646</v>
      </c>
      <c r="J56" s="140">
        <v>53354</v>
      </c>
      <c r="K56" s="114">
        <v>-54</v>
      </c>
      <c r="L56" s="116">
        <v>-0.1012107808224313</v>
      </c>
    </row>
    <row r="57" spans="1:12" s="110" customFormat="1" ht="15" customHeight="1" x14ac:dyDescent="0.2">
      <c r="A57" s="120"/>
      <c r="B57" s="119"/>
      <c r="C57" s="258" t="s">
        <v>106</v>
      </c>
      <c r="E57" s="113">
        <v>47.771106941838646</v>
      </c>
      <c r="F57" s="115">
        <v>25462</v>
      </c>
      <c r="G57" s="114">
        <v>25504</v>
      </c>
      <c r="H57" s="114">
        <v>26748</v>
      </c>
      <c r="I57" s="114">
        <v>26686</v>
      </c>
      <c r="J57" s="140">
        <v>25438</v>
      </c>
      <c r="K57" s="114">
        <v>24</v>
      </c>
      <c r="L57" s="116">
        <v>9.4347039861624335E-2</v>
      </c>
    </row>
    <row r="58" spans="1:12" s="110" customFormat="1" ht="15" customHeight="1" x14ac:dyDescent="0.2">
      <c r="A58" s="120"/>
      <c r="B58" s="119"/>
      <c r="C58" s="258" t="s">
        <v>107</v>
      </c>
      <c r="E58" s="113">
        <v>52.228893058161354</v>
      </c>
      <c r="F58" s="115">
        <v>27838</v>
      </c>
      <c r="G58" s="114">
        <v>27887</v>
      </c>
      <c r="H58" s="114">
        <v>29099</v>
      </c>
      <c r="I58" s="114">
        <v>28960</v>
      </c>
      <c r="J58" s="140">
        <v>27916</v>
      </c>
      <c r="K58" s="114">
        <v>-78</v>
      </c>
      <c r="L58" s="116">
        <v>-0.27940965754406077</v>
      </c>
    </row>
    <row r="59" spans="1:12" s="110" customFormat="1" ht="15" customHeight="1" x14ac:dyDescent="0.2">
      <c r="A59" s="120"/>
      <c r="B59" s="119"/>
      <c r="C59" s="258" t="s">
        <v>105</v>
      </c>
      <c r="D59" s="110" t="s">
        <v>197</v>
      </c>
      <c r="E59" s="113">
        <v>91.315196998123824</v>
      </c>
      <c r="F59" s="115">
        <v>48671</v>
      </c>
      <c r="G59" s="114">
        <v>48720</v>
      </c>
      <c r="H59" s="114">
        <v>51055</v>
      </c>
      <c r="I59" s="114">
        <v>50876</v>
      </c>
      <c r="J59" s="140">
        <v>48695</v>
      </c>
      <c r="K59" s="114">
        <v>-24</v>
      </c>
      <c r="L59" s="116">
        <v>-4.928637437108533E-2</v>
      </c>
    </row>
    <row r="60" spans="1:12" s="110" customFormat="1" ht="15" customHeight="1" x14ac:dyDescent="0.2">
      <c r="A60" s="120"/>
      <c r="B60" s="119"/>
      <c r="C60" s="258"/>
      <c r="D60" s="267" t="s">
        <v>198</v>
      </c>
      <c r="E60" s="113">
        <v>48.186805284460974</v>
      </c>
      <c r="F60" s="115">
        <v>23453</v>
      </c>
      <c r="G60" s="114">
        <v>23484</v>
      </c>
      <c r="H60" s="114">
        <v>24650</v>
      </c>
      <c r="I60" s="114">
        <v>24598</v>
      </c>
      <c r="J60" s="140">
        <v>23411</v>
      </c>
      <c r="K60" s="114">
        <v>42</v>
      </c>
      <c r="L60" s="116">
        <v>0.17940284481653923</v>
      </c>
    </row>
    <row r="61" spans="1:12" s="110" customFormat="1" ht="15" customHeight="1" x14ac:dyDescent="0.2">
      <c r="A61" s="120"/>
      <c r="B61" s="119"/>
      <c r="C61" s="258"/>
      <c r="D61" s="267" t="s">
        <v>199</v>
      </c>
      <c r="E61" s="113">
        <v>51.813194715539026</v>
      </c>
      <c r="F61" s="115">
        <v>25218</v>
      </c>
      <c r="G61" s="114">
        <v>25236</v>
      </c>
      <c r="H61" s="114">
        <v>26405</v>
      </c>
      <c r="I61" s="114">
        <v>26278</v>
      </c>
      <c r="J61" s="140">
        <v>25284</v>
      </c>
      <c r="K61" s="114">
        <v>-66</v>
      </c>
      <c r="L61" s="116">
        <v>-0.26103464641670621</v>
      </c>
    </row>
    <row r="62" spans="1:12" s="110" customFormat="1" ht="15" customHeight="1" x14ac:dyDescent="0.2">
      <c r="A62" s="120"/>
      <c r="B62" s="119"/>
      <c r="C62" s="258"/>
      <c r="D62" s="258" t="s">
        <v>200</v>
      </c>
      <c r="E62" s="113">
        <v>8.6848030018761726</v>
      </c>
      <c r="F62" s="115">
        <v>4629</v>
      </c>
      <c r="G62" s="114">
        <v>4671</v>
      </c>
      <c r="H62" s="114">
        <v>4792</v>
      </c>
      <c r="I62" s="114">
        <v>4770</v>
      </c>
      <c r="J62" s="140">
        <v>4659</v>
      </c>
      <c r="K62" s="114">
        <v>-30</v>
      </c>
      <c r="L62" s="116">
        <v>-0.64391500321957507</v>
      </c>
    </row>
    <row r="63" spans="1:12" s="110" customFormat="1" ht="15" customHeight="1" x14ac:dyDescent="0.2">
      <c r="A63" s="120"/>
      <c r="B63" s="119"/>
      <c r="C63" s="258"/>
      <c r="D63" s="267" t="s">
        <v>198</v>
      </c>
      <c r="E63" s="113">
        <v>43.400302441131991</v>
      </c>
      <c r="F63" s="115">
        <v>2009</v>
      </c>
      <c r="G63" s="114">
        <v>2020</v>
      </c>
      <c r="H63" s="114">
        <v>2098</v>
      </c>
      <c r="I63" s="114">
        <v>2088</v>
      </c>
      <c r="J63" s="140">
        <v>2027</v>
      </c>
      <c r="K63" s="114">
        <v>-18</v>
      </c>
      <c r="L63" s="116">
        <v>-0.88801184015786883</v>
      </c>
    </row>
    <row r="64" spans="1:12" s="110" customFormat="1" ht="15" customHeight="1" x14ac:dyDescent="0.2">
      <c r="A64" s="120"/>
      <c r="B64" s="119"/>
      <c r="C64" s="258"/>
      <c r="D64" s="267" t="s">
        <v>199</v>
      </c>
      <c r="E64" s="113">
        <v>56.599697558868009</v>
      </c>
      <c r="F64" s="115">
        <v>2620</v>
      </c>
      <c r="G64" s="114">
        <v>2651</v>
      </c>
      <c r="H64" s="114">
        <v>2694</v>
      </c>
      <c r="I64" s="114">
        <v>2682</v>
      </c>
      <c r="J64" s="140">
        <v>2632</v>
      </c>
      <c r="K64" s="114">
        <v>-12</v>
      </c>
      <c r="L64" s="116">
        <v>-0.45592705167173253</v>
      </c>
    </row>
    <row r="65" spans="1:12" s="110" customFormat="1" ht="15" customHeight="1" x14ac:dyDescent="0.2">
      <c r="A65" s="120"/>
      <c r="B65" s="119" t="s">
        <v>201</v>
      </c>
      <c r="C65" s="258"/>
      <c r="E65" s="113">
        <v>10.429371327198137</v>
      </c>
      <c r="F65" s="115">
        <v>7525</v>
      </c>
      <c r="G65" s="114">
        <v>7533</v>
      </c>
      <c r="H65" s="114">
        <v>7625</v>
      </c>
      <c r="I65" s="114">
        <v>7583</v>
      </c>
      <c r="J65" s="140">
        <v>7439</v>
      </c>
      <c r="K65" s="114">
        <v>86</v>
      </c>
      <c r="L65" s="116">
        <v>1.1560693641618498</v>
      </c>
    </row>
    <row r="66" spans="1:12" s="110" customFormat="1" ht="15" customHeight="1" x14ac:dyDescent="0.2">
      <c r="A66" s="120"/>
      <c r="B66" s="119"/>
      <c r="C66" s="258" t="s">
        <v>106</v>
      </c>
      <c r="E66" s="113">
        <v>42.152823920265782</v>
      </c>
      <c r="F66" s="115">
        <v>3172</v>
      </c>
      <c r="G66" s="114">
        <v>3200</v>
      </c>
      <c r="H66" s="114">
        <v>3250</v>
      </c>
      <c r="I66" s="114">
        <v>3243</v>
      </c>
      <c r="J66" s="140">
        <v>3149</v>
      </c>
      <c r="K66" s="114">
        <v>23</v>
      </c>
      <c r="L66" s="116">
        <v>0.7303906001905367</v>
      </c>
    </row>
    <row r="67" spans="1:12" s="110" customFormat="1" ht="15" customHeight="1" x14ac:dyDescent="0.2">
      <c r="A67" s="120"/>
      <c r="B67" s="119"/>
      <c r="C67" s="258" t="s">
        <v>107</v>
      </c>
      <c r="E67" s="113">
        <v>57.847176079734218</v>
      </c>
      <c r="F67" s="115">
        <v>4353</v>
      </c>
      <c r="G67" s="114">
        <v>4333</v>
      </c>
      <c r="H67" s="114">
        <v>4375</v>
      </c>
      <c r="I67" s="114">
        <v>4340</v>
      </c>
      <c r="J67" s="140">
        <v>4290</v>
      </c>
      <c r="K67" s="114">
        <v>63</v>
      </c>
      <c r="L67" s="116">
        <v>1.4685314685314685</v>
      </c>
    </row>
    <row r="68" spans="1:12" s="110" customFormat="1" ht="15" customHeight="1" x14ac:dyDescent="0.2">
      <c r="A68" s="120"/>
      <c r="B68" s="119"/>
      <c r="C68" s="258" t="s">
        <v>105</v>
      </c>
      <c r="D68" s="110" t="s">
        <v>202</v>
      </c>
      <c r="E68" s="113">
        <v>13.342192691029901</v>
      </c>
      <c r="F68" s="115">
        <v>1004</v>
      </c>
      <c r="G68" s="114">
        <v>995</v>
      </c>
      <c r="H68" s="114">
        <v>985</v>
      </c>
      <c r="I68" s="114">
        <v>981</v>
      </c>
      <c r="J68" s="140">
        <v>894</v>
      </c>
      <c r="K68" s="114">
        <v>110</v>
      </c>
      <c r="L68" s="116">
        <v>12.304250559284116</v>
      </c>
    </row>
    <row r="69" spans="1:12" s="110" customFormat="1" ht="15" customHeight="1" x14ac:dyDescent="0.2">
      <c r="A69" s="120"/>
      <c r="B69" s="119"/>
      <c r="C69" s="258"/>
      <c r="D69" s="267" t="s">
        <v>198</v>
      </c>
      <c r="E69" s="113">
        <v>46.314741035856571</v>
      </c>
      <c r="F69" s="115">
        <v>465</v>
      </c>
      <c r="G69" s="114">
        <v>471</v>
      </c>
      <c r="H69" s="114">
        <v>458</v>
      </c>
      <c r="I69" s="114">
        <v>457</v>
      </c>
      <c r="J69" s="140">
        <v>420</v>
      </c>
      <c r="K69" s="114">
        <v>45</v>
      </c>
      <c r="L69" s="116">
        <v>10.714285714285714</v>
      </c>
    </row>
    <row r="70" spans="1:12" s="110" customFormat="1" ht="15" customHeight="1" x14ac:dyDescent="0.2">
      <c r="A70" s="120"/>
      <c r="B70" s="119"/>
      <c r="C70" s="258"/>
      <c r="D70" s="267" t="s">
        <v>199</v>
      </c>
      <c r="E70" s="113">
        <v>53.685258964143429</v>
      </c>
      <c r="F70" s="115">
        <v>539</v>
      </c>
      <c r="G70" s="114">
        <v>524</v>
      </c>
      <c r="H70" s="114">
        <v>527</v>
      </c>
      <c r="I70" s="114">
        <v>524</v>
      </c>
      <c r="J70" s="140">
        <v>474</v>
      </c>
      <c r="K70" s="114">
        <v>65</v>
      </c>
      <c r="L70" s="116">
        <v>13.713080168776372</v>
      </c>
    </row>
    <row r="71" spans="1:12" s="110" customFormat="1" ht="15" customHeight="1" x14ac:dyDescent="0.2">
      <c r="A71" s="120"/>
      <c r="B71" s="119"/>
      <c r="C71" s="258"/>
      <c r="D71" s="110" t="s">
        <v>203</v>
      </c>
      <c r="E71" s="113">
        <v>80.691029900332225</v>
      </c>
      <c r="F71" s="115">
        <v>6072</v>
      </c>
      <c r="G71" s="114">
        <v>6105</v>
      </c>
      <c r="H71" s="114">
        <v>6204</v>
      </c>
      <c r="I71" s="114">
        <v>6166</v>
      </c>
      <c r="J71" s="140">
        <v>6118</v>
      </c>
      <c r="K71" s="114">
        <v>-46</v>
      </c>
      <c r="L71" s="116">
        <v>-0.75187969924812026</v>
      </c>
    </row>
    <row r="72" spans="1:12" s="110" customFormat="1" ht="15" customHeight="1" x14ac:dyDescent="0.2">
      <c r="A72" s="120"/>
      <c r="B72" s="119"/>
      <c r="C72" s="258"/>
      <c r="D72" s="267" t="s">
        <v>198</v>
      </c>
      <c r="E72" s="113">
        <v>40.415019762845851</v>
      </c>
      <c r="F72" s="115">
        <v>2454</v>
      </c>
      <c r="G72" s="114">
        <v>2477</v>
      </c>
      <c r="H72" s="114">
        <v>2539</v>
      </c>
      <c r="I72" s="114">
        <v>2532</v>
      </c>
      <c r="J72" s="140">
        <v>2481</v>
      </c>
      <c r="K72" s="114">
        <v>-27</v>
      </c>
      <c r="L72" s="116">
        <v>-1.0882708585247884</v>
      </c>
    </row>
    <row r="73" spans="1:12" s="110" customFormat="1" ht="15" customHeight="1" x14ac:dyDescent="0.2">
      <c r="A73" s="120"/>
      <c r="B73" s="119"/>
      <c r="C73" s="258"/>
      <c r="D73" s="267" t="s">
        <v>199</v>
      </c>
      <c r="E73" s="113">
        <v>59.584980237154149</v>
      </c>
      <c r="F73" s="115">
        <v>3618</v>
      </c>
      <c r="G73" s="114">
        <v>3628</v>
      </c>
      <c r="H73" s="114">
        <v>3665</v>
      </c>
      <c r="I73" s="114">
        <v>3634</v>
      </c>
      <c r="J73" s="140">
        <v>3637</v>
      </c>
      <c r="K73" s="114">
        <v>-19</v>
      </c>
      <c r="L73" s="116">
        <v>-0.52240857849876277</v>
      </c>
    </row>
    <row r="74" spans="1:12" s="110" customFormat="1" ht="15" customHeight="1" x14ac:dyDescent="0.2">
      <c r="A74" s="120"/>
      <c r="B74" s="119"/>
      <c r="C74" s="258"/>
      <c r="D74" s="110" t="s">
        <v>204</v>
      </c>
      <c r="E74" s="113">
        <v>5.9667774086378733</v>
      </c>
      <c r="F74" s="115">
        <v>449</v>
      </c>
      <c r="G74" s="114">
        <v>433</v>
      </c>
      <c r="H74" s="114">
        <v>436</v>
      </c>
      <c r="I74" s="114">
        <v>436</v>
      </c>
      <c r="J74" s="140">
        <v>427</v>
      </c>
      <c r="K74" s="114">
        <v>22</v>
      </c>
      <c r="L74" s="116">
        <v>5.1522248243559723</v>
      </c>
    </row>
    <row r="75" spans="1:12" s="110" customFormat="1" ht="15" customHeight="1" x14ac:dyDescent="0.2">
      <c r="A75" s="120"/>
      <c r="B75" s="119"/>
      <c r="C75" s="258"/>
      <c r="D75" s="267" t="s">
        <v>198</v>
      </c>
      <c r="E75" s="113">
        <v>56.347438752783965</v>
      </c>
      <c r="F75" s="115">
        <v>253</v>
      </c>
      <c r="G75" s="114">
        <v>252</v>
      </c>
      <c r="H75" s="114">
        <v>253</v>
      </c>
      <c r="I75" s="114">
        <v>254</v>
      </c>
      <c r="J75" s="140">
        <v>248</v>
      </c>
      <c r="K75" s="114">
        <v>5</v>
      </c>
      <c r="L75" s="116">
        <v>2.0161290322580645</v>
      </c>
    </row>
    <row r="76" spans="1:12" s="110" customFormat="1" ht="15" customHeight="1" x14ac:dyDescent="0.2">
      <c r="A76" s="120"/>
      <c r="B76" s="119"/>
      <c r="C76" s="258"/>
      <c r="D76" s="267" t="s">
        <v>199</v>
      </c>
      <c r="E76" s="113">
        <v>43.652561247216035</v>
      </c>
      <c r="F76" s="115">
        <v>196</v>
      </c>
      <c r="G76" s="114">
        <v>181</v>
      </c>
      <c r="H76" s="114">
        <v>183</v>
      </c>
      <c r="I76" s="114">
        <v>182</v>
      </c>
      <c r="J76" s="140">
        <v>179</v>
      </c>
      <c r="K76" s="114">
        <v>17</v>
      </c>
      <c r="L76" s="116">
        <v>9.4972067039106154</v>
      </c>
    </row>
    <row r="77" spans="1:12" s="110" customFormat="1" ht="15" customHeight="1" x14ac:dyDescent="0.2">
      <c r="A77" s="534"/>
      <c r="B77" s="119" t="s">
        <v>205</v>
      </c>
      <c r="C77" s="268"/>
      <c r="D77" s="182"/>
      <c r="E77" s="113">
        <v>8.4890231733008097</v>
      </c>
      <c r="F77" s="115">
        <v>6125</v>
      </c>
      <c r="G77" s="114">
        <v>6216</v>
      </c>
      <c r="H77" s="114">
        <v>6978</v>
      </c>
      <c r="I77" s="114">
        <v>7061</v>
      </c>
      <c r="J77" s="140">
        <v>6320</v>
      </c>
      <c r="K77" s="114">
        <v>-195</v>
      </c>
      <c r="L77" s="116">
        <v>-3.0854430379746836</v>
      </c>
    </row>
    <row r="78" spans="1:12" s="110" customFormat="1" ht="15" customHeight="1" x14ac:dyDescent="0.2">
      <c r="A78" s="120"/>
      <c r="B78" s="119"/>
      <c r="C78" s="268" t="s">
        <v>106</v>
      </c>
      <c r="D78" s="182"/>
      <c r="E78" s="113">
        <v>53.175510204081633</v>
      </c>
      <c r="F78" s="115">
        <v>3257</v>
      </c>
      <c r="G78" s="114">
        <v>3316</v>
      </c>
      <c r="H78" s="114">
        <v>3707</v>
      </c>
      <c r="I78" s="114">
        <v>3783</v>
      </c>
      <c r="J78" s="140">
        <v>3368</v>
      </c>
      <c r="K78" s="114">
        <v>-111</v>
      </c>
      <c r="L78" s="116">
        <v>-3.295724465558195</v>
      </c>
    </row>
    <row r="79" spans="1:12" s="110" customFormat="1" ht="15" customHeight="1" x14ac:dyDescent="0.2">
      <c r="A79" s="123"/>
      <c r="B79" s="124"/>
      <c r="C79" s="260" t="s">
        <v>107</v>
      </c>
      <c r="D79" s="261"/>
      <c r="E79" s="125">
        <v>46.824489795918367</v>
      </c>
      <c r="F79" s="143">
        <v>2868</v>
      </c>
      <c r="G79" s="144">
        <v>2900</v>
      </c>
      <c r="H79" s="144">
        <v>3271</v>
      </c>
      <c r="I79" s="144">
        <v>3278</v>
      </c>
      <c r="J79" s="145">
        <v>2952</v>
      </c>
      <c r="K79" s="144">
        <v>-84</v>
      </c>
      <c r="L79" s="146">
        <v>-2.845528455284553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72152</v>
      </c>
      <c r="E11" s="114">
        <v>72660</v>
      </c>
      <c r="F11" s="114">
        <v>76235</v>
      </c>
      <c r="G11" s="114">
        <v>75381</v>
      </c>
      <c r="H11" s="140">
        <v>72005</v>
      </c>
      <c r="I11" s="115">
        <v>147</v>
      </c>
      <c r="J11" s="116">
        <v>0.2041524894104576</v>
      </c>
    </row>
    <row r="12" spans="1:15" s="110" customFormat="1" ht="24.95" customHeight="1" x14ac:dyDescent="0.2">
      <c r="A12" s="193" t="s">
        <v>132</v>
      </c>
      <c r="B12" s="194" t="s">
        <v>133</v>
      </c>
      <c r="C12" s="113">
        <v>2.9146801197472003</v>
      </c>
      <c r="D12" s="115">
        <v>2103</v>
      </c>
      <c r="E12" s="114">
        <v>2013</v>
      </c>
      <c r="F12" s="114">
        <v>2269</v>
      </c>
      <c r="G12" s="114">
        <v>2188</v>
      </c>
      <c r="H12" s="140">
        <v>2107</v>
      </c>
      <c r="I12" s="115">
        <v>-4</v>
      </c>
      <c r="J12" s="116">
        <v>-0.18984337921214997</v>
      </c>
    </row>
    <row r="13" spans="1:15" s="110" customFormat="1" ht="24.95" customHeight="1" x14ac:dyDescent="0.2">
      <c r="A13" s="193" t="s">
        <v>134</v>
      </c>
      <c r="B13" s="199" t="s">
        <v>214</v>
      </c>
      <c r="C13" s="113">
        <v>1.8017518571903759</v>
      </c>
      <c r="D13" s="115">
        <v>1300</v>
      </c>
      <c r="E13" s="114">
        <v>1295</v>
      </c>
      <c r="F13" s="114">
        <v>1286</v>
      </c>
      <c r="G13" s="114">
        <v>1263</v>
      </c>
      <c r="H13" s="140">
        <v>1255</v>
      </c>
      <c r="I13" s="115">
        <v>45</v>
      </c>
      <c r="J13" s="116">
        <v>3.5856573705179282</v>
      </c>
    </row>
    <row r="14" spans="1:15" s="287" customFormat="1" ht="24" customHeight="1" x14ac:dyDescent="0.2">
      <c r="A14" s="193" t="s">
        <v>215</v>
      </c>
      <c r="B14" s="199" t="s">
        <v>137</v>
      </c>
      <c r="C14" s="113">
        <v>6.6152012418228185</v>
      </c>
      <c r="D14" s="115">
        <v>4773</v>
      </c>
      <c r="E14" s="114">
        <v>4848</v>
      </c>
      <c r="F14" s="114">
        <v>4930</v>
      </c>
      <c r="G14" s="114">
        <v>4835</v>
      </c>
      <c r="H14" s="140">
        <v>4713</v>
      </c>
      <c r="I14" s="115">
        <v>60</v>
      </c>
      <c r="J14" s="116">
        <v>1.273074474856779</v>
      </c>
      <c r="K14" s="110"/>
      <c r="L14" s="110"/>
      <c r="M14" s="110"/>
      <c r="N14" s="110"/>
      <c r="O14" s="110"/>
    </row>
    <row r="15" spans="1:15" s="110" customFormat="1" ht="24.75" customHeight="1" x14ac:dyDescent="0.2">
      <c r="A15" s="193" t="s">
        <v>216</v>
      </c>
      <c r="B15" s="199" t="s">
        <v>217</v>
      </c>
      <c r="C15" s="113">
        <v>2.8093469342499167</v>
      </c>
      <c r="D15" s="115">
        <v>2027</v>
      </c>
      <c r="E15" s="114">
        <v>2065</v>
      </c>
      <c r="F15" s="114">
        <v>2142</v>
      </c>
      <c r="G15" s="114">
        <v>2121</v>
      </c>
      <c r="H15" s="140">
        <v>2056</v>
      </c>
      <c r="I15" s="115">
        <v>-29</v>
      </c>
      <c r="J15" s="116">
        <v>-1.4105058365758756</v>
      </c>
    </row>
    <row r="16" spans="1:15" s="287" customFormat="1" ht="24.95" customHeight="1" x14ac:dyDescent="0.2">
      <c r="A16" s="193" t="s">
        <v>218</v>
      </c>
      <c r="B16" s="199" t="s">
        <v>141</v>
      </c>
      <c r="C16" s="113">
        <v>3.2417673799756073</v>
      </c>
      <c r="D16" s="115">
        <v>2339</v>
      </c>
      <c r="E16" s="114">
        <v>2366</v>
      </c>
      <c r="F16" s="114">
        <v>2355</v>
      </c>
      <c r="G16" s="114">
        <v>2285</v>
      </c>
      <c r="H16" s="140">
        <v>2240</v>
      </c>
      <c r="I16" s="115">
        <v>99</v>
      </c>
      <c r="J16" s="116">
        <v>4.4196428571428568</v>
      </c>
      <c r="K16" s="110"/>
      <c r="L16" s="110"/>
      <c r="M16" s="110"/>
      <c r="N16" s="110"/>
      <c r="O16" s="110"/>
    </row>
    <row r="17" spans="1:15" s="110" customFormat="1" ht="24.95" customHeight="1" x14ac:dyDescent="0.2">
      <c r="A17" s="193" t="s">
        <v>219</v>
      </c>
      <c r="B17" s="199" t="s">
        <v>220</v>
      </c>
      <c r="C17" s="113">
        <v>0.56408692759729462</v>
      </c>
      <c r="D17" s="115">
        <v>407</v>
      </c>
      <c r="E17" s="114">
        <v>417</v>
      </c>
      <c r="F17" s="114">
        <v>433</v>
      </c>
      <c r="G17" s="114">
        <v>429</v>
      </c>
      <c r="H17" s="140">
        <v>417</v>
      </c>
      <c r="I17" s="115">
        <v>-10</v>
      </c>
      <c r="J17" s="116">
        <v>-2.3980815347721824</v>
      </c>
    </row>
    <row r="18" spans="1:15" s="287" customFormat="1" ht="24.95" customHeight="1" x14ac:dyDescent="0.2">
      <c r="A18" s="201" t="s">
        <v>144</v>
      </c>
      <c r="B18" s="202" t="s">
        <v>145</v>
      </c>
      <c r="C18" s="113">
        <v>8.768987692648853</v>
      </c>
      <c r="D18" s="115">
        <v>6327</v>
      </c>
      <c r="E18" s="114">
        <v>6426</v>
      </c>
      <c r="F18" s="114">
        <v>6697</v>
      </c>
      <c r="G18" s="114">
        <v>6537</v>
      </c>
      <c r="H18" s="140">
        <v>6326</v>
      </c>
      <c r="I18" s="115">
        <v>1</v>
      </c>
      <c r="J18" s="116">
        <v>1.5807777426493835E-2</v>
      </c>
      <c r="K18" s="110"/>
      <c r="L18" s="110"/>
      <c r="M18" s="110"/>
      <c r="N18" s="110"/>
      <c r="O18" s="110"/>
    </row>
    <row r="19" spans="1:15" s="110" customFormat="1" ht="24.95" customHeight="1" x14ac:dyDescent="0.2">
      <c r="A19" s="193" t="s">
        <v>146</v>
      </c>
      <c r="B19" s="199" t="s">
        <v>147</v>
      </c>
      <c r="C19" s="113">
        <v>13.874875263332964</v>
      </c>
      <c r="D19" s="115">
        <v>10011</v>
      </c>
      <c r="E19" s="114">
        <v>10163</v>
      </c>
      <c r="F19" s="114">
        <v>10523</v>
      </c>
      <c r="G19" s="114">
        <v>10450</v>
      </c>
      <c r="H19" s="140">
        <v>10159</v>
      </c>
      <c r="I19" s="115">
        <v>-148</v>
      </c>
      <c r="J19" s="116">
        <v>-1.4568363027857072</v>
      </c>
    </row>
    <row r="20" spans="1:15" s="287" customFormat="1" ht="24.95" customHeight="1" x14ac:dyDescent="0.2">
      <c r="A20" s="193" t="s">
        <v>148</v>
      </c>
      <c r="B20" s="199" t="s">
        <v>149</v>
      </c>
      <c r="C20" s="113">
        <v>4.8314669032043467</v>
      </c>
      <c r="D20" s="115">
        <v>3486</v>
      </c>
      <c r="E20" s="114">
        <v>3480</v>
      </c>
      <c r="F20" s="114">
        <v>3586</v>
      </c>
      <c r="G20" s="114">
        <v>3531</v>
      </c>
      <c r="H20" s="140">
        <v>3406</v>
      </c>
      <c r="I20" s="115">
        <v>80</v>
      </c>
      <c r="J20" s="116">
        <v>2.3487962419260131</v>
      </c>
      <c r="K20" s="110"/>
      <c r="L20" s="110"/>
      <c r="M20" s="110"/>
      <c r="N20" s="110"/>
      <c r="O20" s="110"/>
    </row>
    <row r="21" spans="1:15" s="110" customFormat="1" ht="24.95" customHeight="1" x14ac:dyDescent="0.2">
      <c r="A21" s="201" t="s">
        <v>150</v>
      </c>
      <c r="B21" s="202" t="s">
        <v>151</v>
      </c>
      <c r="C21" s="113">
        <v>10.554107994234394</v>
      </c>
      <c r="D21" s="115">
        <v>7615</v>
      </c>
      <c r="E21" s="114">
        <v>7775</v>
      </c>
      <c r="F21" s="114">
        <v>9480</v>
      </c>
      <c r="G21" s="114">
        <v>9466</v>
      </c>
      <c r="H21" s="140">
        <v>7683</v>
      </c>
      <c r="I21" s="115">
        <v>-68</v>
      </c>
      <c r="J21" s="116">
        <v>-0.88507093583235719</v>
      </c>
    </row>
    <row r="22" spans="1:15" s="110" customFormat="1" ht="24.95" customHeight="1" x14ac:dyDescent="0.2">
      <c r="A22" s="201" t="s">
        <v>152</v>
      </c>
      <c r="B22" s="199" t="s">
        <v>153</v>
      </c>
      <c r="C22" s="113">
        <v>0.71515689100787228</v>
      </c>
      <c r="D22" s="115">
        <v>516</v>
      </c>
      <c r="E22" s="114">
        <v>520</v>
      </c>
      <c r="F22" s="114">
        <v>529</v>
      </c>
      <c r="G22" s="114">
        <v>520</v>
      </c>
      <c r="H22" s="140">
        <v>512</v>
      </c>
      <c r="I22" s="115">
        <v>4</v>
      </c>
      <c r="J22" s="116">
        <v>0.78125</v>
      </c>
    </row>
    <row r="23" spans="1:15" s="110" customFormat="1" ht="24.95" customHeight="1" x14ac:dyDescent="0.2">
      <c r="A23" s="193" t="s">
        <v>154</v>
      </c>
      <c r="B23" s="199" t="s">
        <v>155</v>
      </c>
      <c r="C23" s="113">
        <v>0.96878811398159437</v>
      </c>
      <c r="D23" s="115">
        <v>699</v>
      </c>
      <c r="E23" s="114">
        <v>708</v>
      </c>
      <c r="F23" s="114">
        <v>716</v>
      </c>
      <c r="G23" s="114">
        <v>711</v>
      </c>
      <c r="H23" s="140">
        <v>702</v>
      </c>
      <c r="I23" s="115">
        <v>-3</v>
      </c>
      <c r="J23" s="116">
        <v>-0.42735042735042733</v>
      </c>
    </row>
    <row r="24" spans="1:15" s="110" customFormat="1" ht="24.95" customHeight="1" x14ac:dyDescent="0.2">
      <c r="A24" s="193" t="s">
        <v>156</v>
      </c>
      <c r="B24" s="199" t="s">
        <v>221</v>
      </c>
      <c r="C24" s="113">
        <v>4.2950992349484425</v>
      </c>
      <c r="D24" s="115">
        <v>3099</v>
      </c>
      <c r="E24" s="114">
        <v>3093</v>
      </c>
      <c r="F24" s="114">
        <v>3122</v>
      </c>
      <c r="G24" s="114">
        <v>3092</v>
      </c>
      <c r="H24" s="140">
        <v>2972</v>
      </c>
      <c r="I24" s="115">
        <v>127</v>
      </c>
      <c r="J24" s="116">
        <v>4.2732166890982501</v>
      </c>
    </row>
    <row r="25" spans="1:15" s="110" customFormat="1" ht="24.95" customHeight="1" x14ac:dyDescent="0.2">
      <c r="A25" s="193" t="s">
        <v>222</v>
      </c>
      <c r="B25" s="204" t="s">
        <v>159</v>
      </c>
      <c r="C25" s="113">
        <v>5.6519569797095022</v>
      </c>
      <c r="D25" s="115">
        <v>4078</v>
      </c>
      <c r="E25" s="114">
        <v>4147</v>
      </c>
      <c r="F25" s="114">
        <v>4525</v>
      </c>
      <c r="G25" s="114">
        <v>4628</v>
      </c>
      <c r="H25" s="140">
        <v>4217</v>
      </c>
      <c r="I25" s="115">
        <v>-139</v>
      </c>
      <c r="J25" s="116">
        <v>-3.2961821199905148</v>
      </c>
    </row>
    <row r="26" spans="1:15" s="110" customFormat="1" ht="24.95" customHeight="1" x14ac:dyDescent="0.2">
      <c r="A26" s="201">
        <v>782.78300000000002</v>
      </c>
      <c r="B26" s="203" t="s">
        <v>160</v>
      </c>
      <c r="C26" s="113">
        <v>1.2875595964075839</v>
      </c>
      <c r="D26" s="115">
        <v>929</v>
      </c>
      <c r="E26" s="114">
        <v>1016</v>
      </c>
      <c r="F26" s="114">
        <v>1108</v>
      </c>
      <c r="G26" s="114">
        <v>1140</v>
      </c>
      <c r="H26" s="140">
        <v>1195</v>
      </c>
      <c r="I26" s="115">
        <v>-266</v>
      </c>
      <c r="J26" s="116">
        <v>-22.259414225941423</v>
      </c>
    </row>
    <row r="27" spans="1:15" s="110" customFormat="1" ht="24.95" customHeight="1" x14ac:dyDescent="0.2">
      <c r="A27" s="193" t="s">
        <v>161</v>
      </c>
      <c r="B27" s="199" t="s">
        <v>223</v>
      </c>
      <c r="C27" s="113">
        <v>8.2464796540636431</v>
      </c>
      <c r="D27" s="115">
        <v>5950</v>
      </c>
      <c r="E27" s="114">
        <v>5924</v>
      </c>
      <c r="F27" s="114">
        <v>5880</v>
      </c>
      <c r="G27" s="114">
        <v>5807</v>
      </c>
      <c r="H27" s="140">
        <v>5770</v>
      </c>
      <c r="I27" s="115">
        <v>180</v>
      </c>
      <c r="J27" s="116">
        <v>3.119584055459272</v>
      </c>
    </row>
    <row r="28" spans="1:15" s="110" customFormat="1" ht="24.95" customHeight="1" x14ac:dyDescent="0.2">
      <c r="A28" s="193" t="s">
        <v>163</v>
      </c>
      <c r="B28" s="199" t="s">
        <v>164</v>
      </c>
      <c r="C28" s="113">
        <v>4.9395720146357691</v>
      </c>
      <c r="D28" s="115">
        <v>3564</v>
      </c>
      <c r="E28" s="114">
        <v>3547</v>
      </c>
      <c r="F28" s="114">
        <v>3609</v>
      </c>
      <c r="G28" s="114">
        <v>3534</v>
      </c>
      <c r="H28" s="140">
        <v>3637</v>
      </c>
      <c r="I28" s="115">
        <v>-73</v>
      </c>
      <c r="J28" s="116">
        <v>-2.0071487489689304</v>
      </c>
    </row>
    <row r="29" spans="1:15" s="110" customFormat="1" ht="24.95" customHeight="1" x14ac:dyDescent="0.2">
      <c r="A29" s="193">
        <v>86</v>
      </c>
      <c r="B29" s="199" t="s">
        <v>165</v>
      </c>
      <c r="C29" s="113">
        <v>8.9713382858410018</v>
      </c>
      <c r="D29" s="115">
        <v>6473</v>
      </c>
      <c r="E29" s="114">
        <v>6474</v>
      </c>
      <c r="F29" s="114">
        <v>6525</v>
      </c>
      <c r="G29" s="114">
        <v>6337</v>
      </c>
      <c r="H29" s="140">
        <v>6302</v>
      </c>
      <c r="I29" s="115">
        <v>171</v>
      </c>
      <c r="J29" s="116">
        <v>2.7134243097429387</v>
      </c>
    </row>
    <row r="30" spans="1:15" s="110" customFormat="1" ht="24.95" customHeight="1" x14ac:dyDescent="0.2">
      <c r="A30" s="193">
        <v>87.88</v>
      </c>
      <c r="B30" s="204" t="s">
        <v>166</v>
      </c>
      <c r="C30" s="113">
        <v>10.782791883800865</v>
      </c>
      <c r="D30" s="115">
        <v>7780</v>
      </c>
      <c r="E30" s="114">
        <v>7782</v>
      </c>
      <c r="F30" s="114">
        <v>7787</v>
      </c>
      <c r="G30" s="114">
        <v>7575</v>
      </c>
      <c r="H30" s="140">
        <v>7586</v>
      </c>
      <c r="I30" s="115">
        <v>194</v>
      </c>
      <c r="J30" s="116">
        <v>2.5573424729765359</v>
      </c>
    </row>
    <row r="31" spans="1:15" s="110" customFormat="1" ht="24.95" customHeight="1" x14ac:dyDescent="0.2">
      <c r="A31" s="193" t="s">
        <v>167</v>
      </c>
      <c r="B31" s="199" t="s">
        <v>168</v>
      </c>
      <c r="C31" s="113">
        <v>4.7788003104557042</v>
      </c>
      <c r="D31" s="115">
        <v>3448</v>
      </c>
      <c r="E31" s="114">
        <v>3449</v>
      </c>
      <c r="F31" s="114">
        <v>3662</v>
      </c>
      <c r="G31" s="114">
        <v>3766</v>
      </c>
      <c r="H31" s="140">
        <v>3462</v>
      </c>
      <c r="I31" s="115">
        <v>-14</v>
      </c>
      <c r="J31" s="116">
        <v>-0.40439052570768341</v>
      </c>
    </row>
    <row r="32" spans="1:15" s="110" customFormat="1" ht="24.95" customHeight="1" x14ac:dyDescent="0.2">
      <c r="A32" s="193"/>
      <c r="B32" s="288" t="s">
        <v>224</v>
      </c>
      <c r="C32" s="113" t="s">
        <v>514</v>
      </c>
      <c r="D32" s="115" t="s">
        <v>514</v>
      </c>
      <c r="E32" s="114">
        <v>0</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2.9146801197472003</v>
      </c>
      <c r="D34" s="115">
        <v>2103</v>
      </c>
      <c r="E34" s="114">
        <v>2013</v>
      </c>
      <c r="F34" s="114">
        <v>2269</v>
      </c>
      <c r="G34" s="114">
        <v>2188</v>
      </c>
      <c r="H34" s="140">
        <v>2107</v>
      </c>
      <c r="I34" s="115">
        <v>-4</v>
      </c>
      <c r="J34" s="116">
        <v>-0.18984337921214997</v>
      </c>
    </row>
    <row r="35" spans="1:10" s="110" customFormat="1" ht="24.95" customHeight="1" x14ac:dyDescent="0.2">
      <c r="A35" s="292" t="s">
        <v>171</v>
      </c>
      <c r="B35" s="293" t="s">
        <v>172</v>
      </c>
      <c r="C35" s="113">
        <v>17.185940791662048</v>
      </c>
      <c r="D35" s="115">
        <v>12400</v>
      </c>
      <c r="E35" s="114">
        <v>12569</v>
      </c>
      <c r="F35" s="114">
        <v>12913</v>
      </c>
      <c r="G35" s="114">
        <v>12635</v>
      </c>
      <c r="H35" s="140">
        <v>12294</v>
      </c>
      <c r="I35" s="115">
        <v>106</v>
      </c>
      <c r="J35" s="116">
        <v>0.86220920774361476</v>
      </c>
    </row>
    <row r="36" spans="1:10" s="110" customFormat="1" ht="24.95" customHeight="1" x14ac:dyDescent="0.2">
      <c r="A36" s="294" t="s">
        <v>173</v>
      </c>
      <c r="B36" s="295" t="s">
        <v>174</v>
      </c>
      <c r="C36" s="125">
        <v>79.897993125623685</v>
      </c>
      <c r="D36" s="143">
        <v>57648</v>
      </c>
      <c r="E36" s="144">
        <v>58078</v>
      </c>
      <c r="F36" s="144">
        <v>61052</v>
      </c>
      <c r="G36" s="144">
        <v>60557</v>
      </c>
      <c r="H36" s="145">
        <v>57603</v>
      </c>
      <c r="I36" s="143">
        <v>45</v>
      </c>
      <c r="J36" s="146">
        <v>7.8120931201499919E-2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2020-09-28T06:24:39Z</dcterms:created>
  <dcterms:modified xsi:type="dcterms:W3CDTF">2020-09-28T10:31:40Z</dcterms:modified>
</cp:coreProperties>
</file>