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D44" i="24"/>
  <c r="C44" i="24"/>
  <c r="M44" i="24" s="1"/>
  <c r="B44" i="24"/>
  <c r="J44" i="24" s="1"/>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B9" i="24"/>
  <c r="B8" i="24"/>
  <c r="B7" i="24"/>
  <c r="K30" i="24" l="1"/>
  <c r="J30" i="24"/>
  <c r="H30" i="24"/>
  <c r="F30" i="24"/>
  <c r="D30" i="24"/>
  <c r="F33" i="24"/>
  <c r="D33" i="24"/>
  <c r="J33" i="24"/>
  <c r="H33" i="24"/>
  <c r="K33" i="24"/>
  <c r="G17" i="24"/>
  <c r="M17" i="24"/>
  <c r="E17" i="24"/>
  <c r="L17" i="24"/>
  <c r="I17" i="24"/>
  <c r="G33" i="24"/>
  <c r="M33" i="24"/>
  <c r="E33" i="24"/>
  <c r="L33" i="24"/>
  <c r="I33" i="24"/>
  <c r="K18" i="24"/>
  <c r="J18" i="24"/>
  <c r="H18" i="24"/>
  <c r="F18" i="24"/>
  <c r="D18" i="24"/>
  <c r="F17" i="24"/>
  <c r="D17" i="24"/>
  <c r="J17" i="24"/>
  <c r="H17" i="24"/>
  <c r="K17" i="24"/>
  <c r="K22" i="24"/>
  <c r="J22" i="24"/>
  <c r="H22" i="24"/>
  <c r="F22" i="24"/>
  <c r="D22" i="24"/>
  <c r="B45" i="24"/>
  <c r="B39" i="24"/>
  <c r="F7" i="24"/>
  <c r="D7" i="24"/>
  <c r="J7" i="24"/>
  <c r="H7" i="24"/>
  <c r="K7" i="24"/>
  <c r="K8" i="24"/>
  <c r="J8" i="24"/>
  <c r="H8" i="24"/>
  <c r="F8" i="24"/>
  <c r="D8" i="24"/>
  <c r="G25" i="24"/>
  <c r="M25" i="24"/>
  <c r="E25" i="24"/>
  <c r="L25" i="24"/>
  <c r="I25" i="24"/>
  <c r="K26" i="24"/>
  <c r="J26" i="24"/>
  <c r="H26" i="24"/>
  <c r="F26" i="24"/>
  <c r="D26" i="24"/>
  <c r="F21" i="24"/>
  <c r="D21" i="24"/>
  <c r="J21" i="24"/>
  <c r="H21" i="24"/>
  <c r="K21" i="24"/>
  <c r="I34" i="24"/>
  <c r="L34" i="24"/>
  <c r="M34" i="24"/>
  <c r="G34" i="24"/>
  <c r="E34" i="24"/>
  <c r="C14" i="24"/>
  <c r="C6" i="24"/>
  <c r="G27" i="24"/>
  <c r="M27" i="24"/>
  <c r="E27" i="24"/>
  <c r="L27" i="24"/>
  <c r="I27" i="24"/>
  <c r="I30" i="24"/>
  <c r="L30" i="24"/>
  <c r="M30" i="24"/>
  <c r="E30" i="24"/>
  <c r="F35" i="24"/>
  <c r="D35" i="24"/>
  <c r="J35" i="24"/>
  <c r="H35" i="24"/>
  <c r="G21" i="24"/>
  <c r="M21" i="24"/>
  <c r="E21" i="24"/>
  <c r="L21" i="24"/>
  <c r="I21" i="24"/>
  <c r="I28" i="24"/>
  <c r="L28" i="24"/>
  <c r="M28" i="24"/>
  <c r="G28" i="24"/>
  <c r="E28" i="24"/>
  <c r="G30" i="24"/>
  <c r="K58" i="24"/>
  <c r="I58" i="24"/>
  <c r="J58" i="24"/>
  <c r="F15" i="24"/>
  <c r="D15" i="24"/>
  <c r="J15" i="24"/>
  <c r="H15" i="24"/>
  <c r="K15" i="24"/>
  <c r="M38" i="24"/>
  <c r="E38" i="24"/>
  <c r="L38" i="24"/>
  <c r="G38" i="24"/>
  <c r="F27" i="24"/>
  <c r="D27" i="24"/>
  <c r="J27" i="24"/>
  <c r="H27" i="24"/>
  <c r="H37" i="24"/>
  <c r="F37" i="24"/>
  <c r="D37" i="24"/>
  <c r="J37" i="24"/>
  <c r="K37" i="24"/>
  <c r="G15" i="24"/>
  <c r="M15" i="24"/>
  <c r="E15" i="24"/>
  <c r="L15" i="24"/>
  <c r="I15" i="24"/>
  <c r="G31" i="24"/>
  <c r="M31" i="24"/>
  <c r="E31" i="24"/>
  <c r="L31" i="24"/>
  <c r="I31" i="24"/>
  <c r="K74" i="24"/>
  <c r="I74" i="24"/>
  <c r="J74" i="24"/>
  <c r="J77" i="24" s="1"/>
  <c r="I24" i="24"/>
  <c r="L24" i="24"/>
  <c r="G24" i="24"/>
  <c r="E24" i="24"/>
  <c r="M24" i="24"/>
  <c r="G7" i="24"/>
  <c r="M7" i="24"/>
  <c r="E7" i="24"/>
  <c r="L7" i="24"/>
  <c r="I7" i="24"/>
  <c r="G19" i="24"/>
  <c r="M19" i="24"/>
  <c r="E19" i="24"/>
  <c r="L19" i="24"/>
  <c r="I19" i="24"/>
  <c r="I22" i="24"/>
  <c r="L22" i="24"/>
  <c r="M22" i="24"/>
  <c r="E22" i="24"/>
  <c r="G35" i="24"/>
  <c r="M35" i="24"/>
  <c r="E35" i="24"/>
  <c r="L35" i="24"/>
  <c r="I35" i="24"/>
  <c r="C45" i="24"/>
  <c r="C39" i="24"/>
  <c r="K35" i="24"/>
  <c r="F19" i="24"/>
  <c r="D19" i="24"/>
  <c r="J19" i="24"/>
  <c r="H19" i="24"/>
  <c r="F25" i="24"/>
  <c r="D25" i="24"/>
  <c r="J25" i="24"/>
  <c r="H25" i="24"/>
  <c r="K25" i="24"/>
  <c r="K28" i="24"/>
  <c r="J28" i="24"/>
  <c r="H28" i="24"/>
  <c r="F28" i="24"/>
  <c r="D28" i="24"/>
  <c r="F31" i="24"/>
  <c r="D31" i="24"/>
  <c r="J31" i="24"/>
  <c r="H31" i="24"/>
  <c r="K31" i="24"/>
  <c r="D38" i="24"/>
  <c r="K38" i="24"/>
  <c r="J38" i="24"/>
  <c r="H38" i="24"/>
  <c r="F38" i="24"/>
  <c r="I8" i="24"/>
  <c r="L8" i="24"/>
  <c r="M8" i="24"/>
  <c r="G8" i="24"/>
  <c r="E8" i="24"/>
  <c r="I16" i="24"/>
  <c r="L16" i="24"/>
  <c r="G16" i="24"/>
  <c r="E16" i="24"/>
  <c r="M16" i="24"/>
  <c r="I26" i="24"/>
  <c r="L26" i="24"/>
  <c r="M26" i="24"/>
  <c r="G26" i="24"/>
  <c r="E26" i="24"/>
  <c r="G29" i="24"/>
  <c r="M29" i="24"/>
  <c r="E29" i="24"/>
  <c r="L29" i="24"/>
  <c r="I29" i="24"/>
  <c r="I32" i="24"/>
  <c r="L32" i="24"/>
  <c r="G32" i="24"/>
  <c r="E32" i="24"/>
  <c r="M32" i="24"/>
  <c r="I18" i="24"/>
  <c r="L18" i="24"/>
  <c r="M18" i="24"/>
  <c r="G18" i="24"/>
  <c r="E18" i="24"/>
  <c r="B14" i="24"/>
  <c r="B6" i="24"/>
  <c r="K34" i="24"/>
  <c r="J34" i="24"/>
  <c r="H34" i="24"/>
  <c r="F34" i="24"/>
  <c r="D34" i="24"/>
  <c r="G9" i="24"/>
  <c r="M9" i="24"/>
  <c r="E9" i="24"/>
  <c r="L9" i="24"/>
  <c r="I9" i="24"/>
  <c r="I20" i="24"/>
  <c r="L20" i="24"/>
  <c r="M20" i="24"/>
  <c r="G20" i="24"/>
  <c r="E20" i="24"/>
  <c r="I37" i="24"/>
  <c r="G37" i="24"/>
  <c r="L37" i="24"/>
  <c r="M37" i="24"/>
  <c r="E37" i="24"/>
  <c r="K19" i="24"/>
  <c r="K66" i="24"/>
  <c r="I66" i="24"/>
  <c r="J66" i="24"/>
  <c r="F9" i="24"/>
  <c r="D9" i="24"/>
  <c r="J9" i="24"/>
  <c r="H9" i="24"/>
  <c r="K9" i="24"/>
  <c r="K20" i="24"/>
  <c r="J20" i="24"/>
  <c r="H20" i="24"/>
  <c r="F20" i="24"/>
  <c r="D20" i="24"/>
  <c r="F23" i="24"/>
  <c r="D23" i="24"/>
  <c r="J23" i="24"/>
  <c r="H23" i="24"/>
  <c r="K23" i="24"/>
  <c r="F29" i="24"/>
  <c r="D29" i="24"/>
  <c r="J29" i="24"/>
  <c r="H29" i="24"/>
  <c r="K29" i="24"/>
  <c r="G23" i="24"/>
  <c r="M23" i="24"/>
  <c r="E23" i="24"/>
  <c r="L23" i="24"/>
  <c r="I23" i="24"/>
  <c r="G22" i="24"/>
  <c r="I38" i="24"/>
  <c r="K16" i="24"/>
  <c r="J16" i="24"/>
  <c r="H16" i="24"/>
  <c r="F16" i="24"/>
  <c r="D16" i="24"/>
  <c r="K24" i="24"/>
  <c r="J24" i="24"/>
  <c r="H24" i="24"/>
  <c r="F24" i="24"/>
  <c r="D24" i="24"/>
  <c r="K32" i="24"/>
  <c r="J32" i="24"/>
  <c r="H32" i="24"/>
  <c r="F32" i="24"/>
  <c r="D32" i="24"/>
  <c r="K53" i="24"/>
  <c r="I53" i="24"/>
  <c r="K61" i="24"/>
  <c r="I61" i="24"/>
  <c r="K69" i="24"/>
  <c r="I69" i="24"/>
  <c r="I43" i="24"/>
  <c r="G43" i="24"/>
  <c r="L43" i="24"/>
  <c r="K55" i="24"/>
  <c r="I55" i="24"/>
  <c r="K63" i="24"/>
  <c r="I63" i="24"/>
  <c r="K71" i="24"/>
  <c r="I71" i="24"/>
  <c r="K52" i="24"/>
  <c r="I52" i="24"/>
  <c r="K60" i="24"/>
  <c r="I60" i="24"/>
  <c r="K68" i="24"/>
  <c r="I68" i="24"/>
  <c r="K57" i="24"/>
  <c r="I57" i="24"/>
  <c r="K65" i="24"/>
  <c r="I65" i="24"/>
  <c r="K73" i="24"/>
  <c r="I73" i="24"/>
  <c r="I41" i="24"/>
  <c r="G41" i="24"/>
  <c r="L41" i="24"/>
  <c r="K54" i="24"/>
  <c r="I54" i="24"/>
  <c r="K62" i="24"/>
  <c r="I62" i="24"/>
  <c r="K70" i="24"/>
  <c r="I70" i="24"/>
  <c r="K51" i="24"/>
  <c r="I51" i="24"/>
  <c r="K59" i="24"/>
  <c r="I59" i="24"/>
  <c r="K67" i="24"/>
  <c r="I67" i="24"/>
  <c r="K75" i="24"/>
  <c r="I75" i="24"/>
  <c r="I77" i="24" s="1"/>
  <c r="M43" i="24"/>
  <c r="K56" i="24"/>
  <c r="I56" i="24"/>
  <c r="K64" i="24"/>
  <c r="I64" i="24"/>
  <c r="K72" i="24"/>
  <c r="I72" i="24"/>
  <c r="F40" i="24"/>
  <c r="J41" i="24"/>
  <c r="F42" i="24"/>
  <c r="J43" i="24"/>
  <c r="F44" i="24"/>
  <c r="H40" i="24"/>
  <c r="H42" i="24"/>
  <c r="H44" i="24"/>
  <c r="J40" i="24"/>
  <c r="J42" i="24"/>
  <c r="L44" i="24"/>
  <c r="E40" i="24"/>
  <c r="E42" i="24"/>
  <c r="E44" i="24"/>
  <c r="J79" i="24" l="1"/>
  <c r="J78" i="24"/>
  <c r="K6" i="24"/>
  <c r="J6" i="24"/>
  <c r="H6" i="24"/>
  <c r="F6" i="24"/>
  <c r="D6" i="24"/>
  <c r="I78" i="24"/>
  <c r="I79" i="24"/>
  <c r="K14" i="24"/>
  <c r="J14" i="24"/>
  <c r="H14" i="24"/>
  <c r="F14" i="24"/>
  <c r="D14" i="24"/>
  <c r="I39" i="24"/>
  <c r="G39" i="24"/>
  <c r="L39" i="24"/>
  <c r="M39" i="24"/>
  <c r="E39" i="24"/>
  <c r="K77" i="24"/>
  <c r="I45" i="24"/>
  <c r="G45" i="24"/>
  <c r="L45" i="24"/>
  <c r="E45" i="24"/>
  <c r="M45" i="24"/>
  <c r="I6" i="24"/>
  <c r="L6" i="24"/>
  <c r="M6" i="24"/>
  <c r="G6" i="24"/>
  <c r="E6" i="24"/>
  <c r="H39" i="24"/>
  <c r="F39" i="24"/>
  <c r="D39" i="24"/>
  <c r="J39" i="24"/>
  <c r="K39" i="24"/>
  <c r="I14" i="24"/>
  <c r="L14" i="24"/>
  <c r="M14" i="24"/>
  <c r="E14" i="24"/>
  <c r="G14" i="24"/>
  <c r="H45" i="24"/>
  <c r="F45" i="24"/>
  <c r="D45" i="24"/>
  <c r="J45" i="24"/>
  <c r="K45" i="24"/>
  <c r="I83" i="24" l="1"/>
  <c r="I81" i="24"/>
  <c r="K79" i="24"/>
  <c r="I82" i="24" s="1"/>
  <c r="K78" i="24"/>
</calcChain>
</file>

<file path=xl/sharedStrings.xml><?xml version="1.0" encoding="utf-8"?>
<sst xmlns="http://schemas.openxmlformats.org/spreadsheetml/2006/main" count="1735" uniqueCount="520">
  <si>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</si>
  <si>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</si>
  <si>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</si>
  <si>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</si>
  <si>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</si>
  <si>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</si>
  <si>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</si>
  <si>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</si>
  <si>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</si>
  <si>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</si>
  <si>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</si>
  <si>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</si>
  <si>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</si>
  <si>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Delmenhorst, Stadt (03401)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</si>
  <si>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</si>
  <si>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</si>
  <si>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</si>
  <si>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</si>
  <si>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</si>
  <si>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</si>
  <si>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</si>
  <si>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</si>
  <si>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</si>
  <si>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</si>
  <si>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</si>
  <si>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</si>
  <si>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</si>
  <si>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</si>
  <si>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</si>
  <si>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</si>
  <si>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</si>
  <si>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</si>
  <si>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</si>
  <si>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</si>
  <si>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</si>
  <si>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</si>
  <si>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</si>
  <si>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</si>
  <si>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</si>
  <si>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</si>
  <si>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</si>
  <si>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</si>
  <si>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</si>
  <si>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</si>
  <si>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</si>
  <si>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</si>
  <si>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</si>
  <si>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</si>
  <si>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</si>
  <si>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</si>
  <si>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</si>
  <si>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</si>
  <si>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</si>
  <si>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</si>
  <si>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</si>
  <si>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</si>
  <si>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</si>
  <si>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</si>
  <si>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</si>
  <si>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</si>
  <si>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</si>
  <si>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</si>
  <si>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</si>
  <si>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</si>
  <si>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</si>
  <si>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</si>
  <si>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</si>
  <si>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</si>
  <si>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</si>
  <si>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</si>
  <si>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</si>
  <si>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</si>
  <si>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</si>
  <si>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</si>
  <si>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</si>
  <si>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</si>
  <si>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</si>
  <si>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</si>
  <si>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</si>
  <si>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</si>
  <si>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</si>
  <si>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</si>
  <si>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</si>
  <si>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</si>
  <si>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</si>
  <si>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</si>
  <si>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</si>
  <si>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</si>
  <si>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</si>
  <si>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</si>
  <si>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</si>
  <si>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</si>
  <si>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Delmenhorst, Stadt (03401);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</si>
  <si>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</si>
  <si>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</si>
  <si>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</si>
  <si>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</si>
  <si>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</si>
  <si>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</si>
  <si>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</si>
  <si>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</si>
  <si>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</si>
  <si>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</si>
  <si>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</si>
  <si>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</si>
  <si>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</si>
  <si>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</si>
  <si>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</si>
  <si>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</si>
  <si>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</si>
  <si>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</si>
  <si>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</si>
  <si>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</si>
  <si>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</si>
  <si>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</si>
  <si>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</si>
  <si>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</si>
  <si>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</si>
  <si>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</si>
  <si>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</si>
  <si>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</si>
  <si>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</si>
  <si>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</si>
  <si>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</si>
  <si>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</si>
  <si>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</si>
  <si>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</si>
  <si>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</si>
  <si>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</si>
  <si>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</si>
  <si>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</si>
  <si>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</si>
  <si>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</si>
  <si>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</si>
  <si>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</si>
  <si>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</si>
  <si>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</si>
  <si>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</si>
  <si>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</si>
  <si>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</si>
  <si>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</si>
  <si>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</si>
  <si>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</si>
  <si>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</si>
  <si>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</si>
  <si>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</si>
  <si>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</si>
  <si>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</si>
  <si>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</si>
  <si>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</si>
  <si>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</si>
  <si>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</si>
  <si>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</si>
  <si>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</si>
  <si>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</si>
  <si>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</si>
  <si>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</si>
  <si>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</si>
  <si>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</si>
  <si>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</si>
  <si>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</si>
  <si>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</si>
  <si>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</si>
  <si>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</si>
  <si>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</si>
  <si>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</si>
  <si>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</si>
  <si>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</si>
  <si>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</si>
  <si>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</si>
  <si>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</si>
  <si>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</si>
  <si>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</si>
  <si>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</si>
  <si>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</si>
  <si>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</si>
  <si>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</si>
  <si>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</si>
  <si>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</si>
  <si>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</si>
  <si>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</si>
  <si>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</si>
  <si>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</si>
  <si>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Delmenhorst, Stadt (03401)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</si>
  <si>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</si>
  <si>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</si>
  <si>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</si>
  <si>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</si>
  <si>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</si>
  <si>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</si>
  <si>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</si>
  <si>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</si>
  <si>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</si>
  <si>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</si>
  <si>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</si>
  <si>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</si>
  <si>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</si>
  <si>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</si>
  <si>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</si>
  <si>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</si>
  <si>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</si>
  <si>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</si>
  <si>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</si>
  <si>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</si>
  <si>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</si>
  <si>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</si>
  <si>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</si>
  <si>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</si>
  <si>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</si>
  <si>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</si>
  <si>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</si>
  <si>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</si>
  <si>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</si>
  <si>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</si>
  <si>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</si>
  <si>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</si>
  <si>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</si>
  <si>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</si>
  <si>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</si>
  <si>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</si>
  <si>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</si>
  <si>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</si>
  <si>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</si>
  <si>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</si>
  <si>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</si>
  <si>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</si>
  <si>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</si>
  <si>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</si>
  <si>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</si>
  <si>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</si>
  <si>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</si>
  <si>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</si>
  <si>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</si>
  <si>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</si>
  <si>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</si>
  <si>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</si>
  <si>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</si>
  <si>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</si>
  <si>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</si>
  <si>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</si>
  <si>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</si>
  <si>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</si>
  <si>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</si>
  <si>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</si>
  <si>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</si>
  <si>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</si>
  <si>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</si>
  <si>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</si>
  <si>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</si>
  <si>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</si>
  <si>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</si>
  <si>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</si>
  <si>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</si>
  <si>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</si>
  <si>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</si>
  <si>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</si>
  <si>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</si>
  <si>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</si>
  <si>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</si>
  <si>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</si>
  <si>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</si>
  <si>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</si>
  <si>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</si>
  <si>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</si>
  <si>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</si>
  <si>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</si>
  <si>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</si>
  <si>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</si>
  <si>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</si>
  <si>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</si>
  <si>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</si>
  <si>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</si>
  <si>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</si>
  <si>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</si>
  <si>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</si>
  <si>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</si>
  <si>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</si>
  <si>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</si>
  <si>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</si>
  <si>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</si>
  <si>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</si>
  <si>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</si>
  <si>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</si>
  <si>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</si>
  <si>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</si>
  <si>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</si>
  <si>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</si>
  <si>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</si>
  <si>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</si>
  <si>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</si>
  <si>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</si>
  <si>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</si>
  <si>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</si>
  <si>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</si>
  <si>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</si>
  <si>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</si>
  <si>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</si>
  <si>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</si>
  <si>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</si>
  <si>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</si>
  <si>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</si>
  <si>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</si>
  <si>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</si>
  <si>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</si>
  <si>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</si>
  <si>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</si>
  <si>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</si>
  <si>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</si>
  <si>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</si>
  <si>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</si>
  <si>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</si>
  <si>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</si>
  <si>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</si>
  <si>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</si>
  <si>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</si>
  <si>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</si>
  <si>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</si>
  <si>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</si>
  <si>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</si>
  <si>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</si>
  <si>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</si>
  <si>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</si>
  <si>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</si>
  <si>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</si>
  <si>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</si>
  <si>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</si>
  <si>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</si>
  <si>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</si>
  <si>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</si>
  <si>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</si>
  <si>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</si>
  <si>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</si>
  <si>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</si>
  <si>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</si>
  <si>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</si>
  <si>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</si>
  <si>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</si>
  <si>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</si>
  <si>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</si>
  <si>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</si>
  <si>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</si>
  <si>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</si>
  <si>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</si>
  <si>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</si>
  <si>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</si>
  <si>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</si>
  <si>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</si>
  <si>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</si>
  <si>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</si>
  <si>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</si>
  <si>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</si>
  <si>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</si>
  <si>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</si>
  <si>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</si>
  <si>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</si>
  <si>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</si>
  <si>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</si>
  <si>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</si>
  <si>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</si>
  <si>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</si>
  <si>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</si>
  <si>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</si>
  <si>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</si>
  <si>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</si>
  <si>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</si>
  <si>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</si>
  <si>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</si>
  <si>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</si>
  <si>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</si>
  <si>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</si>
  <si>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</si>
  <si>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</si>
  <si>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</si>
  <si>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Delmenhorst, Stadt (03401);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</si>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</sst>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{A14CFA00-EB4B-4A5F-9420-EAD060A17D53}</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BA29-405D-B3C7-B9C2F17AB66F}"/>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{1BCA09EC-83AE-41DC-B179-9357CB7D0BE5}</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BA29-405D-B3C7-B9C2F17AB66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{06AB0B0E-3A70-4136-82E8-3AAC1E600BFA}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A29-405D-B3C7-B9C2F17AB66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{9D8AE857-348A-4E33-9627-3DD42E069699}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A29-405D-B3C7-B9C2F17AB66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0.53455146272718435</c:v>
                </c:pt>
                <c:pt idx="1">
                  <c:v>1.4040057212208159</c:v>
                </c:pt>
                <c:pt idx="2">
                  <c:v>1.1186464311118853</c:v>
                </c:pt>
                <c:pt idx="3">
                  <c:v>1.0875687030768</c:v>
                </c:pt>
              </c:numCache>
            </c:numRef>
          </c:val>
          <c:extLst>
            <c:ext xmlns:c16="http://schemas.microsoft.com/office/drawing/2014/chart" uri="{C3380CC4-5D6E-409C-BE32-E72D297353CC}">
              <c16:uniqueId val="{00000004-BA29-405D-B3C7-B9C2F17AB66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{9D16419D-0D7B-4F9D-AAE9-2B32FB3BC5A3}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A29-405D-B3C7-B9C2F17AB66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{945BE0A9-57E3-4DB7-BF44-257A9E0DB1A2}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A29-405D-B3C7-B9C2F17AB66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{C2AB9B61-4BBF-4E66-8337-0CBBDC863557}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A29-405D-B3C7-B9C2F17AB66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{4BE7A73B-73E4-451A-9208-E3FCA069208B}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A29-405D-B3C7-B9C2F17AB6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A29-405D-B3C7-B9C2F17AB66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A29-405D-B3C7-B9C2F17AB66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{1FA13789-00EB-40E1-AE6E-27B6DB35403F}</c15:txfldGUID>
                      <c15:f>Daten_Diagramme!$E$6</c15:f>
                      <c15:dlblFieldTableCache>
                        <c:ptCount val="1"/>
                        <c:pt idx="0">
                          <c:v>-15.3</c:v>
                        </c:pt>
                      </c15:dlblFieldTableCache>
                    </c15:dlblFTEntry>
                  </c15:dlblFieldTable>
                  <c15:showDataLabelsRange val="0"/>
                </c:ext>
                <c:ext xmlns:c16="http://schemas.microsoft.com/office/drawing/2014/chart" uri="{C3380CC4-5D6E-409C-BE32-E72D297353CC}">
                  <c16:uniqueId val="{00000000-F89B-48A1-AC70-43ED64F0CBCF}"/>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{60406970-4196-4315-8E66-17FAEF304748}</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F89B-48A1-AC70-43ED64F0CBC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{8F62CC0F-F183-41F1-A368-5A0BC91C728A}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89B-48A1-AC70-43ED64F0CBC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{D30C086A-4279-4DE7-81FC-3ADA1F6DE365}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89B-48A1-AC70-43ED64F0CB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-15.259449071108264</c:v>
                </c:pt>
                <c:pt idx="1">
                  <c:v>-2.8801937126160149</c:v>
                </c:pt>
                <c:pt idx="2">
                  <c:v>-2.7637010795899166</c:v>
                </c:pt>
                <c:pt idx="3">
                  <c:v>-2.8655893304673015</c:v>
                </c:pt>
              </c:numCache>
            </c:numRef>
          </c:val>
          <c:extLst>
            <c:ext xmlns:c16="http://schemas.microsoft.com/office/drawing/2014/chart" uri="{C3380CC4-5D6E-409C-BE32-E72D297353CC}">
              <c16:uniqueId val="{00000004-F89B-48A1-AC70-43ED64F0CBC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{CAD6D5D1-F413-4CFE-B4FE-B4AFFBD9F053}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89B-48A1-AC70-43ED64F0CBC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{BE03AE33-6F37-41F8-90AB-15801B46986B}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89B-48A1-AC70-43ED64F0CBC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{4ACB7874-9124-4B6A-BD1D-E6A3347BC28F}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89B-48A1-AC70-43ED64F0CBC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{E85688C6-A2E2-472C-AD6C-6B3BE6934D06}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89B-48A1-AC70-43ED64F0CB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89B-48A1-AC70-43ED64F0CBC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89B-48A1-AC70-43ED64F0CBC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{924A29A2-5969-4CCB-9958-0C2E237D20DF}</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4AB1-42E2-B9CD-6653C67A0923}"/>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{8052A21A-3E90-4935-B7F0-4350DA4E9822}</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4AB1-42E2-B9CD-6653C67A0923}"/>
                </c:ext>
              </c:extLst>
            </c:dLbl>
            <c:dLbl>
              <c:idx val="2"/>
              <c:tx>
                <c:strRef>
                  <c:f>Daten_Diagramme!$D$16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{468E278E-A692-4A8E-AC98-A5D0DB48D6BC}</c15:txfldGUID>
                      <c15:f>Daten_Diagramme!$D$16</c15:f>
                      <c15:dlblFieldTableCache>
                        <c:ptCount val="1"/>
                        <c:pt idx="0">
                          <c:v>4.9</c:v>
                        </c:pt>
                      </c15:dlblFieldTableCache>
                    </c15:dlblFTEntry>
                  </c15:dlblFieldTable>
                  <c15:showDataLabelsRange val="0"/>
                </c:ext>
                <c:ext xmlns:c16="http://schemas.microsoft.com/office/drawing/2014/chart" uri="{C3380CC4-5D6E-409C-BE32-E72D297353CC}">
                  <c16:uniqueId val="{00000002-4AB1-42E2-B9CD-6653C67A0923}"/>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{02295DE6-9842-4855-A72B-048E199B40E4}</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4AB1-42E2-B9CD-6653C67A0923}"/>
                </c:ext>
              </c:extLst>
            </c:dLbl>
            <c:dLbl>
              <c:idx val="4"/>
              <c:tx>
                <c:strRef>
                  <c:f>Daten_Diagramme!$D$18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{EDB3BBF5-3E76-44B3-8D10-1A7A35C74D5D}</c15:txfldGUID>
                      <c15:f>Daten_Diagramme!$D$18</c15:f>
                      <c15:dlblFieldTableCache>
                        <c:ptCount val="1"/>
                        <c:pt idx="0">
                          <c:v>-2.7</c:v>
                        </c:pt>
                      </c15:dlblFieldTableCache>
                    </c15:dlblFTEntry>
                  </c15:dlblFieldTable>
                  <c15:showDataLabelsRange val="0"/>
                </c:ext>
                <c:ext xmlns:c16="http://schemas.microsoft.com/office/drawing/2014/chart" uri="{C3380CC4-5D6E-409C-BE32-E72D297353CC}">
                  <c16:uniqueId val="{00000004-4AB1-42E2-B9CD-6653C67A0923}"/>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{8209827B-9143-4BE6-97C3-737DB21564AE}</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4AB1-42E2-B9CD-6653C67A0923}"/>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{9063250D-902C-48AB-8793-B9DCF7619278}</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4AB1-42E2-B9CD-6653C67A0923}"/>
                </c:ext>
              </c:extLst>
            </c:dLbl>
            <c:dLbl>
              <c:idx val="7"/>
              <c:tx>
                <c:strRef>
                  <c:f>Daten_Diagramme!$D$21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{FBE7D250-EF11-4D30-BF68-6FE632AC05C2}</c15:txfldGUID>
                      <c15:f>Daten_Diagramme!$D$21</c15:f>
                      <c15:dlblFieldTableCache>
                        <c:ptCount val="1"/>
                        <c:pt idx="0">
                          <c:v>0.0</c:v>
                        </c:pt>
                      </c15:dlblFieldTableCache>
                    </c15:dlblFTEntry>
                  </c15:dlblFieldTable>
                  <c15:showDataLabelsRange val="0"/>
                </c:ext>
                <c:ext xmlns:c16="http://schemas.microsoft.com/office/drawing/2014/chart" uri="{C3380CC4-5D6E-409C-BE32-E72D297353CC}">
                  <c16:uniqueId val="{00000007-4AB1-42E2-B9CD-6653C67A0923}"/>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{A2F53A4F-C9A5-4221-A16E-4B1E37852654}</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4AB1-42E2-B9CD-6653C67A0923}"/>
                </c:ext>
              </c:extLst>
            </c:dLbl>
            <c:dLbl>
              <c:idx val="9"/>
              <c:tx>
                <c:strRef>
                  <c:f>Daten_Diagramme!$D$23</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{749F9E9D-A5B8-438E-B321-2FBFCDD0F81E}</c15:txfldGUID>
                      <c15:f>Daten_Diagramme!$D$23</c15:f>
                      <c15:dlblFieldTableCache>
                        <c:ptCount val="1"/>
                        <c:pt idx="0">
                          <c:v>17.3</c:v>
                        </c:pt>
                      </c15:dlblFieldTableCache>
                    </c15:dlblFTEntry>
                  </c15:dlblFieldTable>
                  <c15:showDataLabelsRange val="0"/>
                </c:ext>
                <c:ext xmlns:c16="http://schemas.microsoft.com/office/drawing/2014/chart" uri="{C3380CC4-5D6E-409C-BE32-E72D297353CC}">
                  <c16:uniqueId val="{00000009-4AB1-42E2-B9CD-6653C67A0923}"/>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{F6DF95F5-0AE5-4E1F-BC2C-9AD4A596C686}</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4AB1-42E2-B9CD-6653C67A0923}"/>
                </c:ext>
              </c:extLst>
            </c:dLbl>
            <c:dLbl>
              <c:idx val="11"/>
              <c:tx>
                <c:strRef>
                  <c:f>Daten_Diagramme!$D$25</c:f>
                  <c:strCache>
                    <c:ptCount val="1"/>
                    <c:pt idx="0">
                      <c:v>-27.2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{77B6DA01-D8EC-4A8A-92A9-DE189D34A906}</c15:txfldGUID>
                      <c15:f>Daten_Diagramme!$D$25</c15:f>
                      <c15:dlblFieldTableCache>
                        <c:ptCount val="1"/>
                        <c:pt idx="0">
                          <c:v>-27.2</c:v>
                        </c:pt>
                      </c15:dlblFieldTableCache>
                    </c15:dlblFTEntry>
                  </c15:dlblFieldTable>
                  <c15:showDataLabelsRange val="0"/>
                </c:ext>
                <c:ext xmlns:c16="http://schemas.microsoft.com/office/drawing/2014/chart" uri="{C3380CC4-5D6E-409C-BE32-E72D297353CC}">
                  <c16:uniqueId val="{0000000B-4AB1-42E2-B9CD-6653C67A0923}"/>
                </c:ext>
              </c:extLst>
            </c:dLbl>
            <c:dLbl>
              <c:idx val="12"/>
              <c:tx>
                <c:strRef>
                  <c:f>Daten_Diagramme!$D$26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{33CB2B8E-60D7-4D87-98A9-FE48DC7454C2}</c15:txfldGUID>
                      <c15:f>Daten_Diagramme!$D$26</c15:f>
                      <c15:dlblFieldTableCache>
                        <c:ptCount val="1"/>
                        <c:pt idx="0">
                          <c:v>5.5</c:v>
                        </c:pt>
                      </c15:dlblFieldTableCache>
                    </c15:dlblFTEntry>
                  </c15:dlblFieldTable>
                  <c15:showDataLabelsRange val="0"/>
                </c:ext>
                <c:ext xmlns:c16="http://schemas.microsoft.com/office/drawing/2014/chart" uri="{C3380CC4-5D6E-409C-BE32-E72D297353CC}">
                  <c16:uniqueId val="{0000000C-4AB1-42E2-B9CD-6653C67A0923}"/>
                </c:ext>
              </c:extLst>
            </c:dLbl>
            <c:dLbl>
              <c:idx val="13"/>
              <c:tx>
                <c:strRef>
                  <c:f>Daten_Diagramme!$D$27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{3FBD4F84-A528-4A3B-956B-12E5E9FEB242}</c15:txfldGUID>
                      <c15:f>Daten_Diagramme!$D$27</c15:f>
                      <c15:dlblFieldTableCache>
                        <c:ptCount val="1"/>
                        <c:pt idx="0">
                          <c:v>5.1</c:v>
                        </c:pt>
                      </c15:dlblFieldTableCache>
                    </c15:dlblFTEntry>
                  </c15:dlblFieldTable>
                  <c15:showDataLabelsRange val="0"/>
                </c:ext>
                <c:ext xmlns:c16="http://schemas.microsoft.com/office/drawing/2014/chart" uri="{C3380CC4-5D6E-409C-BE32-E72D297353CC}">
                  <c16:uniqueId val="{0000000D-4AB1-42E2-B9CD-6653C67A0923}"/>
                </c:ext>
              </c:extLst>
            </c:dLbl>
            <c:dLbl>
              <c:idx val="14"/>
              <c:tx>
                <c:strRef>
                  <c:f>Daten_Diagramme!$D$28</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{ECEC3EF0-3E16-490C-A911-8BE48838E65B}</c15:txfldGUID>
                      <c15:f>Daten_Diagramme!$D$28</c15:f>
                      <c15:dlblFieldTableCache>
                        <c:ptCount val="1"/>
                        <c:pt idx="0">
                          <c:v>-13.3</c:v>
                        </c:pt>
                      </c15:dlblFieldTableCache>
                    </c15:dlblFTEntry>
                  </c15:dlblFieldTable>
                  <c15:showDataLabelsRange val="0"/>
                </c:ext>
                <c:ext xmlns:c16="http://schemas.microsoft.com/office/drawing/2014/chart" uri="{C3380CC4-5D6E-409C-BE32-E72D297353CC}">
                  <c16:uniqueId val="{0000000E-4AB1-42E2-B9CD-6653C67A0923}"/>
                </c:ext>
              </c:extLst>
            </c:dLbl>
            <c:dLbl>
              <c:idx val="15"/>
              <c:tx>
                <c:strRef>
                  <c:f>Daten_Diagramme!$D$29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{A60BA28C-D72A-4E94-B967-953737D6E44C}</c15:txfldGUID>
                      <c15:f>Daten_Diagramme!$D$29</c15:f>
                      <c15:dlblFieldTableCache>
                        <c:ptCount val="1"/>
                        <c:pt idx="0">
                          <c:v>6.9</c:v>
                        </c:pt>
                      </c15:dlblFieldTableCache>
                    </c15:dlblFTEntry>
                  </c15:dlblFieldTable>
                  <c15:showDataLabelsRange val="0"/>
                </c:ext>
                <c:ext xmlns:c16="http://schemas.microsoft.com/office/drawing/2014/chart" uri="{C3380CC4-5D6E-409C-BE32-E72D297353CC}">
                  <c16:uniqueId val="{0000000F-4AB1-42E2-B9CD-6653C67A0923}"/>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{5A036E83-0CBF-46CA-B152-6A4BB9445FB7}</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4AB1-42E2-B9CD-6653C67A0923}"/>
                </c:ext>
              </c:extLst>
            </c:dLbl>
            <c:dLbl>
              <c:idx val="17"/>
              <c:tx>
                <c:strRef>
                  <c:f>Daten_Diagramme!$D$31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{423E01D6-5D75-47A9-B758-DABBA93A91D1}</c15:txfldGUID>
                      <c15:f>Daten_Diagramme!$D$31</c15:f>
                      <c15:dlblFieldTableCache>
                        <c:ptCount val="1"/>
                        <c:pt idx="0">
                          <c:v>-2.5</c:v>
                        </c:pt>
                      </c15:dlblFieldTableCache>
                    </c15:dlblFTEntry>
                  </c15:dlblFieldTable>
                  <c15:showDataLabelsRange val="0"/>
                </c:ext>
                <c:ext xmlns:c16="http://schemas.microsoft.com/office/drawing/2014/chart" uri="{C3380CC4-5D6E-409C-BE32-E72D297353CC}">
                  <c16:uniqueId val="{00000011-4AB1-42E2-B9CD-6653C67A0923}"/>
                </c:ext>
              </c:extLst>
            </c:dLbl>
            <c:dLbl>
              <c:idx val="18"/>
              <c:tx>
                <c:strRef>
                  <c:f>Daten_Diagramme!$D$32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{BAA2D1AE-7EF6-4A08-9D13-2A5E71A57041}</c15:txfldGUID>
                      <c15:f>Daten_Diagramme!$D$32</c15:f>
                      <c15:dlblFieldTableCache>
                        <c:ptCount val="1"/>
                        <c:pt idx="0">
                          <c:v>3.3</c:v>
                        </c:pt>
                      </c15:dlblFieldTableCache>
                    </c15:dlblFTEntry>
                  </c15:dlblFieldTable>
                  <c15:showDataLabelsRange val="0"/>
                </c:ext>
                <c:ext xmlns:c16="http://schemas.microsoft.com/office/drawing/2014/chart" uri="{C3380CC4-5D6E-409C-BE32-E72D297353CC}">
                  <c16:uniqueId val="{00000012-4AB1-42E2-B9CD-6653C67A0923}"/>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{53537040-8359-4A88-ABDF-CD3779B185C7}</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4AB1-42E2-B9CD-6653C67A0923}"/>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{D55F4758-19FA-4D20-B42F-A39CFF81796D}</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4AB1-42E2-B9CD-6653C67A092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{D24D0389-6456-4F7C-9C4A-17EFBB5DC066}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AB1-42E2-B9CD-6653C67A092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{F99B9DE8-4FEC-4087-93BB-7F56FE45E34C}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AB1-42E2-B9CD-6653C67A0923}"/>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{C1B63712-4537-4928-AFC3-5DE9BD7439B9}</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4AB1-42E2-B9CD-6653C67A0923}"/>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{3AD4B86C-530D-4BEE-A660-F1D8F07AEF59}</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4AB1-42E2-B9CD-6653C67A0923}"/>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{E28A211F-969C-4148-AD7E-DA8492AB517E}</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4AB1-42E2-B9CD-6653C67A092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{8969E936-4720-47D6-9D75-0E05AC54736E}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AB1-42E2-B9CD-6653C67A092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{C3E10544-4774-488D-8877-620B46BE3FDA}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AB1-42E2-B9CD-6653C67A092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{81621358-1A21-4641-84B7-339D0C83E390}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AB1-42E2-B9CD-6653C67A092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{E107E27E-6891-44C3-80D6-6F5353B0341B}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AB1-42E2-B9CD-6653C67A092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{EFA6A03A-78E2-4F4B-B051-4C6147831447}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AB1-42E2-B9CD-6653C67A0923}"/>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{7300E5A0-2883-4705-A08D-247D01F50E2B}</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4AB1-42E2-B9CD-6653C67A09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0.53455146272718435</c:v>
                </c:pt>
                <c:pt idx="1">
                  <c:v>-2.4390243902439024</c:v>
                </c:pt>
                <c:pt idx="2">
                  <c:v>4.9132947976878611</c:v>
                </c:pt>
                <c:pt idx="3">
                  <c:v>-0.63930013458950197</c:v>
                </c:pt>
                <c:pt idx="4">
                  <c:v>-2.6998961578400831</c:v>
                </c:pt>
                <c:pt idx="5">
                  <c:v>1.4899211218229622</c:v>
                </c:pt>
                <c:pt idx="6">
                  <c:v>-1.1520737327188939</c:v>
                </c:pt>
                <c:pt idx="7">
                  <c:v>0</c:v>
                </c:pt>
                <c:pt idx="8">
                  <c:v>-1.4341273699562469</c:v>
                </c:pt>
                <c:pt idx="9">
                  <c:v>17.287784679089025</c:v>
                </c:pt>
                <c:pt idx="10">
                  <c:v>0.82191780821917804</c:v>
                </c:pt>
                <c:pt idx="11">
                  <c:v>-27.230046948356808</c:v>
                </c:pt>
                <c:pt idx="12">
                  <c:v>5.4794520547945202</c:v>
                </c:pt>
                <c:pt idx="13">
                  <c:v>5.070422535211268</c:v>
                </c:pt>
                <c:pt idx="14">
                  <c:v>-13.314037626628075</c:v>
                </c:pt>
                <c:pt idx="15">
                  <c:v>6.91588785046729</c:v>
                </c:pt>
                <c:pt idx="16">
                  <c:v>1.8754186202277294</c:v>
                </c:pt>
                <c:pt idx="17">
                  <c:v>-2.5210084033613445</c:v>
                </c:pt>
                <c:pt idx="18">
                  <c:v>3.3009708737864076</c:v>
                </c:pt>
                <c:pt idx="19">
                  <c:v>3.2151300236406621</c:v>
                </c:pt>
                <c:pt idx="20">
                  <c:v>0.94339622641509435</c:v>
                </c:pt>
                <c:pt idx="21">
                  <c:v>0</c:v>
                </c:pt>
                <c:pt idx="23">
                  <c:v>-2.4390243902439024</c:v>
                </c:pt>
                <c:pt idx="24">
                  <c:v>-4.1631973355537054E-2</c:v>
                </c:pt>
                <c:pt idx="25">
                  <c:v>0.71823555583804743</c:v>
                </c:pt>
              </c:numCache>
            </c:numRef>
          </c:val>
          <c:extLst>
            <c:ext xmlns:c16="http://schemas.microsoft.com/office/drawing/2014/chart" uri="{C3380CC4-5D6E-409C-BE32-E72D297353CC}">
              <c16:uniqueId val="{00000020-4AB1-42E2-B9CD-6653C67A092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{AF487780-2B4E-4602-A437-22A11B52CB28}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AB1-42E2-B9CD-6653C67A092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{29E7A9F2-AF60-48C4-BB17-2015A40EF8AB}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AB1-42E2-B9CD-6653C67A092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{BE5350F2-0672-4AB6-878E-0D3BC1BC1795}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AB1-42E2-B9CD-6653C67A092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{BC250C53-9AC8-4A35-A976-F550A8F7A6A6}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AB1-42E2-B9CD-6653C67A092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{37B9E166-82F9-43A6-9215-956E6E936B76}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AB1-42E2-B9CD-6653C67A092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{E7DA4944-6CE3-4032-A118-ADBA0147DBA5}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AB1-42E2-B9CD-6653C67A092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{6ACB2C98-671A-4239-8424-0BFA24F556B2}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AB1-42E2-B9CD-6653C67A092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{FC0A1901-1778-4291-A2C8-3A275AE0A609}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AB1-42E2-B9CD-6653C67A092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{8282AB06-6A4D-4EBB-9E2B-A85917B92CE6}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AB1-42E2-B9CD-6653C67A092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{E6FA91A3-0FDA-4EEF-955E-465BB780FB31}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AB1-42E2-B9CD-6653C67A092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{7C7C79E1-AD79-4D0C-9AB9-1A6BD281D26A}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AB1-42E2-B9CD-6653C67A092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{57BBD89F-A753-4BC4-9CF5-A20B64CAB999}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AB1-42E2-B9CD-6653C67A092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{17B59FB0-8171-42D7-AF97-D18D024B0F6C}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AB1-42E2-B9CD-6653C67A092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{6667C11D-682F-4F99-A686-A52DD09E8B7F}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AB1-42E2-B9CD-6653C67A092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{F960B767-EBEF-4E66-A66F-1EEF7CAB4417}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AB1-42E2-B9CD-6653C67A092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{0A38DC79-54A7-45D2-980A-F243006EFE41}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AB1-42E2-B9CD-6653C67A092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{34C2DD93-7614-477C-84ED-DDBFD35DF285}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AB1-42E2-B9CD-6653C67A092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{D6A0A85A-231C-49F4-8C0F-BF56D35E0EB3}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AB1-42E2-B9CD-6653C67A092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{880F46CE-676C-4891-B643-5703EE1742A1}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AB1-42E2-B9CD-6653C67A092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{D08672E5-C325-49C2-AA3F-DAD28A189401}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AB1-42E2-B9CD-6653C67A092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{0944E419-7E0E-4C9C-95CC-8F05EF0FA826}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AB1-42E2-B9CD-6653C67A092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{2BB5CC6B-C32E-4E81-BE5D-9BE356D4F545}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AB1-42E2-B9CD-6653C67A092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{A8CD3D7E-7A3F-46A7-BC24-7F49D9CDB80B}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AB1-42E2-B9CD-6653C67A092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{2FF8B96E-B2E7-40DD-AEDF-D6EFAF741900}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AB1-42E2-B9CD-6653C67A092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{85FDE0B3-577F-4EA3-AAB0-DC34E7AE97AD}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AB1-42E2-B9CD-6653C67A092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{60885398-99FA-4AB3-A87E-A538C0B47E07}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AB1-42E2-B9CD-6653C67A092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{142D092F-63A2-4500-9B90-9CA9E343A632}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AB1-42E2-B9CD-6653C67A092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{CCACC840-9816-4DF1-B0F6-6BF932771B7B}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AB1-42E2-B9CD-6653C67A092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{06895E23-B0BF-4A0F-945C-EA7168E06357}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AB1-42E2-B9CD-6653C67A092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{E6117DE6-F917-4E8D-B040-9FE9BC1F26DC}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AB1-42E2-B9CD-6653C67A092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{6E739F50-8F8B-46FB-A1BC-7753BA17866E}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AB1-42E2-B9CD-6653C67A092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{A7C55274-BDD4-42F6-AC20-69E39240AA3D}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AB1-42E2-B9CD-6653C67A09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AB1-42E2-B9CD-6653C67A092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AB1-42E2-B9CD-6653C67A092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{4B20B579-0F3A-46E4-9222-D50D3812BFD2}</c15:txfldGUID>
                      <c15:f>Daten_Diagramme!$E$14</c15:f>
                      <c15:dlblFieldTableCache>
                        <c:ptCount val="1"/>
                        <c:pt idx="0">
                          <c:v>-15.3</c:v>
                        </c:pt>
                      </c15:dlblFieldTableCache>
                    </c15:dlblFTEntry>
                  </c15:dlblFieldTable>
                  <c15:showDataLabelsRange val="0"/>
                </c:ext>
                <c:ext xmlns:c16="http://schemas.microsoft.com/office/drawing/2014/chart" uri="{C3380CC4-5D6E-409C-BE32-E72D297353CC}">
                  <c16:uniqueId val="{00000000-C943-4A3C-B0C5-C64E2E807D82}"/>
                </c:ext>
              </c:extLst>
            </c:dLbl>
            <c:dLbl>
              <c:idx val="1"/>
              <c:tx>
                <c:strRef>
                  <c:f>Daten_Diagramme!$E$15</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{10C356B4-BEBD-4AC0-B576-383A6EFA9C6B}</c15:txfldGUID>
                      <c15:f>Daten_Diagramme!$E$15</c15:f>
                      <c15:dlblFieldTableCache>
                        <c:ptCount val="1"/>
                        <c:pt idx="0">
                          <c:v>-11.8</c:v>
                        </c:pt>
                      </c15:dlblFieldTableCache>
                    </c15:dlblFTEntry>
                  </c15:dlblFieldTable>
                  <c15:showDataLabelsRange val="0"/>
                </c:ext>
                <c:ext xmlns:c16="http://schemas.microsoft.com/office/drawing/2014/chart" uri="{C3380CC4-5D6E-409C-BE32-E72D297353CC}">
                  <c16:uniqueId val="{00000001-C943-4A3C-B0C5-C64E2E807D82}"/>
                </c:ext>
              </c:extLst>
            </c:dLbl>
            <c:dLbl>
              <c:idx val="2"/>
              <c:tx>
                <c:strRef>
                  <c:f>Daten_Diagramme!$E$16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{151AE560-94FB-4E0C-9D5F-84EFA365845F}</c15:txfldGUID>
                      <c15:f>Daten_Diagramme!$E$16</c15:f>
                      <c15:dlblFieldTableCache>
                        <c:ptCount val="1"/>
                      </c15:dlblFieldTableCache>
                    </c15:dlblFTEntry>
                  </c15:dlblFieldTable>
                  <c15:showDataLabelsRange val="0"/>
                </c:ext>
                <c:ext xmlns:c16="http://schemas.microsoft.com/office/drawing/2014/chart" uri="{C3380CC4-5D6E-409C-BE32-E72D297353CC}">
                  <c16:uniqueId val="{00000002-C943-4A3C-B0C5-C64E2E807D82}"/>
                </c:ext>
              </c:extLst>
            </c:dLbl>
            <c:dLbl>
              <c:idx val="3"/>
              <c:tx>
                <c:strRef>
                  <c:f>Daten_Diagramme!$E$17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{70D65D5E-F1C3-46A4-AF63-7DE92A4DF3CA}</c15:txfldGUID>
                      <c15:f>Daten_Diagramme!$E$17</c15:f>
                      <c15:dlblFieldTableCache>
                        <c:ptCount val="1"/>
                        <c:pt idx="0">
                          <c:v>-7.3</c:v>
                        </c:pt>
                      </c15:dlblFieldTableCache>
                    </c15:dlblFTEntry>
                  </c15:dlblFieldTable>
                  <c15:showDataLabelsRange val="0"/>
                </c:ext>
                <c:ext xmlns:c16="http://schemas.microsoft.com/office/drawing/2014/chart" uri="{C3380CC4-5D6E-409C-BE32-E72D297353CC}">
                  <c16:uniqueId val="{00000003-C943-4A3C-B0C5-C64E2E807D82}"/>
                </c:ext>
              </c:extLst>
            </c:dLbl>
            <c:dLbl>
              <c:idx val="4"/>
              <c:tx>
                <c:strRef>
                  <c:f>Daten_Diagramme!$E$18</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{D7452D6E-9A8E-40B8-B958-5224C1973ED3}</c15:txfldGUID>
                      <c15:f>Daten_Diagramme!$E$18</c15:f>
                      <c15:dlblFieldTableCache>
                        <c:ptCount val="1"/>
                        <c:pt idx="0">
                          <c:v>-13.4</c:v>
                        </c:pt>
                      </c15:dlblFieldTableCache>
                    </c15:dlblFTEntry>
                  </c15:dlblFieldTable>
                  <c15:showDataLabelsRange val="0"/>
                </c:ext>
                <c:ext xmlns:c16="http://schemas.microsoft.com/office/drawing/2014/chart" uri="{C3380CC4-5D6E-409C-BE32-E72D297353CC}">
                  <c16:uniqueId val="{00000004-C943-4A3C-B0C5-C64E2E807D82}"/>
                </c:ext>
              </c:extLst>
            </c:dLbl>
            <c:dLbl>
              <c:idx val="5"/>
              <c:tx>
                <c:strRef>
                  <c:f>Daten_Diagramme!$E$19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{8D42727C-36FC-42AD-B757-E2440B4E0E87}</c15:txfldGUID>
                      <c15:f>Daten_Diagramme!$E$19</c15:f>
                      <c15:dlblFieldTableCache>
                        <c:ptCount val="1"/>
                        <c:pt idx="0">
                          <c:v>-2.0</c:v>
                        </c:pt>
                      </c15:dlblFieldTableCache>
                    </c15:dlblFTEntry>
                  </c15:dlblFieldTable>
                  <c15:showDataLabelsRange val="0"/>
                </c:ext>
                <c:ext xmlns:c16="http://schemas.microsoft.com/office/drawing/2014/chart" uri="{C3380CC4-5D6E-409C-BE32-E72D297353CC}">
                  <c16:uniqueId val="{00000005-C943-4A3C-B0C5-C64E2E807D82}"/>
                </c:ext>
              </c:extLst>
            </c:dLbl>
            <c:dLbl>
              <c:idx val="6"/>
              <c:tx>
                <c:strRef>
                  <c:f>Daten_Diagramme!$E$20</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{9306FDFF-04EA-407B-A01E-CF5F2C8386D5}</c15:txfldGUID>
                      <c15:f>Daten_Diagramme!$E$20</c15:f>
                      <c15:dlblFieldTableCache>
                        <c:ptCount val="1"/>
                        <c:pt idx="0">
                          <c:v>-15.4</c:v>
                        </c:pt>
                      </c15:dlblFieldTableCache>
                    </c15:dlblFTEntry>
                  </c15:dlblFieldTable>
                  <c15:showDataLabelsRange val="0"/>
                </c:ext>
                <c:ext xmlns:c16="http://schemas.microsoft.com/office/drawing/2014/chart" uri="{C3380CC4-5D6E-409C-BE32-E72D297353CC}">
                  <c16:uniqueId val="{00000006-C943-4A3C-B0C5-C64E2E807D82}"/>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{F957EC90-2B62-4E14-BD6E-639A15C9486C}</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C943-4A3C-B0C5-C64E2E807D82}"/>
                </c:ext>
              </c:extLst>
            </c:dLbl>
            <c:dLbl>
              <c:idx val="8"/>
              <c:tx>
                <c:strRef>
                  <c:f>Daten_Diagramme!$E$22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{71155F6B-FB35-489F-AA10-FFA4BE5A4FEB}</c15:txfldGUID>
                      <c15:f>Daten_Diagramme!$E$22</c15:f>
                      <c15:dlblFieldTableCache>
                        <c:ptCount val="1"/>
                        <c:pt idx="0">
                          <c:v>-2.7</c:v>
                        </c:pt>
                      </c15:dlblFieldTableCache>
                    </c15:dlblFTEntry>
                  </c15:dlblFieldTable>
                  <c15:showDataLabelsRange val="0"/>
                </c:ext>
                <c:ext xmlns:c16="http://schemas.microsoft.com/office/drawing/2014/chart" uri="{C3380CC4-5D6E-409C-BE32-E72D297353CC}">
                  <c16:uniqueId val="{00000008-C943-4A3C-B0C5-C64E2E807D82}"/>
                </c:ext>
              </c:extLst>
            </c:dLbl>
            <c:dLbl>
              <c:idx val="9"/>
              <c:tx>
                <c:strRef>
                  <c:f>Daten_Diagramme!$E$23</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{886D7454-77FB-4A25-B519-74CA5FFDAD7A}</c15:txfldGUID>
                      <c15:f>Daten_Diagramme!$E$23</c15:f>
                      <c15:dlblFieldTableCache>
                        <c:ptCount val="1"/>
                        <c:pt idx="0">
                          <c:v>13.3</c:v>
                        </c:pt>
                      </c15:dlblFieldTableCache>
                    </c15:dlblFTEntry>
                  </c15:dlblFieldTable>
                  <c15:showDataLabelsRange val="0"/>
                </c:ext>
                <c:ext xmlns:c16="http://schemas.microsoft.com/office/drawing/2014/chart" uri="{C3380CC4-5D6E-409C-BE32-E72D297353CC}">
                  <c16:uniqueId val="{00000009-C943-4A3C-B0C5-C64E2E807D82}"/>
                </c:ext>
              </c:extLst>
            </c:dLbl>
            <c:dLbl>
              <c:idx val="10"/>
              <c:tx>
                <c:strRef>
                  <c:f>Daten_Diagramme!$E$24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{34E0BE2D-7AF9-43D6-B3EE-16072097742D}</c15:txfldGUID>
                      <c15:f>Daten_Diagramme!$E$24</c15:f>
                      <c15:dlblFieldTableCache>
                        <c:ptCount val="1"/>
                        <c:pt idx="0">
                          <c:v>4.9</c:v>
                        </c:pt>
                      </c15:dlblFieldTableCache>
                    </c15:dlblFTEntry>
                  </c15:dlblFieldTable>
                  <c15:showDataLabelsRange val="0"/>
                </c:ext>
                <c:ext xmlns:c16="http://schemas.microsoft.com/office/drawing/2014/chart" uri="{C3380CC4-5D6E-409C-BE32-E72D297353CC}">
                  <c16:uniqueId val="{0000000A-C943-4A3C-B0C5-C64E2E807D82}"/>
                </c:ext>
              </c:extLst>
            </c:dLbl>
            <c:dLbl>
              <c:idx val="11"/>
              <c:tx>
                <c:strRef>
                  <c:f>Daten_Diagramme!$E$25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{0F1173A5-7AFF-4A61-81B2-08D36ABF6A12}</c15:txfldGUID>
                      <c15:f>Daten_Diagramme!$E$25</c15:f>
                      <c15:dlblFieldTableCache>
                        <c:ptCount val="1"/>
                      </c15:dlblFieldTableCache>
                    </c15:dlblFTEntry>
                  </c15:dlblFieldTable>
                  <c15:showDataLabelsRange val="0"/>
                </c:ext>
                <c:ext xmlns:c16="http://schemas.microsoft.com/office/drawing/2014/chart" uri="{C3380CC4-5D6E-409C-BE32-E72D297353CC}">
                  <c16:uniqueId val="{0000000B-C943-4A3C-B0C5-C64E2E807D82}"/>
                </c:ext>
              </c:extLst>
            </c:dLbl>
            <c:dLbl>
              <c:idx val="12"/>
              <c:tx>
                <c:strRef>
                  <c:f>Daten_Diagramme!$E$26</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{E516BDD4-FEB0-4756-82B8-C53EE1BE0D3B}</c15:txfldGUID>
                      <c15:f>Daten_Diagramme!$E$26</c15:f>
                      <c15:dlblFieldTableCache>
                        <c:ptCount val="1"/>
                        <c:pt idx="0">
                          <c:v>-7.8</c:v>
                        </c:pt>
                      </c15:dlblFieldTableCache>
                    </c15:dlblFTEntry>
                  </c15:dlblFieldTable>
                  <c15:showDataLabelsRange val="0"/>
                </c:ext>
                <c:ext xmlns:c16="http://schemas.microsoft.com/office/drawing/2014/chart" uri="{C3380CC4-5D6E-409C-BE32-E72D297353CC}">
                  <c16:uniqueId val="{0000000C-C943-4A3C-B0C5-C64E2E807D82}"/>
                </c:ext>
              </c:extLst>
            </c:dLbl>
            <c:dLbl>
              <c:idx val="13"/>
              <c:tx>
                <c:strRef>
                  <c:f>Daten_Diagramme!$E$27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{F7487FA9-7FC9-4EC8-AB44-84CCE5865EEB}</c15:txfldGUID>
                      <c15:f>Daten_Diagramme!$E$27</c15:f>
                      <c15:dlblFieldTableCache>
                        <c:ptCount val="1"/>
                        <c:pt idx="0">
                          <c:v>1.6</c:v>
                        </c:pt>
                      </c15:dlblFieldTableCache>
                    </c15:dlblFTEntry>
                  </c15:dlblFieldTable>
                  <c15:showDataLabelsRange val="0"/>
                </c:ext>
                <c:ext xmlns:c16="http://schemas.microsoft.com/office/drawing/2014/chart" uri="{C3380CC4-5D6E-409C-BE32-E72D297353CC}">
                  <c16:uniqueId val="{0000000D-C943-4A3C-B0C5-C64E2E807D82}"/>
                </c:ext>
              </c:extLst>
            </c:dLbl>
            <c:dLbl>
              <c:idx val="14"/>
              <c:tx>
                <c:strRef>
                  <c:f>Daten_Diagramme!$E$28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{B79DB288-887F-47A7-9839-A159C3FB79EA}</c15:txfldGUID>
                      <c15:f>Daten_Diagramme!$E$28</c15:f>
                      <c15:dlblFieldTableCache>
                        <c:ptCount val="1"/>
                      </c15:dlblFieldTableCache>
                    </c15:dlblFTEntry>
                  </c15:dlblFieldTable>
                  <c15:showDataLabelsRange val="0"/>
                </c:ext>
                <c:ext xmlns:c16="http://schemas.microsoft.com/office/drawing/2014/chart" uri="{C3380CC4-5D6E-409C-BE32-E72D297353CC}">
                  <c16:uniqueId val="{0000000E-C943-4A3C-B0C5-C64E2E807D82}"/>
                </c:ext>
              </c:extLst>
            </c:dLbl>
            <c:dLbl>
              <c:idx val="15"/>
              <c:tx>
                <c:strRef>
                  <c:f>Daten_Diagramme!$E$29</c:f>
                  <c:strCache>
                    <c:ptCount val="1"/>
                    <c:pt idx="0">
                      <c:v>-32.7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{317999C2-1BDE-42DC-A96A-CEC6442D33F4}</c15:txfldGUID>
                      <c15:f>Daten_Diagramme!$E$29</c15:f>
                      <c15:dlblFieldTableCache>
                        <c:ptCount val="1"/>
                        <c:pt idx="0">
                          <c:v>-32.7</c:v>
                        </c:pt>
                      </c15:dlblFieldTableCache>
                    </c15:dlblFTEntry>
                  </c15:dlblFieldTable>
                  <c15:showDataLabelsRange val="0"/>
                </c:ext>
                <c:ext xmlns:c16="http://schemas.microsoft.com/office/drawing/2014/chart" uri="{C3380CC4-5D6E-409C-BE32-E72D297353CC}">
                  <c16:uniqueId val="{0000000F-C943-4A3C-B0C5-C64E2E807D82}"/>
                </c:ext>
              </c:extLst>
            </c:dLbl>
            <c:dLbl>
              <c:idx val="16"/>
              <c:tx>
                <c:strRef>
                  <c:f>Daten_Diagramme!$E$30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{C5993BF3-EDBA-4422-8FBB-5ED4A0C2623F}</c15:txfldGUID>
                      <c15:f>Daten_Diagramme!$E$30</c15:f>
                      <c15:dlblFieldTableCache>
                        <c:ptCount val="1"/>
                        <c:pt idx="0">
                          <c:v>11.1</c:v>
                        </c:pt>
                      </c15:dlblFieldTableCache>
                    </c15:dlblFTEntry>
                  </c15:dlblFieldTable>
                  <c15:showDataLabelsRange val="0"/>
                </c:ext>
                <c:ext xmlns:c16="http://schemas.microsoft.com/office/drawing/2014/chart" uri="{C3380CC4-5D6E-409C-BE32-E72D297353CC}">
                  <c16:uniqueId val="{00000010-C943-4A3C-B0C5-C64E2E807D82}"/>
                </c:ext>
              </c:extLst>
            </c:dLbl>
            <c:dLbl>
              <c:idx val="17"/>
              <c:tx>
                <c:strRef>
                  <c:f>Daten_Diagramme!$E$31</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{24982104-5A94-497A-97F5-78E1A2A7A0C7}</c15:txfldGUID>
                      <c15:f>Daten_Diagramme!$E$31</c15:f>
                      <c15:dlblFieldTableCache>
                        <c:ptCount val="1"/>
                        <c:pt idx="0">
                          <c:v>-8.2</c:v>
                        </c:pt>
                      </c15:dlblFieldTableCache>
                    </c15:dlblFTEntry>
                  </c15:dlblFieldTable>
                  <c15:showDataLabelsRange val="0"/>
                </c:ext>
                <c:ext xmlns:c16="http://schemas.microsoft.com/office/drawing/2014/chart" uri="{C3380CC4-5D6E-409C-BE32-E72D297353CC}">
                  <c16:uniqueId val="{00000011-C943-4A3C-B0C5-C64E2E807D82}"/>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{3E2152F8-AD8A-472D-A724-E07DD51B1F82}</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C943-4A3C-B0C5-C64E2E807D82}"/>
                </c:ext>
              </c:extLst>
            </c:dLbl>
            <c:dLbl>
              <c:idx val="19"/>
              <c:tx>
                <c:strRef>
                  <c:f>Daten_Diagramme!$E$33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{50614513-E124-45F8-B11D-E8E043090308}</c15:txfldGUID>
                      <c15:f>Daten_Diagramme!$E$33</c15:f>
                      <c15:dlblFieldTableCache>
                        <c:ptCount val="1"/>
                        <c:pt idx="0">
                          <c:v>2.6</c:v>
                        </c:pt>
                      </c15:dlblFieldTableCache>
                    </c15:dlblFTEntry>
                  </c15:dlblFieldTable>
                  <c15:showDataLabelsRange val="0"/>
                </c:ext>
                <c:ext xmlns:c16="http://schemas.microsoft.com/office/drawing/2014/chart" uri="{C3380CC4-5D6E-409C-BE32-E72D297353CC}">
                  <c16:uniqueId val="{00000013-C943-4A3C-B0C5-C64E2E807D82}"/>
                </c:ext>
              </c:extLst>
            </c:dLbl>
            <c:dLbl>
              <c:idx val="20"/>
              <c:tx>
                <c:strRef>
                  <c:f>Daten_Diagramme!$E$34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{42BF9DB3-A22F-4BE3-A5ED-35D98070BAFC}</c15:txfldGUID>
                      <c15:f>Daten_Diagramme!$E$34</c15:f>
                      <c15:dlblFieldTableCache>
                        <c:ptCount val="1"/>
                        <c:pt idx="0">
                          <c:v>-0.9</c:v>
                        </c:pt>
                      </c15:dlblFieldTableCache>
                    </c15:dlblFTEntry>
                  </c15:dlblFieldTable>
                  <c15:showDataLabelsRange val="0"/>
                </c:ext>
                <c:ext xmlns:c16="http://schemas.microsoft.com/office/drawing/2014/chart" uri="{C3380CC4-5D6E-409C-BE32-E72D297353CC}">
                  <c16:uniqueId val="{00000014-C943-4A3C-B0C5-C64E2E807D8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{355E35DA-8EA5-4F5E-8856-9BCD2F23F513}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943-4A3C-B0C5-C64E2E807D8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{CF110B90-3DD6-4101-AA04-E70EDE5CA834}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943-4A3C-B0C5-C64E2E807D82}"/>
                </c:ext>
              </c:extLst>
            </c:dLbl>
            <c:dLbl>
              <c:idx val="23"/>
              <c:tx>
                <c:strRef>
                  <c:f>Daten_Diagramme!$E$37</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{CAC7241B-967C-4875-AF34-8CC796692014}</c15:txfldGUID>
                      <c15:f>Daten_Diagramme!$E$37</c15:f>
                      <c15:dlblFieldTableCache>
                        <c:ptCount val="1"/>
                        <c:pt idx="0">
                          <c:v>-11.8</c:v>
                        </c:pt>
                      </c15:dlblFieldTableCache>
                    </c15:dlblFTEntry>
                  </c15:dlblFieldTable>
                  <c15:showDataLabelsRange val="0"/>
                </c:ext>
                <c:ext xmlns:c16="http://schemas.microsoft.com/office/drawing/2014/chart" uri="{C3380CC4-5D6E-409C-BE32-E72D297353CC}">
                  <c16:uniqueId val="{00000017-C943-4A3C-B0C5-C64E2E807D82}"/>
                </c:ext>
              </c:extLst>
            </c:dLbl>
            <c:dLbl>
              <c:idx val="24"/>
              <c:tx>
                <c:strRef>
                  <c:f>Daten_Diagramme!$E$38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{8797DE59-6A29-4354-A367-4E78AA1A467E}</c15:txfldGUID>
                      <c15:f>Daten_Diagramme!$E$38</c15:f>
                      <c15:dlblFieldTableCache>
                        <c:ptCount val="1"/>
                        <c:pt idx="0">
                          <c:v>-2.6</c:v>
                        </c:pt>
                      </c15:dlblFieldTableCache>
                    </c15:dlblFTEntry>
                  </c15:dlblFieldTable>
                  <c15:showDataLabelsRange val="0"/>
                </c:ext>
                <c:ext xmlns:c16="http://schemas.microsoft.com/office/drawing/2014/chart" uri="{C3380CC4-5D6E-409C-BE32-E72D297353CC}">
                  <c16:uniqueId val="{00000018-C943-4A3C-B0C5-C64E2E807D82}"/>
                </c:ext>
              </c:extLst>
            </c:dLbl>
            <c:dLbl>
              <c:idx val="25"/>
              <c:tx>
                <c:strRef>
                  <c:f>Daten_Diagramme!$E$39</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{3D1E38A1-8DC4-48F2-A808-D7BF81181982}</c15:txfldGUID>
                      <c15:f>Daten_Diagramme!$E$39</c15:f>
                      <c15:dlblFieldTableCache>
                        <c:ptCount val="1"/>
                        <c:pt idx="0">
                          <c:v>-16.3</c:v>
                        </c:pt>
                      </c15:dlblFieldTableCache>
                    </c15:dlblFTEntry>
                  </c15:dlblFieldTable>
                  <c15:showDataLabelsRange val="0"/>
                </c:ext>
                <c:ext xmlns:c16="http://schemas.microsoft.com/office/drawing/2014/chart" uri="{C3380CC4-5D6E-409C-BE32-E72D297353CC}">
                  <c16:uniqueId val="{00000019-C943-4A3C-B0C5-C64E2E807D8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{FCCE7973-8992-4FEF-BF6E-6CC071822F6A}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943-4A3C-B0C5-C64E2E807D8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{FB0C519A-1150-416E-B128-871DF5A31186}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943-4A3C-B0C5-C64E2E807D8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{0C0B2442-5231-49C5-A572-21E80D69C1E2}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943-4A3C-B0C5-C64E2E807D8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{68190C5F-3D5E-41E7-8F72-BA0B2933EF32}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943-4A3C-B0C5-C64E2E807D8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{EFA319EC-3A08-42B6-9F04-A62133C72B8E}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943-4A3C-B0C5-C64E2E807D82}"/>
                </c:ext>
              </c:extLst>
            </c:dLbl>
            <c:dLbl>
              <c:idx val="31"/>
              <c:tx>
                <c:strRef>
                  <c:f>Daten_Diagramme!$E$45</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{D72F4DE2-D9C7-4420-9634-C492CC4628DD}</c15:txfldGUID>
                      <c15:f>Daten_Diagramme!$E$45</c15:f>
                      <c15:dlblFieldTableCache>
                        <c:ptCount val="1"/>
                        <c:pt idx="0">
                          <c:v>-16.3</c:v>
                        </c:pt>
                      </c15:dlblFieldTableCache>
                    </c15:dlblFTEntry>
                  </c15:dlblFieldTable>
                  <c15:showDataLabelsRange val="0"/>
                </c:ext>
                <c:ext xmlns:c16="http://schemas.microsoft.com/office/drawing/2014/chart" uri="{C3380CC4-5D6E-409C-BE32-E72D297353CC}">
                  <c16:uniqueId val="{0000001F-C943-4A3C-B0C5-C64E2E807D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-15.259449071108264</c:v>
                </c:pt>
                <c:pt idx="1">
                  <c:v>-11.764705882352942</c:v>
                </c:pt>
                <c:pt idx="2">
                  <c:v>58.333333333333336</c:v>
                </c:pt>
                <c:pt idx="3">
                  <c:v>-7.3033707865168536</c:v>
                </c:pt>
                <c:pt idx="4">
                  <c:v>-13.432835820895523</c:v>
                </c:pt>
                <c:pt idx="5">
                  <c:v>-2.0408163265306123</c:v>
                </c:pt>
                <c:pt idx="6">
                  <c:v>-15.384615384615385</c:v>
                </c:pt>
                <c:pt idx="7">
                  <c:v>1.2552301255230125</c:v>
                </c:pt>
                <c:pt idx="8">
                  <c:v>-2.6978417266187051</c:v>
                </c:pt>
                <c:pt idx="9">
                  <c:v>13.333333333333334</c:v>
                </c:pt>
                <c:pt idx="10">
                  <c:v>4.918032786885246</c:v>
                </c:pt>
                <c:pt idx="11">
                  <c:v>-67.248908296943227</c:v>
                </c:pt>
                <c:pt idx="12">
                  <c:v>-7.8431372549019605</c:v>
                </c:pt>
                <c:pt idx="13">
                  <c:v>1.5765765765765767</c:v>
                </c:pt>
                <c:pt idx="14">
                  <c:v>-52.441915599810336</c:v>
                </c:pt>
                <c:pt idx="15">
                  <c:v>-32.692307692307693</c:v>
                </c:pt>
                <c:pt idx="16">
                  <c:v>11.111111111111111</c:v>
                </c:pt>
                <c:pt idx="17">
                  <c:v>-8.1521739130434785</c:v>
                </c:pt>
                <c:pt idx="18">
                  <c:v>-1.1764705882352942</c:v>
                </c:pt>
                <c:pt idx="19">
                  <c:v>2.6402640264026402</c:v>
                </c:pt>
                <c:pt idx="20">
                  <c:v>-0.89974293059125965</c:v>
                </c:pt>
                <c:pt idx="21">
                  <c:v>0</c:v>
                </c:pt>
                <c:pt idx="23">
                  <c:v>-11.764705882352942</c:v>
                </c:pt>
                <c:pt idx="24">
                  <c:v>-2.6359143327841843</c:v>
                </c:pt>
                <c:pt idx="25">
                  <c:v>-16.345616973757679</c:v>
                </c:pt>
              </c:numCache>
            </c:numRef>
          </c:val>
          <c:extLst>
            <c:ext xmlns:c16="http://schemas.microsoft.com/office/drawing/2014/chart" uri="{C3380CC4-5D6E-409C-BE32-E72D297353CC}">
              <c16:uniqueId val="{00000020-C943-4A3C-B0C5-C64E2E807D8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{9F002390-C6FF-4584-B3AF-807C3469FF13}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943-4A3C-B0C5-C64E2E807D8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{AC489014-A862-444C-93F4-4207858881A3}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943-4A3C-B0C5-C64E2E807D82}"/>
                </c:ext>
              </c:extLst>
            </c:dLbl>
            <c:dLbl>
              <c:idx val="2"/>
              <c:tx>
                <c:strRef>
                  <c:f>Daten_Diagramme!$G$16</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{95D213D4-E54F-4295-BC67-973D358CC51A}</c15:txfldGUID>
                      <c15:f>Daten_Diagramme!$G$16</c15:f>
                      <c15:dlblFieldTableCache>
                        <c:ptCount val="1"/>
                        <c:pt idx="0">
                          <c:v>&gt; 50</c:v>
                        </c:pt>
                      </c15:dlblFieldTableCache>
                    </c15:dlblFTEntry>
                  </c15:dlblFieldTable>
                  <c15:showDataLabelsRange val="0"/>
                </c:ext>
                <c:ext xmlns:c16="http://schemas.microsoft.com/office/drawing/2014/chart" uri="{C3380CC4-5D6E-409C-BE32-E72D297353CC}">
                  <c16:uniqueId val="{00000023-C943-4A3C-B0C5-C64E2E807D8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{C8B8DB44-308A-4ABB-8241-B37654942B03}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943-4A3C-B0C5-C64E2E807D8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{80A766BA-E3A5-46D0-BE05-6C9566A0AFFA}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943-4A3C-B0C5-C64E2E807D8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{32629C53-07D8-48DC-898A-86B7433F1546}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943-4A3C-B0C5-C64E2E807D8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{F8335F1E-D8BF-4B7F-B86F-D99BA86A3ACD}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943-4A3C-B0C5-C64E2E807D8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{853F0829-C089-4ACA-B4C8-41733F45343A}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943-4A3C-B0C5-C64E2E807D8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{1C0AAFE5-4463-4153-999F-49877E9A5C9F}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943-4A3C-B0C5-C64E2E807D8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{6A44CF3F-DAEA-4E24-B397-23294C2788D0}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943-4A3C-B0C5-C64E2E807D8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{13A7C65E-107D-4154-9872-7F34C3FA3CA6}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943-4A3C-B0C5-C64E2E807D82}"/>
                </c:ext>
              </c:extLst>
            </c:dLbl>
            <c:dLbl>
              <c:idx val="11"/>
              <c:tx>
                <c:strRef>
                  <c:f>Daten_Diagramme!$G$25</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{39E8E15F-6EF2-4A8B-B92D-0E1B2714D46E}</c15:txfldGUID>
                      <c15:f>Daten_Diagramme!$G$25</c15:f>
                      <c15:dlblFieldTableCache>
                        <c:ptCount val="1"/>
                        <c:pt idx="0">
                          <c:v>&lt; -50</c:v>
                        </c:pt>
                      </c15:dlblFieldTableCache>
                    </c15:dlblFTEntry>
                  </c15:dlblFieldTable>
                  <c15:showDataLabelsRange val="0"/>
                </c:ext>
                <c:ext xmlns:c16="http://schemas.microsoft.com/office/drawing/2014/chart" uri="{C3380CC4-5D6E-409C-BE32-E72D297353CC}">
                  <c16:uniqueId val="{0000002C-C943-4A3C-B0C5-C64E2E807D8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{6752113E-81CF-468A-A337-822263DC501D}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943-4A3C-B0C5-C64E2E807D8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{0CE8AA47-1B1B-486D-8CEF-F7FBF3193A5F}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943-4A3C-B0C5-C64E2E807D82}"/>
                </c:ext>
              </c:extLst>
            </c:dLbl>
            <c:dLbl>
              <c:idx val="14"/>
              <c:tx>
                <c:strRef>
                  <c:f>Daten_Diagramme!$G$28</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{1BAA2CE3-129B-4842-B512-49D28F983DE1}</c15:txfldGUID>
                      <c15:f>Daten_Diagramme!$G$28</c15:f>
                      <c15:dlblFieldTableCache>
                        <c:ptCount val="1"/>
                        <c:pt idx="0">
                          <c:v>&lt; -50</c:v>
                        </c:pt>
                      </c15:dlblFieldTableCache>
                    </c15:dlblFTEntry>
                  </c15:dlblFieldTable>
                  <c15:showDataLabelsRange val="0"/>
                </c:ext>
                <c:ext xmlns:c16="http://schemas.microsoft.com/office/drawing/2014/chart" uri="{C3380CC4-5D6E-409C-BE32-E72D297353CC}">
                  <c16:uniqueId val="{0000002F-C943-4A3C-B0C5-C64E2E807D8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{A6DD61C8-3794-406C-A2E7-4F5A0CF3D380}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943-4A3C-B0C5-C64E2E807D8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{774D5B92-5377-4E5F-9557-87AA72F012DC}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943-4A3C-B0C5-C64E2E807D8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{A2075BB0-F2EC-4FE6-96A8-5BC66BA3878E}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943-4A3C-B0C5-C64E2E807D8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{9DA88AF0-E93C-48CC-B4BF-A0B55E96D754}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943-4A3C-B0C5-C64E2E807D8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{C47F17D6-27D9-4D16-85AD-82067E4887F2}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943-4A3C-B0C5-C64E2E807D8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{751F44F9-BF6A-4647-BCE1-B938F4B2EF7C}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943-4A3C-B0C5-C64E2E807D8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{7B70862C-A18B-4AB0-BBEA-1E1080665E4D}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943-4A3C-B0C5-C64E2E807D8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{95D1CD41-704A-44D5-A235-E2B8F1834B02}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943-4A3C-B0C5-C64E2E807D8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{207EEC35-6437-48B6-9FBE-23F99BC2CC70}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943-4A3C-B0C5-C64E2E807D8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{5F178735-2989-4A8E-AF6E-EC899925EE14}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943-4A3C-B0C5-C64E2E807D8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{924D2803-45E8-4290-8A2C-62A1C2E05D3C}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943-4A3C-B0C5-C64E2E807D8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{4BC63F99-7AFA-4D9F-A35A-2709B3BF273B}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943-4A3C-B0C5-C64E2E807D8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{8D2A3CEE-E1C2-41F0-BDCD-6D8FF3224DCE}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943-4A3C-B0C5-C64E2E807D8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{7F8DF1E7-3A41-4EB1-88B3-19AA358F502A}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943-4A3C-B0C5-C64E2E807D8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{BD6D15CF-D76B-4C4C-A285-11202DCC48B0}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943-4A3C-B0C5-C64E2E807D8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{9B49C719-074A-4F4D-AE1C-33D830B3197B}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943-4A3C-B0C5-C64E2E807D8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{DBF95FF7-6D3A-4885-8059-58AF950ABC02}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943-4A3C-B0C5-C64E2E807D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c:v>
                </c:pt>
                <c:pt idx="5">
                  <c:v>0</c:v>
                </c:pt>
                <c:pt idx="6">
                  <c:v>0</c:v>
                </c:pt>
                <c:pt idx="7">
                  <c:v>0</c:v>
                </c:pt>
                <c:pt idx="8">
                  <c:v>0</c:v>
                </c:pt>
                <c:pt idx="9">
                  <c:v>0</c:v>
                </c:pt>
                <c:pt idx="10">
                  <c:v>0</c:v>
                </c:pt>
                <c:pt idx="11">
                  <c:v>0.75</c:v>
                </c:pt>
                <c:pt idx="12">
                  <c:v>0</c:v>
                </c:pt>
                <c:pt idx="13">
                  <c:v>0</c:v>
                </c:pt>
                <c:pt idx="14">
                  <c:v>0.75</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943-4A3C-B0C5-C64E2E807D8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#N/A</c:v>
                </c:pt>
                <c:pt idx="5">
                  <c:v>#N/A</c:v>
                </c:pt>
                <c:pt idx="6">
                  <c:v>#N/A</c:v>
                </c:pt>
                <c:pt idx="7">
                  <c:v>#N/A</c:v>
                </c:pt>
                <c:pt idx="8">
                  <c:v>#N/A</c:v>
                </c:pt>
                <c:pt idx="9">
                  <c:v>#N/A</c:v>
                </c:pt>
                <c:pt idx="10">
                  <c:v>#N/A</c:v>
                </c:pt>
                <c:pt idx="11">
                  <c:v>-45</c:v>
                </c:pt>
                <c:pt idx="12">
                  <c:v>#N/A</c:v>
                </c:pt>
                <c:pt idx="13">
                  <c:v>#N/A</c:v>
                </c:pt>
                <c:pt idx="14">
                  <c:v>-45</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#N/A</c:v>
                </c:pt>
                <c:pt idx="5">
                  <c:v>#N/A</c:v>
                </c:pt>
                <c:pt idx="6">
                  <c:v>#N/A</c:v>
                </c:pt>
                <c:pt idx="7">
                  <c:v>#N/A</c:v>
                </c:pt>
                <c:pt idx="8">
                  <c:v>#N/A</c:v>
                </c:pt>
                <c:pt idx="9">
                  <c:v>#N/A</c:v>
                </c:pt>
                <c:pt idx="10">
                  <c:v>#N/A</c:v>
                </c:pt>
                <c:pt idx="11">
                  <c:v>118</c:v>
                </c:pt>
                <c:pt idx="12">
                  <c:v>#N/A</c:v>
                </c:pt>
                <c:pt idx="13">
                  <c:v>#N/A</c:v>
                </c:pt>
                <c:pt idx="14">
                  <c:v>149</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943-4A3C-B0C5-C64E2E807D8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{97CD1329-11D7-42BC-BD9F-478568F094D7}</c15:txfldGUID>
                      <c15:f>Diagramm!$I$46</c15:f>
                      <c15:dlblFieldTableCache>
                        <c:ptCount val="1"/>
                      </c15:dlblFieldTableCache>
                    </c15:dlblFTEntry>
                  </c15:dlblFieldTable>
                  <c15:showDataLabelsRange val="0"/>
                </c:ext>
                <c:ext xmlns:c16="http://schemas.microsoft.com/office/drawing/2014/chart" uri="{C3380CC4-5D6E-409C-BE32-E72D297353CC}">
                  <c16:uniqueId val="{00000000-31B8-4222-BBAA-DF8A76E4E5B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{7041F096-F0A1-4B48-BA27-ACE94CB8C9BF}</c15:txfldGUID>
                      <c15:f>Diagramm!$I$47</c15:f>
                      <c15:dlblFieldTableCache>
                        <c:ptCount val="1"/>
                      </c15:dlblFieldTableCache>
                    </c15:dlblFTEntry>
                  </c15:dlblFieldTable>
                  <c15:showDataLabelsRange val="0"/>
                </c:ext>
                <c:ext xmlns:c16="http://schemas.microsoft.com/office/drawing/2014/chart" uri="{C3380CC4-5D6E-409C-BE32-E72D297353CC}">
                  <c16:uniqueId val="{00000001-31B8-4222-BBAA-DF8A76E4E5B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{4E7D139C-464B-42D3-80B4-50215B4945B4}</c15:txfldGUID>
                      <c15:f>Diagramm!$I$48</c15:f>
                      <c15:dlblFieldTableCache>
                        <c:ptCount val="1"/>
                      </c15:dlblFieldTableCache>
                    </c15:dlblFTEntry>
                  </c15:dlblFieldTable>
                  <c15:showDataLabelsRange val="0"/>
                </c:ext>
                <c:ext xmlns:c16="http://schemas.microsoft.com/office/drawing/2014/chart" uri="{C3380CC4-5D6E-409C-BE32-E72D297353CC}">
                  <c16:uniqueId val="{00000002-31B8-4222-BBAA-DF8A76E4E5B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{3C31DA74-8524-4592-9163-1D1A276E7BD6}</c15:txfldGUID>
                      <c15:f>Diagramm!$I$49</c15:f>
                      <c15:dlblFieldTableCache>
                        <c:ptCount val="1"/>
                      </c15:dlblFieldTableCache>
                    </c15:dlblFTEntry>
                  </c15:dlblFieldTable>
                  <c15:showDataLabelsRange val="0"/>
                </c:ext>
                <c:ext xmlns:c16="http://schemas.microsoft.com/office/drawing/2014/chart" uri="{C3380CC4-5D6E-409C-BE32-E72D297353CC}">
                  <c16:uniqueId val="{00000003-31B8-4222-BBAA-DF8A76E4E5B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{97C1659E-C3D6-4A1D-8938-418D60BE21B4}</c15:txfldGUID>
                      <c15:f>Diagramm!$I$50</c15:f>
                      <c15:dlblFieldTableCache>
                        <c:ptCount val="1"/>
                      </c15:dlblFieldTableCache>
                    </c15:dlblFTEntry>
                  </c15:dlblFieldTable>
                  <c15:showDataLabelsRange val="0"/>
                </c:ext>
                <c:ext xmlns:c16="http://schemas.microsoft.com/office/drawing/2014/chart" uri="{C3380CC4-5D6E-409C-BE32-E72D297353CC}">
                  <c16:uniqueId val="{00000004-31B8-4222-BBAA-DF8A76E4E5B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{A2A554B8-8CBF-4E16-826A-D1DE27A494E9}</c15:txfldGUID>
                      <c15:f>Diagramm!$I$51</c15:f>
                      <c15:dlblFieldTableCache>
                        <c:ptCount val="1"/>
                      </c15:dlblFieldTableCache>
                    </c15:dlblFTEntry>
                  </c15:dlblFieldTable>
                  <c15:showDataLabelsRange val="0"/>
                </c:ext>
                <c:ext xmlns:c16="http://schemas.microsoft.com/office/drawing/2014/chart" uri="{C3380CC4-5D6E-409C-BE32-E72D297353CC}">
                  <c16:uniqueId val="{00000005-31B8-4222-BBAA-DF8A76E4E5B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{BC0D7934-1AE7-4066-97D0-0BD8CB58C03F}</c15:txfldGUID>
                      <c15:f>Diagramm!$I$52</c15:f>
                      <c15:dlblFieldTableCache>
                        <c:ptCount val="1"/>
                      </c15:dlblFieldTableCache>
                    </c15:dlblFTEntry>
                  </c15:dlblFieldTable>
                  <c15:showDataLabelsRange val="0"/>
                </c:ext>
                <c:ext xmlns:c16="http://schemas.microsoft.com/office/drawing/2014/chart" uri="{C3380CC4-5D6E-409C-BE32-E72D297353CC}">
                  <c16:uniqueId val="{00000006-31B8-4222-BBAA-DF8A76E4E5B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{A5C38DD2-50C1-4D28-9BC6-20D58F5D001A}</c15:txfldGUID>
                      <c15:f>Diagramm!$I$53</c15:f>
                      <c15:dlblFieldTableCache>
                        <c:ptCount val="1"/>
                      </c15:dlblFieldTableCache>
                    </c15:dlblFTEntry>
                  </c15:dlblFieldTable>
                  <c15:showDataLabelsRange val="0"/>
                </c:ext>
                <c:ext xmlns:c16="http://schemas.microsoft.com/office/drawing/2014/chart" uri="{C3380CC4-5D6E-409C-BE32-E72D297353CC}">
                  <c16:uniqueId val="{00000007-31B8-4222-BBAA-DF8A76E4E5B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{B37F3555-6E06-4D21-9B47-78F0B138BF1B}</c15:txfldGUID>
                      <c15:f>Diagramm!$I$54</c15:f>
                      <c15:dlblFieldTableCache>
                        <c:ptCount val="1"/>
                      </c15:dlblFieldTableCache>
                    </c15:dlblFTEntry>
                  </c15:dlblFieldTable>
                  <c15:showDataLabelsRange val="0"/>
                </c:ext>
                <c:ext xmlns:c16="http://schemas.microsoft.com/office/drawing/2014/chart" uri="{C3380CC4-5D6E-409C-BE32-E72D297353CC}">
                  <c16:uniqueId val="{00000008-31B8-4222-BBAA-DF8A76E4E5B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{7A3062E4-B354-41AA-A48E-E914C0E1AF8D}</c15:txfldGUID>
                      <c15:f>Diagramm!$I$55</c15:f>
                      <c15:dlblFieldTableCache>
                        <c:ptCount val="1"/>
                      </c15:dlblFieldTableCache>
                    </c15:dlblFTEntry>
                  </c15:dlblFieldTable>
                  <c15:showDataLabelsRange val="0"/>
                </c:ext>
                <c:ext xmlns:c16="http://schemas.microsoft.com/office/drawing/2014/chart" uri="{C3380CC4-5D6E-409C-BE32-E72D297353CC}">
                  <c16:uniqueId val="{00000009-31B8-4222-BBAA-DF8A76E4E5B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{0CACDA24-6F6B-49E1-9D3C-FFD447CB86BC}</c15:txfldGUID>
                      <c15:f>Diagramm!$I$56</c15:f>
                      <c15:dlblFieldTableCache>
                        <c:ptCount val="1"/>
                      </c15:dlblFieldTableCache>
                    </c15:dlblFTEntry>
                  </c15:dlblFieldTable>
                  <c15:showDataLabelsRange val="0"/>
                </c:ext>
                <c:ext xmlns:c16="http://schemas.microsoft.com/office/drawing/2014/chart" uri="{C3380CC4-5D6E-409C-BE32-E72D297353CC}">
                  <c16:uniqueId val="{0000000A-31B8-4222-BBAA-DF8A76E4E5B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{28658ACA-D921-49A1-9673-45B1F88DF95A}</c15:txfldGUID>
                      <c15:f>Diagramm!$I$57</c15:f>
                      <c15:dlblFieldTableCache>
                        <c:ptCount val="1"/>
                      </c15:dlblFieldTableCache>
                    </c15:dlblFTEntry>
                  </c15:dlblFieldTable>
                  <c15:showDataLabelsRange val="0"/>
                </c:ext>
                <c:ext xmlns:c16="http://schemas.microsoft.com/office/drawing/2014/chart" uri="{C3380CC4-5D6E-409C-BE32-E72D297353CC}">
                  <c16:uniqueId val="{0000000B-31B8-4222-BBAA-DF8A76E4E5B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{D384742B-170E-43E9-9154-917B3C0C111C}</c15:txfldGUID>
                      <c15:f>Diagramm!$I$58</c15:f>
                      <c15:dlblFieldTableCache>
                        <c:ptCount val="1"/>
                      </c15:dlblFieldTableCache>
                    </c15:dlblFTEntry>
                  </c15:dlblFieldTable>
                  <c15:showDataLabelsRange val="0"/>
                </c:ext>
                <c:ext xmlns:c16="http://schemas.microsoft.com/office/drawing/2014/chart" uri="{C3380CC4-5D6E-409C-BE32-E72D297353CC}">
                  <c16:uniqueId val="{0000000C-31B8-4222-BBAA-DF8A76E4E5B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{692CCFEE-C898-417A-8522-D0602267A3FE}</c15:txfldGUID>
                      <c15:f>Diagramm!$I$59</c15:f>
                      <c15:dlblFieldTableCache>
                        <c:ptCount val="1"/>
                      </c15:dlblFieldTableCache>
                    </c15:dlblFTEntry>
                  </c15:dlblFieldTable>
                  <c15:showDataLabelsRange val="0"/>
                </c:ext>
                <c:ext xmlns:c16="http://schemas.microsoft.com/office/drawing/2014/chart" uri="{C3380CC4-5D6E-409C-BE32-E72D297353CC}">
                  <c16:uniqueId val="{0000000D-31B8-4222-BBAA-DF8A76E4E5B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{A2386506-EF8A-4826-BA8E-F5BD556664C4}</c15:txfldGUID>
                      <c15:f>Diagramm!$I$60</c15:f>
                      <c15:dlblFieldTableCache>
                        <c:ptCount val="1"/>
                      </c15:dlblFieldTableCache>
                    </c15:dlblFTEntry>
                  </c15:dlblFieldTable>
                  <c15:showDataLabelsRange val="0"/>
                </c:ext>
                <c:ext xmlns:c16="http://schemas.microsoft.com/office/drawing/2014/chart" uri="{C3380CC4-5D6E-409C-BE32-E72D297353CC}">
                  <c16:uniqueId val="{0000000E-31B8-4222-BBAA-DF8A76E4E5B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{D443952D-6D2A-4D9F-9752-23B1CF2A944A}</c15:txfldGUID>
                      <c15:f>Diagramm!$I$61</c15:f>
                      <c15:dlblFieldTableCache>
                        <c:ptCount val="1"/>
                      </c15:dlblFieldTableCache>
                    </c15:dlblFTEntry>
                  </c15:dlblFieldTable>
                  <c15:showDataLabelsRange val="0"/>
                </c:ext>
                <c:ext xmlns:c16="http://schemas.microsoft.com/office/drawing/2014/chart" uri="{C3380CC4-5D6E-409C-BE32-E72D297353CC}">
                  <c16:uniqueId val="{0000000F-31B8-4222-BBAA-DF8A76E4E5B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{78373A2D-D53F-4E52-A8E4-BBFCEA0B834A}</c15:txfldGUID>
                      <c15:f>Diagramm!$I$62</c15:f>
                      <c15:dlblFieldTableCache>
                        <c:ptCount val="1"/>
                      </c15:dlblFieldTableCache>
                    </c15:dlblFTEntry>
                  </c15:dlblFieldTable>
                  <c15:showDataLabelsRange val="0"/>
                </c:ext>
                <c:ext xmlns:c16="http://schemas.microsoft.com/office/drawing/2014/chart" uri="{C3380CC4-5D6E-409C-BE32-E72D297353CC}">
                  <c16:uniqueId val="{00000010-31B8-4222-BBAA-DF8A76E4E5B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{7B123A2E-96F0-47D0-A935-44D6ED79226F}</c15:txfldGUID>
                      <c15:f>Diagramm!$I$63</c15:f>
                      <c15:dlblFieldTableCache>
                        <c:ptCount val="1"/>
                      </c15:dlblFieldTableCache>
                    </c15:dlblFTEntry>
                  </c15:dlblFieldTable>
                  <c15:showDataLabelsRange val="0"/>
                </c:ext>
                <c:ext xmlns:c16="http://schemas.microsoft.com/office/drawing/2014/chart" uri="{C3380CC4-5D6E-409C-BE32-E72D297353CC}">
                  <c16:uniqueId val="{00000011-31B8-4222-BBAA-DF8A76E4E5B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{C47DBB75-7828-4043-80F4-B817D6D8236A}</c15:txfldGUID>
                      <c15:f>Diagramm!$I$64</c15:f>
                      <c15:dlblFieldTableCache>
                        <c:ptCount val="1"/>
                      </c15:dlblFieldTableCache>
                    </c15:dlblFTEntry>
                  </c15:dlblFieldTable>
                  <c15:showDataLabelsRange val="0"/>
                </c:ext>
                <c:ext xmlns:c16="http://schemas.microsoft.com/office/drawing/2014/chart" uri="{C3380CC4-5D6E-409C-BE32-E72D297353CC}">
                  <c16:uniqueId val="{00000012-31B8-4222-BBAA-DF8A76E4E5B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{F65D13B4-FBCC-4B16-81A1-7412B80C6BD2}</c15:txfldGUID>
                      <c15:f>Diagramm!$I$65</c15:f>
                      <c15:dlblFieldTableCache>
                        <c:ptCount val="1"/>
                      </c15:dlblFieldTableCache>
                    </c15:dlblFTEntry>
                  </c15:dlblFieldTable>
                  <c15:showDataLabelsRange val="0"/>
                </c:ext>
                <c:ext xmlns:c16="http://schemas.microsoft.com/office/drawing/2014/chart" uri="{C3380CC4-5D6E-409C-BE32-E72D297353CC}">
                  <c16:uniqueId val="{00000013-31B8-4222-BBAA-DF8A76E4E5B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{D1270825-FF3F-4F54-8EE2-586AC1F94D6D}</c15:txfldGUID>
                      <c15:f>Diagramm!$I$66</c15:f>
                      <c15:dlblFieldTableCache>
                        <c:ptCount val="1"/>
                      </c15:dlblFieldTableCache>
                    </c15:dlblFTEntry>
                  </c15:dlblFieldTable>
                  <c15:showDataLabelsRange val="0"/>
                </c:ext>
                <c:ext xmlns:c16="http://schemas.microsoft.com/office/drawing/2014/chart" uri="{C3380CC4-5D6E-409C-BE32-E72D297353CC}">
                  <c16:uniqueId val="{00000014-31B8-4222-BBAA-DF8A76E4E5B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{218CE434-3736-4608-BAB3-85FB436BC288}</c15:txfldGUID>
                      <c15:f>Diagramm!$I$67</c15:f>
                      <c15:dlblFieldTableCache>
                        <c:ptCount val="1"/>
                      </c15:dlblFieldTableCache>
                    </c15:dlblFTEntry>
                  </c15:dlblFieldTable>
                  <c15:showDataLabelsRange val="0"/>
                </c:ext>
                <c:ext xmlns:c16="http://schemas.microsoft.com/office/drawing/2014/chart" uri="{C3380CC4-5D6E-409C-BE32-E72D297353CC}">
                  <c16:uniqueId val="{00000015-31B8-4222-BBAA-DF8A76E4E5B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1B8-4222-BBAA-DF8A76E4E5B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{9908E303-6480-41B6-A8A7-DEC1907EF1C2}</c15:txfldGUID>
                      <c15:f>Diagramm!$K$46</c15:f>
                      <c15:dlblFieldTableCache>
                        <c:ptCount val="1"/>
                      </c15:dlblFieldTableCache>
                    </c15:dlblFTEntry>
                  </c15:dlblFieldTable>
                  <c15:showDataLabelsRange val="0"/>
                </c:ext>
                <c:ext xmlns:c16="http://schemas.microsoft.com/office/drawing/2014/chart" uri="{C3380CC4-5D6E-409C-BE32-E72D297353CC}">
                  <c16:uniqueId val="{00000017-31B8-4222-BBAA-DF8A76E4E5B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{AAAFC102-A424-471B-8F8D-6BF9D728B291}</c15:txfldGUID>
                      <c15:f>Diagramm!$K$47</c15:f>
                      <c15:dlblFieldTableCache>
                        <c:ptCount val="1"/>
                      </c15:dlblFieldTableCache>
                    </c15:dlblFTEntry>
                  </c15:dlblFieldTable>
                  <c15:showDataLabelsRange val="0"/>
                </c:ext>
                <c:ext xmlns:c16="http://schemas.microsoft.com/office/drawing/2014/chart" uri="{C3380CC4-5D6E-409C-BE32-E72D297353CC}">
                  <c16:uniqueId val="{00000018-31B8-4222-BBAA-DF8A76E4E5B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{11046731-FB16-4F36-9E53-79FEB4D70F05}</c15:txfldGUID>
                      <c15:f>Diagramm!$K$48</c15:f>
                      <c15:dlblFieldTableCache>
                        <c:ptCount val="1"/>
                      </c15:dlblFieldTableCache>
                    </c15:dlblFTEntry>
                  </c15:dlblFieldTable>
                  <c15:showDataLabelsRange val="0"/>
                </c:ext>
                <c:ext xmlns:c16="http://schemas.microsoft.com/office/drawing/2014/chart" uri="{C3380CC4-5D6E-409C-BE32-E72D297353CC}">
                  <c16:uniqueId val="{00000019-31B8-4222-BBAA-DF8A76E4E5B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{B2A609A3-0690-4282-BA54-1565E7C1A37C}</c15:txfldGUID>
                      <c15:f>Diagramm!$K$49</c15:f>
                      <c15:dlblFieldTableCache>
                        <c:ptCount val="1"/>
                      </c15:dlblFieldTableCache>
                    </c15:dlblFTEntry>
                  </c15:dlblFieldTable>
                  <c15:showDataLabelsRange val="0"/>
                </c:ext>
                <c:ext xmlns:c16="http://schemas.microsoft.com/office/drawing/2014/chart" uri="{C3380CC4-5D6E-409C-BE32-E72D297353CC}">
                  <c16:uniqueId val="{0000001A-31B8-4222-BBAA-DF8A76E4E5B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{B103C75C-4868-41EC-81CB-699A1CFDEBBB}</c15:txfldGUID>
                      <c15:f>Diagramm!$K$50</c15:f>
                      <c15:dlblFieldTableCache>
                        <c:ptCount val="1"/>
                      </c15:dlblFieldTableCache>
                    </c15:dlblFTEntry>
                  </c15:dlblFieldTable>
                  <c15:showDataLabelsRange val="0"/>
                </c:ext>
                <c:ext xmlns:c16="http://schemas.microsoft.com/office/drawing/2014/chart" uri="{C3380CC4-5D6E-409C-BE32-E72D297353CC}">
                  <c16:uniqueId val="{0000001B-31B8-4222-BBAA-DF8A76E4E5B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{3B0B9A99-D15A-4399-A3DF-C86B33165E80}</c15:txfldGUID>
                      <c15:f>Diagramm!$K$51</c15:f>
                      <c15:dlblFieldTableCache>
                        <c:ptCount val="1"/>
                      </c15:dlblFieldTableCache>
                    </c15:dlblFTEntry>
                  </c15:dlblFieldTable>
                  <c15:showDataLabelsRange val="0"/>
                </c:ext>
                <c:ext xmlns:c16="http://schemas.microsoft.com/office/drawing/2014/chart" uri="{C3380CC4-5D6E-409C-BE32-E72D297353CC}">
                  <c16:uniqueId val="{0000001C-31B8-4222-BBAA-DF8A76E4E5B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{4391FEAE-0DF0-4A15-B341-0C08336CB55C}</c15:txfldGUID>
                      <c15:f>Diagramm!$K$52</c15:f>
                      <c15:dlblFieldTableCache>
                        <c:ptCount val="1"/>
                      </c15:dlblFieldTableCache>
                    </c15:dlblFTEntry>
                  </c15:dlblFieldTable>
                  <c15:showDataLabelsRange val="0"/>
                </c:ext>
                <c:ext xmlns:c16="http://schemas.microsoft.com/office/drawing/2014/chart" uri="{C3380CC4-5D6E-409C-BE32-E72D297353CC}">
                  <c16:uniqueId val="{0000001D-31B8-4222-BBAA-DF8A76E4E5B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{5B564667-DBF3-44CA-9FA0-F402FD30E6F1}</c15:txfldGUID>
                      <c15:f>Diagramm!$K$53</c15:f>
                      <c15:dlblFieldTableCache>
                        <c:ptCount val="1"/>
                      </c15:dlblFieldTableCache>
                    </c15:dlblFTEntry>
                  </c15:dlblFieldTable>
                  <c15:showDataLabelsRange val="0"/>
                </c:ext>
                <c:ext xmlns:c16="http://schemas.microsoft.com/office/drawing/2014/chart" uri="{C3380CC4-5D6E-409C-BE32-E72D297353CC}">
                  <c16:uniqueId val="{0000001E-31B8-4222-BBAA-DF8A76E4E5B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{3BFE57A4-BA77-425D-932D-8C5D03E9BF2C}</c15:txfldGUID>
                      <c15:f>Diagramm!$K$54</c15:f>
                      <c15:dlblFieldTableCache>
                        <c:ptCount val="1"/>
                      </c15:dlblFieldTableCache>
                    </c15:dlblFTEntry>
                  </c15:dlblFieldTable>
                  <c15:showDataLabelsRange val="0"/>
                </c:ext>
                <c:ext xmlns:c16="http://schemas.microsoft.com/office/drawing/2014/chart" uri="{C3380CC4-5D6E-409C-BE32-E72D297353CC}">
                  <c16:uniqueId val="{0000001F-31B8-4222-BBAA-DF8A76E4E5B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{39508DAD-DD2A-4138-BE00-58EDB1799668}</c15:txfldGUID>
                      <c15:f>Diagramm!$K$55</c15:f>
                      <c15:dlblFieldTableCache>
                        <c:ptCount val="1"/>
                      </c15:dlblFieldTableCache>
                    </c15:dlblFTEntry>
                  </c15:dlblFieldTable>
                  <c15:showDataLabelsRange val="0"/>
                </c:ext>
                <c:ext xmlns:c16="http://schemas.microsoft.com/office/drawing/2014/chart" uri="{C3380CC4-5D6E-409C-BE32-E72D297353CC}">
                  <c16:uniqueId val="{00000020-31B8-4222-BBAA-DF8A76E4E5B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{A3FDE619-B3B8-46B4-80CA-525780CBF30A}</c15:txfldGUID>
                      <c15:f>Diagramm!$K$56</c15:f>
                      <c15:dlblFieldTableCache>
                        <c:ptCount val="1"/>
                      </c15:dlblFieldTableCache>
                    </c15:dlblFTEntry>
                  </c15:dlblFieldTable>
                  <c15:showDataLabelsRange val="0"/>
                </c:ext>
                <c:ext xmlns:c16="http://schemas.microsoft.com/office/drawing/2014/chart" uri="{C3380CC4-5D6E-409C-BE32-E72D297353CC}">
                  <c16:uniqueId val="{00000021-31B8-4222-BBAA-DF8A76E4E5B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{4B237186-F7B4-4F6D-8277-CE258489F28E}</c15:txfldGUID>
                      <c15:f>Diagramm!$K$57</c15:f>
                      <c15:dlblFieldTableCache>
                        <c:ptCount val="1"/>
                      </c15:dlblFieldTableCache>
                    </c15:dlblFTEntry>
                  </c15:dlblFieldTable>
                  <c15:showDataLabelsRange val="0"/>
                </c:ext>
                <c:ext xmlns:c16="http://schemas.microsoft.com/office/drawing/2014/chart" uri="{C3380CC4-5D6E-409C-BE32-E72D297353CC}">
                  <c16:uniqueId val="{00000022-31B8-4222-BBAA-DF8A76E4E5B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{444400B4-11D5-4526-B59C-9329D3139A86}</c15:txfldGUID>
                      <c15:f>Diagramm!$K$58</c15:f>
                      <c15:dlblFieldTableCache>
                        <c:ptCount val="1"/>
                      </c15:dlblFieldTableCache>
                    </c15:dlblFTEntry>
                  </c15:dlblFieldTable>
                  <c15:showDataLabelsRange val="0"/>
                </c:ext>
                <c:ext xmlns:c16="http://schemas.microsoft.com/office/drawing/2014/chart" uri="{C3380CC4-5D6E-409C-BE32-E72D297353CC}">
                  <c16:uniqueId val="{00000023-31B8-4222-BBAA-DF8A76E4E5B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{0D035A14-3A9B-496C-92C3-EA1B97FC531A}</c15:txfldGUID>
                      <c15:f>Diagramm!$K$59</c15:f>
                      <c15:dlblFieldTableCache>
                        <c:ptCount val="1"/>
                      </c15:dlblFieldTableCache>
                    </c15:dlblFTEntry>
                  </c15:dlblFieldTable>
                  <c15:showDataLabelsRange val="0"/>
                </c:ext>
                <c:ext xmlns:c16="http://schemas.microsoft.com/office/drawing/2014/chart" uri="{C3380CC4-5D6E-409C-BE32-E72D297353CC}">
                  <c16:uniqueId val="{00000024-31B8-4222-BBAA-DF8A76E4E5B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{445CFDA3-F537-4DCC-8805-A1726B20B1A3}</c15:txfldGUID>
                      <c15:f>Diagramm!$K$60</c15:f>
                      <c15:dlblFieldTableCache>
                        <c:ptCount val="1"/>
                      </c15:dlblFieldTableCache>
                    </c15:dlblFTEntry>
                  </c15:dlblFieldTable>
                  <c15:showDataLabelsRange val="0"/>
                </c:ext>
                <c:ext xmlns:c16="http://schemas.microsoft.com/office/drawing/2014/chart" uri="{C3380CC4-5D6E-409C-BE32-E72D297353CC}">
                  <c16:uniqueId val="{00000025-31B8-4222-BBAA-DF8A76E4E5B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{C8EE7767-2AF5-4C2A-A5C2-A428C5994F92}</c15:txfldGUID>
                      <c15:f>Diagramm!$K$61</c15:f>
                      <c15:dlblFieldTableCache>
                        <c:ptCount val="1"/>
                      </c15:dlblFieldTableCache>
                    </c15:dlblFTEntry>
                  </c15:dlblFieldTable>
                  <c15:showDataLabelsRange val="0"/>
                </c:ext>
                <c:ext xmlns:c16="http://schemas.microsoft.com/office/drawing/2014/chart" uri="{C3380CC4-5D6E-409C-BE32-E72D297353CC}">
                  <c16:uniqueId val="{00000026-31B8-4222-BBAA-DF8A76E4E5B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{2A707328-6660-4721-94DF-77C014408774}</c15:txfldGUID>
                      <c15:f>Diagramm!$K$62</c15:f>
                      <c15:dlblFieldTableCache>
                        <c:ptCount val="1"/>
                      </c15:dlblFieldTableCache>
                    </c15:dlblFTEntry>
                  </c15:dlblFieldTable>
                  <c15:showDataLabelsRange val="0"/>
                </c:ext>
                <c:ext xmlns:c16="http://schemas.microsoft.com/office/drawing/2014/chart" uri="{C3380CC4-5D6E-409C-BE32-E72D297353CC}">
                  <c16:uniqueId val="{00000027-31B8-4222-BBAA-DF8A76E4E5B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{BB74ACE2-3985-4148-BF0F-2E47BB8E4F29}</c15:txfldGUID>
                      <c15:f>Diagramm!$K$63</c15:f>
                      <c15:dlblFieldTableCache>
                        <c:ptCount val="1"/>
                      </c15:dlblFieldTableCache>
                    </c15:dlblFTEntry>
                  </c15:dlblFieldTable>
                  <c15:showDataLabelsRange val="0"/>
                </c:ext>
                <c:ext xmlns:c16="http://schemas.microsoft.com/office/drawing/2014/chart" uri="{C3380CC4-5D6E-409C-BE32-E72D297353CC}">
                  <c16:uniqueId val="{00000028-31B8-4222-BBAA-DF8A76E4E5B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{DE61EC4E-9E62-4193-9A52-63AB5B691240}</c15:txfldGUID>
                      <c15:f>Diagramm!$K$64</c15:f>
                      <c15:dlblFieldTableCache>
                        <c:ptCount val="1"/>
                      </c15:dlblFieldTableCache>
                    </c15:dlblFTEntry>
                  </c15:dlblFieldTable>
                  <c15:showDataLabelsRange val="0"/>
                </c:ext>
                <c:ext xmlns:c16="http://schemas.microsoft.com/office/drawing/2014/chart" uri="{C3380CC4-5D6E-409C-BE32-E72D297353CC}">
                  <c16:uniqueId val="{00000029-31B8-4222-BBAA-DF8A76E4E5B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{EDFB1D9B-313A-4293-936B-9C25793C8A63}</c15:txfldGUID>
                      <c15:f>Diagramm!$K$65</c15:f>
                      <c15:dlblFieldTableCache>
                        <c:ptCount val="1"/>
                      </c15:dlblFieldTableCache>
                    </c15:dlblFTEntry>
                  </c15:dlblFieldTable>
                  <c15:showDataLabelsRange val="0"/>
                </c:ext>
                <c:ext xmlns:c16="http://schemas.microsoft.com/office/drawing/2014/chart" uri="{C3380CC4-5D6E-409C-BE32-E72D297353CC}">
                  <c16:uniqueId val="{0000002A-31B8-4222-BBAA-DF8A76E4E5B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{2E2B1D2C-546C-47C5-A391-A7521D7ADE47}</c15:txfldGUID>
                      <c15:f>Diagramm!$K$66</c15:f>
                      <c15:dlblFieldTableCache>
                        <c:ptCount val="1"/>
                      </c15:dlblFieldTableCache>
                    </c15:dlblFTEntry>
                  </c15:dlblFieldTable>
                  <c15:showDataLabelsRange val="0"/>
                </c:ext>
                <c:ext xmlns:c16="http://schemas.microsoft.com/office/drawing/2014/chart" uri="{C3380CC4-5D6E-409C-BE32-E72D297353CC}">
                  <c16:uniqueId val="{0000002B-31B8-4222-BBAA-DF8A76E4E5B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{D72ED57D-863E-436C-B002-8B2DAE5EFD4D}</c15:txfldGUID>
                      <c15:f>Diagramm!$K$67</c15:f>
                      <c15:dlblFieldTableCache>
                        <c:ptCount val="1"/>
                      </c15:dlblFieldTableCache>
                    </c15:dlblFTEntry>
                  </c15:dlblFieldTable>
                  <c15:showDataLabelsRange val="0"/>
                </c:ext>
                <c:ext xmlns:c16="http://schemas.microsoft.com/office/drawing/2014/chart" uri="{C3380CC4-5D6E-409C-BE32-E72D297353CC}">
                  <c16:uniqueId val="{0000002C-31B8-4222-BBAA-DF8A76E4E5B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1B8-4222-BBAA-DF8A76E4E5B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{5C9B2F6C-3E55-45A9-8741-2AC2372EEA8E}</c15:txfldGUID>
                      <c15:f>Diagramm!$J$46</c15:f>
                      <c15:dlblFieldTableCache>
                        <c:ptCount val="1"/>
                      </c15:dlblFieldTableCache>
                    </c15:dlblFTEntry>
                  </c15:dlblFieldTable>
                  <c15:showDataLabelsRange val="0"/>
                </c:ext>
                <c:ext xmlns:c16="http://schemas.microsoft.com/office/drawing/2014/chart" uri="{C3380CC4-5D6E-409C-BE32-E72D297353CC}">
                  <c16:uniqueId val="{0000002E-31B8-4222-BBAA-DF8A76E4E5B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{FAC4A590-CE61-4782-A579-81BD6AD23E7F}</c15:txfldGUID>
                      <c15:f>Diagramm!$J$47</c15:f>
                      <c15:dlblFieldTableCache>
                        <c:ptCount val="1"/>
                      </c15:dlblFieldTableCache>
                    </c15:dlblFTEntry>
                  </c15:dlblFieldTable>
                  <c15:showDataLabelsRange val="0"/>
                </c:ext>
                <c:ext xmlns:c16="http://schemas.microsoft.com/office/drawing/2014/chart" uri="{C3380CC4-5D6E-409C-BE32-E72D297353CC}">
                  <c16:uniqueId val="{0000002F-31B8-4222-BBAA-DF8A76E4E5B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{4A4CEE49-1BBD-4FEF-B796-BB419D5DB799}</c15:txfldGUID>
                      <c15:f>Diagramm!$J$48</c15:f>
                      <c15:dlblFieldTableCache>
                        <c:ptCount val="1"/>
                      </c15:dlblFieldTableCache>
                    </c15:dlblFTEntry>
                  </c15:dlblFieldTable>
                  <c15:showDataLabelsRange val="0"/>
                </c:ext>
                <c:ext xmlns:c16="http://schemas.microsoft.com/office/drawing/2014/chart" uri="{C3380CC4-5D6E-409C-BE32-E72D297353CC}">
                  <c16:uniqueId val="{00000030-31B8-4222-BBAA-DF8A76E4E5B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{CFDE5FF5-9F5B-4932-9909-4A9DE6563698}</c15:txfldGUID>
                      <c15:f>Diagramm!$J$49</c15:f>
                      <c15:dlblFieldTableCache>
                        <c:ptCount val="1"/>
                      </c15:dlblFieldTableCache>
                    </c15:dlblFTEntry>
                  </c15:dlblFieldTable>
                  <c15:showDataLabelsRange val="0"/>
                </c:ext>
                <c:ext xmlns:c16="http://schemas.microsoft.com/office/drawing/2014/chart" uri="{C3380CC4-5D6E-409C-BE32-E72D297353CC}">
                  <c16:uniqueId val="{00000031-31B8-4222-BBAA-DF8A76E4E5B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{2BB1EE7E-05A6-40AB-A3E9-B6F2D8751DFA}</c15:txfldGUID>
                      <c15:f>Diagramm!$J$50</c15:f>
                      <c15:dlblFieldTableCache>
                        <c:ptCount val="1"/>
                      </c15:dlblFieldTableCache>
                    </c15:dlblFTEntry>
                  </c15:dlblFieldTable>
                  <c15:showDataLabelsRange val="0"/>
                </c:ext>
                <c:ext xmlns:c16="http://schemas.microsoft.com/office/drawing/2014/chart" uri="{C3380CC4-5D6E-409C-BE32-E72D297353CC}">
                  <c16:uniqueId val="{00000032-31B8-4222-BBAA-DF8A76E4E5B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{5702EE83-CF46-469D-8C74-E19A1BACD488}</c15:txfldGUID>
                      <c15:f>Diagramm!$J$51</c15:f>
                      <c15:dlblFieldTableCache>
                        <c:ptCount val="1"/>
                      </c15:dlblFieldTableCache>
                    </c15:dlblFTEntry>
                  </c15:dlblFieldTable>
                  <c15:showDataLabelsRange val="0"/>
                </c:ext>
                <c:ext xmlns:c16="http://schemas.microsoft.com/office/drawing/2014/chart" uri="{C3380CC4-5D6E-409C-BE32-E72D297353CC}">
                  <c16:uniqueId val="{00000033-31B8-4222-BBAA-DF8A76E4E5B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{CDC55ABF-BFF1-4105-B8CE-E77E393B8514}</c15:txfldGUID>
                      <c15:f>Diagramm!$J$52</c15:f>
                      <c15:dlblFieldTableCache>
                        <c:ptCount val="1"/>
                      </c15:dlblFieldTableCache>
                    </c15:dlblFTEntry>
                  </c15:dlblFieldTable>
                  <c15:showDataLabelsRange val="0"/>
                </c:ext>
                <c:ext xmlns:c16="http://schemas.microsoft.com/office/drawing/2014/chart" uri="{C3380CC4-5D6E-409C-BE32-E72D297353CC}">
                  <c16:uniqueId val="{00000034-31B8-4222-BBAA-DF8A76E4E5B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{201DBC2D-0F41-4D90-8443-5D929C7C2BFD}</c15:txfldGUID>
                      <c15:f>Diagramm!$J$53</c15:f>
                      <c15:dlblFieldTableCache>
                        <c:ptCount val="1"/>
                      </c15:dlblFieldTableCache>
                    </c15:dlblFTEntry>
                  </c15:dlblFieldTable>
                  <c15:showDataLabelsRange val="0"/>
                </c:ext>
                <c:ext xmlns:c16="http://schemas.microsoft.com/office/drawing/2014/chart" uri="{C3380CC4-5D6E-409C-BE32-E72D297353CC}">
                  <c16:uniqueId val="{00000035-31B8-4222-BBAA-DF8A76E4E5B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{DE6CCD30-0BA5-408F-BF7D-07CC1C010E38}</c15:txfldGUID>
                      <c15:f>Diagramm!$J$54</c15:f>
                      <c15:dlblFieldTableCache>
                        <c:ptCount val="1"/>
                      </c15:dlblFieldTableCache>
                    </c15:dlblFTEntry>
                  </c15:dlblFieldTable>
                  <c15:showDataLabelsRange val="0"/>
                </c:ext>
                <c:ext xmlns:c16="http://schemas.microsoft.com/office/drawing/2014/chart" uri="{C3380CC4-5D6E-409C-BE32-E72D297353CC}">
                  <c16:uniqueId val="{00000036-31B8-4222-BBAA-DF8A76E4E5B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{2F84A6E9-6F90-4425-B939-BDCEA18DC83C}</c15:txfldGUID>
                      <c15:f>Diagramm!$J$55</c15:f>
                      <c15:dlblFieldTableCache>
                        <c:ptCount val="1"/>
                      </c15:dlblFieldTableCache>
                    </c15:dlblFTEntry>
                  </c15:dlblFieldTable>
                  <c15:showDataLabelsRange val="0"/>
                </c:ext>
                <c:ext xmlns:c16="http://schemas.microsoft.com/office/drawing/2014/chart" uri="{C3380CC4-5D6E-409C-BE32-E72D297353CC}">
                  <c16:uniqueId val="{00000037-31B8-4222-BBAA-DF8A76E4E5B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{6A9924B4-7D4A-4871-B929-BD003021834A}</c15:txfldGUID>
                      <c15:f>Diagramm!$J$56</c15:f>
                      <c15:dlblFieldTableCache>
                        <c:ptCount val="1"/>
                      </c15:dlblFieldTableCache>
                    </c15:dlblFTEntry>
                  </c15:dlblFieldTable>
                  <c15:showDataLabelsRange val="0"/>
                </c:ext>
                <c:ext xmlns:c16="http://schemas.microsoft.com/office/drawing/2014/chart" uri="{C3380CC4-5D6E-409C-BE32-E72D297353CC}">
                  <c16:uniqueId val="{00000038-31B8-4222-BBAA-DF8A76E4E5B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{0D1146F7-7D82-4BEE-A154-DABA76892A3F}</c15:txfldGUID>
                      <c15:f>Diagramm!$J$57</c15:f>
                      <c15:dlblFieldTableCache>
                        <c:ptCount val="1"/>
                      </c15:dlblFieldTableCache>
                    </c15:dlblFTEntry>
                  </c15:dlblFieldTable>
                  <c15:showDataLabelsRange val="0"/>
                </c:ext>
                <c:ext xmlns:c16="http://schemas.microsoft.com/office/drawing/2014/chart" uri="{C3380CC4-5D6E-409C-BE32-E72D297353CC}">
                  <c16:uniqueId val="{00000039-31B8-4222-BBAA-DF8A76E4E5B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{4851ABFD-A8D4-40EA-B11B-A70871FDF365}</c15:txfldGUID>
                      <c15:f>Diagramm!$J$58</c15:f>
                      <c15:dlblFieldTableCache>
                        <c:ptCount val="1"/>
                      </c15:dlblFieldTableCache>
                    </c15:dlblFTEntry>
                  </c15:dlblFieldTable>
                  <c15:showDataLabelsRange val="0"/>
                </c:ext>
                <c:ext xmlns:c16="http://schemas.microsoft.com/office/drawing/2014/chart" uri="{C3380CC4-5D6E-409C-BE32-E72D297353CC}">
                  <c16:uniqueId val="{0000003A-31B8-4222-BBAA-DF8A76E4E5B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{0FA58A8F-9E39-48DF-82B8-22FBB0FB8CDE}</c15:txfldGUID>
                      <c15:f>Diagramm!$J$59</c15:f>
                      <c15:dlblFieldTableCache>
                        <c:ptCount val="1"/>
                      </c15:dlblFieldTableCache>
                    </c15:dlblFTEntry>
                  </c15:dlblFieldTable>
                  <c15:showDataLabelsRange val="0"/>
                </c:ext>
                <c:ext xmlns:c16="http://schemas.microsoft.com/office/drawing/2014/chart" uri="{C3380CC4-5D6E-409C-BE32-E72D297353CC}">
                  <c16:uniqueId val="{0000003B-31B8-4222-BBAA-DF8A76E4E5B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{40574C18-CBE9-4977-841C-711C96EAC1CF}</c15:txfldGUID>
                      <c15:f>Diagramm!$J$60</c15:f>
                      <c15:dlblFieldTableCache>
                        <c:ptCount val="1"/>
                      </c15:dlblFieldTableCache>
                    </c15:dlblFTEntry>
                  </c15:dlblFieldTable>
                  <c15:showDataLabelsRange val="0"/>
                </c:ext>
                <c:ext xmlns:c16="http://schemas.microsoft.com/office/drawing/2014/chart" uri="{C3380CC4-5D6E-409C-BE32-E72D297353CC}">
                  <c16:uniqueId val="{0000003C-31B8-4222-BBAA-DF8A76E4E5B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{E7607A8F-F5DE-4312-A353-8D245432018F}</c15:txfldGUID>
                      <c15:f>Diagramm!$J$61</c15:f>
                      <c15:dlblFieldTableCache>
                        <c:ptCount val="1"/>
                      </c15:dlblFieldTableCache>
                    </c15:dlblFTEntry>
                  </c15:dlblFieldTable>
                  <c15:showDataLabelsRange val="0"/>
                </c:ext>
                <c:ext xmlns:c16="http://schemas.microsoft.com/office/drawing/2014/chart" uri="{C3380CC4-5D6E-409C-BE32-E72D297353CC}">
                  <c16:uniqueId val="{0000003D-31B8-4222-BBAA-DF8A76E4E5B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{92576127-8C40-432D-8ACF-2333D5DEA48E}</c15:txfldGUID>
                      <c15:f>Diagramm!$J$62</c15:f>
                      <c15:dlblFieldTableCache>
                        <c:ptCount val="1"/>
                      </c15:dlblFieldTableCache>
                    </c15:dlblFTEntry>
                  </c15:dlblFieldTable>
                  <c15:showDataLabelsRange val="0"/>
                </c:ext>
                <c:ext xmlns:c16="http://schemas.microsoft.com/office/drawing/2014/chart" uri="{C3380CC4-5D6E-409C-BE32-E72D297353CC}">
                  <c16:uniqueId val="{0000003E-31B8-4222-BBAA-DF8A76E4E5B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{6E97CC3B-442B-4A85-B640-C7C5EB21D172}</c15:txfldGUID>
                      <c15:f>Diagramm!$J$63</c15:f>
                      <c15:dlblFieldTableCache>
                        <c:ptCount val="1"/>
                      </c15:dlblFieldTableCache>
                    </c15:dlblFTEntry>
                  </c15:dlblFieldTable>
                  <c15:showDataLabelsRange val="0"/>
                </c:ext>
                <c:ext xmlns:c16="http://schemas.microsoft.com/office/drawing/2014/chart" uri="{C3380CC4-5D6E-409C-BE32-E72D297353CC}">
                  <c16:uniqueId val="{0000003F-31B8-4222-BBAA-DF8A76E4E5B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{BF685FD7-D367-4860-A552-AFD2D50B9907}</c15:txfldGUID>
                      <c15:f>Diagramm!$J$64</c15:f>
                      <c15:dlblFieldTableCache>
                        <c:ptCount val="1"/>
                      </c15:dlblFieldTableCache>
                    </c15:dlblFTEntry>
                  </c15:dlblFieldTable>
                  <c15:showDataLabelsRange val="0"/>
                </c:ext>
                <c:ext xmlns:c16="http://schemas.microsoft.com/office/drawing/2014/chart" uri="{C3380CC4-5D6E-409C-BE32-E72D297353CC}">
                  <c16:uniqueId val="{00000040-31B8-4222-BBAA-DF8A76E4E5B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{06A916ED-BCC2-42AA-A4DF-2E453AA75BDA}</c15:txfldGUID>
                      <c15:f>Diagramm!$J$65</c15:f>
                      <c15:dlblFieldTableCache>
                        <c:ptCount val="1"/>
                      </c15:dlblFieldTableCache>
                    </c15:dlblFTEntry>
                  </c15:dlblFieldTable>
                  <c15:showDataLabelsRange val="0"/>
                </c:ext>
                <c:ext xmlns:c16="http://schemas.microsoft.com/office/drawing/2014/chart" uri="{C3380CC4-5D6E-409C-BE32-E72D297353CC}">
                  <c16:uniqueId val="{00000041-31B8-4222-BBAA-DF8A76E4E5B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{22AF27D6-6F76-4CB9-90CD-0E3BCC82CDD0}</c15:txfldGUID>
                      <c15:f>Diagramm!$J$66</c15:f>
                      <c15:dlblFieldTableCache>
                        <c:ptCount val="1"/>
                      </c15:dlblFieldTableCache>
                    </c15:dlblFTEntry>
                  </c15:dlblFieldTable>
                  <c15:showDataLabelsRange val="0"/>
                </c:ext>
                <c:ext xmlns:c16="http://schemas.microsoft.com/office/drawing/2014/chart" uri="{C3380CC4-5D6E-409C-BE32-E72D297353CC}">
                  <c16:uniqueId val="{00000042-31B8-4222-BBAA-DF8A76E4E5B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{C0F7AA70-2E3F-457C-A143-D49D1EE5DAB8}</c15:txfldGUID>
                      <c15:f>Diagramm!$J$67</c15:f>
                      <c15:dlblFieldTableCache>
                        <c:ptCount val="1"/>
                      </c15:dlblFieldTableCache>
                    </c15:dlblFTEntry>
                  </c15:dlblFieldTable>
                  <c15:showDataLabelsRange val="0"/>
                </c:ext>
                <c:ext xmlns:c16="http://schemas.microsoft.com/office/drawing/2014/chart" uri="{C3380CC4-5D6E-409C-BE32-E72D297353CC}">
                  <c16:uniqueId val="{00000043-31B8-4222-BBAA-DF8A76E4E5B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1B8-4222-BBAA-DF8A76E4E5B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F7-4865-BFD5-1F691F2482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F7-4865-BFD5-1F691F2482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F7-4865-BFD5-1F691F2482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F7-4865-BFD5-1F691F2482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F7-4865-BFD5-1F691F2482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F7-4865-BFD5-1F691F2482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F7-4865-BFD5-1F691F2482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F7-4865-BFD5-1F691F2482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F7-4865-BFD5-1F691F2482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F7-4865-BFD5-1F691F2482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FF7-4865-BFD5-1F691F2482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F7-4865-BFD5-1F691F2482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FF7-4865-BFD5-1F691F2482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FF7-4865-BFD5-1F691F2482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F7-4865-BFD5-1F691F2482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F7-4865-BFD5-1F691F2482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FF7-4865-BFD5-1F691F2482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FF7-4865-BFD5-1F691F2482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FF7-4865-BFD5-1F691F2482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FF7-4865-BFD5-1F691F2482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FF7-4865-BFD5-1F691F2482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FF7-4865-BFD5-1F691F2482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FF7-4865-BFD5-1F691F24824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FF7-4865-BFD5-1F691F2482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FF7-4865-BFD5-1F691F2482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FF7-4865-BFD5-1F691F2482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FF7-4865-BFD5-1F691F2482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FF7-4865-BFD5-1F691F2482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FF7-4865-BFD5-1F691F2482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FF7-4865-BFD5-1F691F2482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FF7-4865-BFD5-1F691F2482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FF7-4865-BFD5-1F691F2482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FF7-4865-BFD5-1F691F2482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FF7-4865-BFD5-1F691F2482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FF7-4865-BFD5-1F691F2482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FF7-4865-BFD5-1F691F2482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FF7-4865-BFD5-1F691F2482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FF7-4865-BFD5-1F691F2482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FF7-4865-BFD5-1F691F2482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FF7-4865-BFD5-1F691F2482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FF7-4865-BFD5-1F691F2482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FF7-4865-BFD5-1F691F2482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FF7-4865-BFD5-1F691F2482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FF7-4865-BFD5-1F691F2482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FF7-4865-BFD5-1F691F24824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FF7-4865-BFD5-1F691F24824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FF7-4865-BFD5-1F691F2482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FF7-4865-BFD5-1F691F2482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FF7-4865-BFD5-1F691F2482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FF7-4865-BFD5-1F691F2482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FF7-4865-BFD5-1F691F2482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FF7-4865-BFD5-1F691F2482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FF7-4865-BFD5-1F691F2482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FF7-4865-BFD5-1F691F2482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FF7-4865-BFD5-1F691F2482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FF7-4865-BFD5-1F691F2482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FF7-4865-BFD5-1F691F2482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FF7-4865-BFD5-1F691F2482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FF7-4865-BFD5-1F691F2482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FF7-4865-BFD5-1F691F2482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FF7-4865-BFD5-1F691F2482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FF7-4865-BFD5-1F691F2482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FF7-4865-BFD5-1F691F2482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FF7-4865-BFD5-1F691F2482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FF7-4865-BFD5-1F691F2482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FF7-4865-BFD5-1F691F2482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FF7-4865-BFD5-1F691F2482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FF7-4865-BFD5-1F691F2482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FF7-4865-BFD5-1F691F24824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99.382555907227726</c:v>
                </c:pt>
                <c:pt idx="2">
                  <c:v>101.48394126498211</c:v>
                </c:pt>
                <c:pt idx="3">
                  <c:v>101.36460333108495</c:v>
                </c:pt>
                <c:pt idx="4">
                  <c:v>101.31790587869041</c:v>
                </c:pt>
                <c:pt idx="5">
                  <c:v>101.70705131531157</c:v>
                </c:pt>
                <c:pt idx="6">
                  <c:v>103.74617340320656</c:v>
                </c:pt>
                <c:pt idx="7">
                  <c:v>103.96928345353604</c:v>
                </c:pt>
                <c:pt idx="8">
                  <c:v>104.25465677372489</c:v>
                </c:pt>
                <c:pt idx="9">
                  <c:v>104.00041508846573</c:v>
                </c:pt>
                <c:pt idx="10">
                  <c:v>106.91122295439214</c:v>
                </c:pt>
                <c:pt idx="11">
                  <c:v>106.99942925335961</c:v>
                </c:pt>
                <c:pt idx="12">
                  <c:v>107.13952161054326</c:v>
                </c:pt>
                <c:pt idx="13">
                  <c:v>106.64660405748975</c:v>
                </c:pt>
                <c:pt idx="14">
                  <c:v>109.0696829761843</c:v>
                </c:pt>
                <c:pt idx="15">
                  <c:v>108.31733513205002</c:v>
                </c:pt>
                <c:pt idx="16">
                  <c:v>107.47678098894826</c:v>
                </c:pt>
                <c:pt idx="17">
                  <c:v>106.49613448866289</c:v>
                </c:pt>
                <c:pt idx="18">
                  <c:v>108.4781819125201</c:v>
                </c:pt>
                <c:pt idx="19">
                  <c:v>107.90743527214237</c:v>
                </c:pt>
                <c:pt idx="20">
                  <c:v>106.77113059720853</c:v>
                </c:pt>
                <c:pt idx="21">
                  <c:v>106.07585741711203</c:v>
                </c:pt>
                <c:pt idx="22">
                  <c:v>108.9710994655736</c:v>
                </c:pt>
                <c:pt idx="23">
                  <c:v>107.61168474031028</c:v>
                </c:pt>
                <c:pt idx="24">
                  <c:v>107.34187723758626</c:v>
                </c:pt>
              </c:numCache>
            </c:numRef>
          </c:val>
          <c:smooth val="0"/>
          <c:extLst>
            <c:ext xmlns:c16="http://schemas.microsoft.com/office/drawing/2014/chart" uri="{C3380CC4-5D6E-409C-BE32-E72D297353CC}">
              <c16:uniqueId val="{00000000-4971-42C9-A4E8-937C9B12942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101.05740181268882</c:v>
                </c:pt>
                <c:pt idx="2">
                  <c:v>104.04078549848943</c:v>
                </c:pt>
                <c:pt idx="3">
                  <c:v>99.88670694864048</c:v>
                </c:pt>
                <c:pt idx="4">
                  <c:v>100.5287009063444</c:v>
                </c:pt>
                <c:pt idx="5">
                  <c:v>103.05891238670695</c:v>
                </c:pt>
                <c:pt idx="6">
                  <c:v>108.11933534743203</c:v>
                </c:pt>
                <c:pt idx="7">
                  <c:v>108.57250755287009</c:v>
                </c:pt>
                <c:pt idx="8">
                  <c:v>106.57099697885198</c:v>
                </c:pt>
                <c:pt idx="9">
                  <c:v>112.80211480362539</c:v>
                </c:pt>
                <c:pt idx="10">
                  <c:v>117.29607250755288</c:v>
                </c:pt>
                <c:pt idx="11">
                  <c:v>117.48489425981874</c:v>
                </c:pt>
                <c:pt idx="12">
                  <c:v>112.68882175226587</c:v>
                </c:pt>
                <c:pt idx="13">
                  <c:v>112.72658610271904</c:v>
                </c:pt>
                <c:pt idx="14">
                  <c:v>111.10271903323263</c:v>
                </c:pt>
                <c:pt idx="15">
                  <c:v>108.91238670694865</c:v>
                </c:pt>
                <c:pt idx="16">
                  <c:v>102.45468277945619</c:v>
                </c:pt>
                <c:pt idx="17">
                  <c:v>101.32175226586102</c:v>
                </c:pt>
                <c:pt idx="18">
                  <c:v>94.448640483383684</c:v>
                </c:pt>
                <c:pt idx="19">
                  <c:v>93.504531722054381</c:v>
                </c:pt>
                <c:pt idx="20">
                  <c:v>94.033232628398792</c:v>
                </c:pt>
                <c:pt idx="21">
                  <c:v>94.750755287009056</c:v>
                </c:pt>
                <c:pt idx="22">
                  <c:v>90.181268882175232</c:v>
                </c:pt>
                <c:pt idx="23">
                  <c:v>85.800604229607245</c:v>
                </c:pt>
                <c:pt idx="24">
                  <c:v>82.137462235649551</c:v>
                </c:pt>
              </c:numCache>
            </c:numRef>
          </c:val>
          <c:smooth val="0"/>
          <c:extLst>
            <c:ext xmlns:c16="http://schemas.microsoft.com/office/drawing/2014/chart" uri="{C3380CC4-5D6E-409C-BE32-E72D297353CC}">
              <c16:uniqueId val="{00000001-4971-42C9-A4E8-937C9B12942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100.87946943483274</c:v>
                </c:pt>
                <c:pt idx="2">
                  <c:v>101.26874279123415</c:v>
                </c:pt>
                <c:pt idx="3">
                  <c:v>100.64878892733564</c:v>
                </c:pt>
                <c:pt idx="4">
                  <c:v>96.669550173010379</c:v>
                </c:pt>
                <c:pt idx="5">
                  <c:v>96.193771626297575</c:v>
                </c:pt>
                <c:pt idx="6">
                  <c:v>95.761245674740479</c:v>
                </c:pt>
                <c:pt idx="7">
                  <c:v>97.433679354094579</c:v>
                </c:pt>
                <c:pt idx="8">
                  <c:v>97.707612456747412</c:v>
                </c:pt>
                <c:pt idx="9">
                  <c:v>97.967128027681667</c:v>
                </c:pt>
                <c:pt idx="10">
                  <c:v>96.914648212226069</c:v>
                </c:pt>
                <c:pt idx="11">
                  <c:v>96.655132641291814</c:v>
                </c:pt>
                <c:pt idx="12">
                  <c:v>94.305074971164942</c:v>
                </c:pt>
                <c:pt idx="13">
                  <c:v>93.281430219146472</c:v>
                </c:pt>
                <c:pt idx="14">
                  <c:v>91.075547866205312</c:v>
                </c:pt>
                <c:pt idx="15">
                  <c:v>89.734717416378317</c:v>
                </c:pt>
                <c:pt idx="16">
                  <c:v>85.149942329873127</c:v>
                </c:pt>
                <c:pt idx="17">
                  <c:v>85.899653979238749</c:v>
                </c:pt>
                <c:pt idx="18">
                  <c:v>78.54671280276817</c:v>
                </c:pt>
                <c:pt idx="19">
                  <c:v>78.171856978085358</c:v>
                </c:pt>
                <c:pt idx="20">
                  <c:v>76.629181084198379</c:v>
                </c:pt>
                <c:pt idx="21">
                  <c:v>75.389273356401389</c:v>
                </c:pt>
                <c:pt idx="22">
                  <c:v>69.232987312572092</c:v>
                </c:pt>
                <c:pt idx="23">
                  <c:v>66.435986159169545</c:v>
                </c:pt>
                <c:pt idx="24">
                  <c:v>63.999423298731259</c:v>
                </c:pt>
              </c:numCache>
            </c:numRef>
          </c:val>
          <c:smooth val="0"/>
          <c:extLst>
            <c:ext xmlns:c16="http://schemas.microsoft.com/office/drawing/2014/chart" uri="{C3380CC4-5D6E-409C-BE32-E72D297353CC}">
              <c16:uniqueId val="{00000002-4971-42C9-A4E8-937C9B12942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971-42C9-A4E8-937C9B129427}"/>
                </c:ext>
              </c:extLst>
            </c:dLbl>
            <c:dLbl>
              <c:idx val="1"/>
              <c:delete val="1"/>
              <c:extLst>
                <c:ext xmlns:c15="http://schemas.microsoft.com/office/drawing/2012/chart" uri="{CE6537A1-D6FC-4f65-9D91-7224C49458BB}"/>
                <c:ext xmlns:c16="http://schemas.microsoft.com/office/drawing/2014/chart" uri="{C3380CC4-5D6E-409C-BE32-E72D297353CC}">
                  <c16:uniqueId val="{00000004-4971-42C9-A4E8-937C9B129427}"/>
                </c:ext>
              </c:extLst>
            </c:dLbl>
            <c:dLbl>
              <c:idx val="2"/>
              <c:delete val="1"/>
              <c:extLst>
                <c:ext xmlns:c15="http://schemas.microsoft.com/office/drawing/2012/chart" uri="{CE6537A1-D6FC-4f65-9D91-7224C49458BB}"/>
                <c:ext xmlns:c16="http://schemas.microsoft.com/office/drawing/2014/chart" uri="{C3380CC4-5D6E-409C-BE32-E72D297353CC}">
                  <c16:uniqueId val="{00000005-4971-42C9-A4E8-937C9B129427}"/>
                </c:ext>
              </c:extLst>
            </c:dLbl>
            <c:dLbl>
              <c:idx val="3"/>
              <c:delete val="1"/>
              <c:extLst>
                <c:ext xmlns:c15="http://schemas.microsoft.com/office/drawing/2012/chart" uri="{CE6537A1-D6FC-4f65-9D91-7224C49458BB}"/>
                <c:ext xmlns:c16="http://schemas.microsoft.com/office/drawing/2014/chart" uri="{C3380CC4-5D6E-409C-BE32-E72D297353CC}">
                  <c16:uniqueId val="{00000006-4971-42C9-A4E8-937C9B129427}"/>
                </c:ext>
              </c:extLst>
            </c:dLbl>
            <c:dLbl>
              <c:idx val="4"/>
              <c:delete val="1"/>
              <c:extLst>
                <c:ext xmlns:c15="http://schemas.microsoft.com/office/drawing/2012/chart" uri="{CE6537A1-D6FC-4f65-9D91-7224C49458BB}"/>
                <c:ext xmlns:c16="http://schemas.microsoft.com/office/drawing/2014/chart" uri="{C3380CC4-5D6E-409C-BE32-E72D297353CC}">
                  <c16:uniqueId val="{00000007-4971-42C9-A4E8-937C9B129427}"/>
                </c:ext>
              </c:extLst>
            </c:dLbl>
            <c:dLbl>
              <c:idx val="5"/>
              <c:delete val="1"/>
              <c:extLst>
                <c:ext xmlns:c15="http://schemas.microsoft.com/office/drawing/2012/chart" uri="{CE6537A1-D6FC-4f65-9D91-7224C49458BB}"/>
                <c:ext xmlns:c16="http://schemas.microsoft.com/office/drawing/2014/chart" uri="{C3380CC4-5D6E-409C-BE32-E72D297353CC}">
                  <c16:uniqueId val="{00000008-4971-42C9-A4E8-937C9B129427}"/>
                </c:ext>
              </c:extLst>
            </c:dLbl>
            <c:dLbl>
              <c:idx val="6"/>
              <c:delete val="1"/>
              <c:extLst>
                <c:ext xmlns:c15="http://schemas.microsoft.com/office/drawing/2012/chart" uri="{CE6537A1-D6FC-4f65-9D91-7224C49458BB}"/>
                <c:ext xmlns:c16="http://schemas.microsoft.com/office/drawing/2014/chart" uri="{C3380CC4-5D6E-409C-BE32-E72D297353CC}">
                  <c16:uniqueId val="{00000009-4971-42C9-A4E8-937C9B129427}"/>
                </c:ext>
              </c:extLst>
            </c:dLbl>
            <c:dLbl>
              <c:idx val="7"/>
              <c:delete val="1"/>
              <c:extLst>
                <c:ext xmlns:c15="http://schemas.microsoft.com/office/drawing/2012/chart" uri="{CE6537A1-D6FC-4f65-9D91-7224C49458BB}"/>
                <c:ext xmlns:c16="http://schemas.microsoft.com/office/drawing/2014/chart" uri="{C3380CC4-5D6E-409C-BE32-E72D297353CC}">
                  <c16:uniqueId val="{0000000A-4971-42C9-A4E8-937C9B129427}"/>
                </c:ext>
              </c:extLst>
            </c:dLbl>
            <c:dLbl>
              <c:idx val="8"/>
              <c:delete val="1"/>
              <c:extLst>
                <c:ext xmlns:c15="http://schemas.microsoft.com/office/drawing/2012/chart" uri="{CE6537A1-D6FC-4f65-9D91-7224C49458BB}"/>
                <c:ext xmlns:c16="http://schemas.microsoft.com/office/drawing/2014/chart" uri="{C3380CC4-5D6E-409C-BE32-E72D297353CC}">
                  <c16:uniqueId val="{0000000B-4971-42C9-A4E8-937C9B129427}"/>
                </c:ext>
              </c:extLst>
            </c:dLbl>
            <c:dLbl>
              <c:idx val="9"/>
              <c:delete val="1"/>
              <c:extLst>
                <c:ext xmlns:c15="http://schemas.microsoft.com/office/drawing/2012/chart" uri="{CE6537A1-D6FC-4f65-9D91-7224C49458BB}"/>
                <c:ext xmlns:c16="http://schemas.microsoft.com/office/drawing/2014/chart" uri="{C3380CC4-5D6E-409C-BE32-E72D297353CC}">
                  <c16:uniqueId val="{0000000C-4971-42C9-A4E8-937C9B129427}"/>
                </c:ext>
              </c:extLst>
            </c:dLbl>
            <c:dLbl>
              <c:idx val="10"/>
              <c:delete val="1"/>
              <c:extLst>
                <c:ext xmlns:c15="http://schemas.microsoft.com/office/drawing/2012/chart" uri="{CE6537A1-D6FC-4f65-9D91-7224C49458BB}"/>
                <c:ext xmlns:c16="http://schemas.microsoft.com/office/drawing/2014/chart" uri="{C3380CC4-5D6E-409C-BE32-E72D297353CC}">
                  <c16:uniqueId val="{0000000D-4971-42C9-A4E8-937C9B129427}"/>
                </c:ext>
              </c:extLst>
            </c:dLbl>
            <c:dLbl>
              <c:idx val="11"/>
              <c:delete val="1"/>
              <c:extLst>
                <c:ext xmlns:c15="http://schemas.microsoft.com/office/drawing/2012/chart" uri="{CE6537A1-D6FC-4f65-9D91-7224C49458BB}"/>
                <c:ext xmlns:c16="http://schemas.microsoft.com/office/drawing/2014/chart" uri="{C3380CC4-5D6E-409C-BE32-E72D297353CC}">
                  <c16:uniqueId val="{0000000E-4971-42C9-A4E8-937C9B129427}"/>
                </c:ext>
              </c:extLst>
            </c:dLbl>
            <c:dLbl>
              <c:idx val="12"/>
              <c:delete val="1"/>
              <c:extLst>
                <c:ext xmlns:c15="http://schemas.microsoft.com/office/drawing/2012/chart" uri="{CE6537A1-D6FC-4f65-9D91-7224C49458BB}"/>
                <c:ext xmlns:c16="http://schemas.microsoft.com/office/drawing/2014/chart" uri="{C3380CC4-5D6E-409C-BE32-E72D297353CC}">
                  <c16:uniqueId val="{0000000F-4971-42C9-A4E8-937C9B12942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971-42C9-A4E8-937C9B129427}"/>
                </c:ext>
              </c:extLst>
            </c:dLbl>
            <c:dLbl>
              <c:idx val="14"/>
              <c:delete val="1"/>
              <c:extLst>
                <c:ext xmlns:c15="http://schemas.microsoft.com/office/drawing/2012/chart" uri="{CE6537A1-D6FC-4f65-9D91-7224C49458BB}"/>
                <c:ext xmlns:c16="http://schemas.microsoft.com/office/drawing/2014/chart" uri="{C3380CC4-5D6E-409C-BE32-E72D297353CC}">
                  <c16:uniqueId val="{00000011-4971-42C9-A4E8-937C9B129427}"/>
                </c:ext>
              </c:extLst>
            </c:dLbl>
            <c:dLbl>
              <c:idx val="15"/>
              <c:delete val="1"/>
              <c:extLst>
                <c:ext xmlns:c15="http://schemas.microsoft.com/office/drawing/2012/chart" uri="{CE6537A1-D6FC-4f65-9D91-7224C49458BB}"/>
                <c:ext xmlns:c16="http://schemas.microsoft.com/office/drawing/2014/chart" uri="{C3380CC4-5D6E-409C-BE32-E72D297353CC}">
                  <c16:uniqueId val="{00000012-4971-42C9-A4E8-937C9B129427}"/>
                </c:ext>
              </c:extLst>
            </c:dLbl>
            <c:dLbl>
              <c:idx val="16"/>
              <c:delete val="1"/>
              <c:extLst>
                <c:ext xmlns:c15="http://schemas.microsoft.com/office/drawing/2012/chart" uri="{CE6537A1-D6FC-4f65-9D91-7224C49458BB}"/>
                <c:ext xmlns:c16="http://schemas.microsoft.com/office/drawing/2014/chart" uri="{C3380CC4-5D6E-409C-BE32-E72D297353CC}">
                  <c16:uniqueId val="{00000013-4971-42C9-A4E8-937C9B129427}"/>
                </c:ext>
              </c:extLst>
            </c:dLbl>
            <c:dLbl>
              <c:idx val="17"/>
              <c:delete val="1"/>
              <c:extLst>
                <c:ext xmlns:c15="http://schemas.microsoft.com/office/drawing/2012/chart" uri="{CE6537A1-D6FC-4f65-9D91-7224C49458BB}"/>
                <c:ext xmlns:c16="http://schemas.microsoft.com/office/drawing/2014/chart" uri="{C3380CC4-5D6E-409C-BE32-E72D297353CC}">
                  <c16:uniqueId val="{00000014-4971-42C9-A4E8-937C9B129427}"/>
                </c:ext>
              </c:extLst>
            </c:dLbl>
            <c:dLbl>
              <c:idx val="18"/>
              <c:delete val="1"/>
              <c:extLst>
                <c:ext xmlns:c15="http://schemas.microsoft.com/office/drawing/2012/chart" uri="{CE6537A1-D6FC-4f65-9D91-7224C49458BB}"/>
                <c:ext xmlns:c16="http://schemas.microsoft.com/office/drawing/2014/chart" uri="{C3380CC4-5D6E-409C-BE32-E72D297353CC}">
                  <c16:uniqueId val="{00000015-4971-42C9-A4E8-937C9B129427}"/>
                </c:ext>
              </c:extLst>
            </c:dLbl>
            <c:dLbl>
              <c:idx val="19"/>
              <c:delete val="1"/>
              <c:extLst>
                <c:ext xmlns:c15="http://schemas.microsoft.com/office/drawing/2012/chart" uri="{CE6537A1-D6FC-4f65-9D91-7224C49458BB}"/>
                <c:ext xmlns:c16="http://schemas.microsoft.com/office/drawing/2014/chart" uri="{C3380CC4-5D6E-409C-BE32-E72D297353CC}">
                  <c16:uniqueId val="{00000016-4971-42C9-A4E8-937C9B129427}"/>
                </c:ext>
              </c:extLst>
            </c:dLbl>
            <c:dLbl>
              <c:idx val="20"/>
              <c:delete val="1"/>
              <c:extLst>
                <c:ext xmlns:c15="http://schemas.microsoft.com/office/drawing/2012/chart" uri="{CE6537A1-D6FC-4f65-9D91-7224C49458BB}"/>
                <c:ext xmlns:c16="http://schemas.microsoft.com/office/drawing/2014/chart" uri="{C3380CC4-5D6E-409C-BE32-E72D297353CC}">
                  <c16:uniqueId val="{00000017-4971-42C9-A4E8-937C9B129427}"/>
                </c:ext>
              </c:extLst>
            </c:dLbl>
            <c:dLbl>
              <c:idx val="21"/>
              <c:delete val="1"/>
              <c:extLst>
                <c:ext xmlns:c15="http://schemas.microsoft.com/office/drawing/2012/chart" uri="{CE6537A1-D6FC-4f65-9D91-7224C49458BB}"/>
                <c:ext xmlns:c16="http://schemas.microsoft.com/office/drawing/2014/chart" uri="{C3380CC4-5D6E-409C-BE32-E72D297353CC}">
                  <c16:uniqueId val="{00000018-4971-42C9-A4E8-937C9B129427}"/>
                </c:ext>
              </c:extLst>
            </c:dLbl>
            <c:dLbl>
              <c:idx val="22"/>
              <c:delete val="1"/>
              <c:extLst>
                <c:ext xmlns:c15="http://schemas.microsoft.com/office/drawing/2012/chart" uri="{CE6537A1-D6FC-4f65-9D91-7224C49458BB}"/>
                <c:ext xmlns:c16="http://schemas.microsoft.com/office/drawing/2014/chart" uri="{C3380CC4-5D6E-409C-BE32-E72D297353CC}">
                  <c16:uniqueId val="{00000019-4971-42C9-A4E8-937C9B129427}"/>
                </c:ext>
              </c:extLst>
            </c:dLbl>
            <c:dLbl>
              <c:idx val="23"/>
              <c:delete val="1"/>
              <c:extLst>
                <c:ext xmlns:c15="http://schemas.microsoft.com/office/drawing/2012/chart" uri="{CE6537A1-D6FC-4f65-9D91-7224C49458BB}"/>
                <c:ext xmlns:c16="http://schemas.microsoft.com/office/drawing/2014/chart" uri="{C3380CC4-5D6E-409C-BE32-E72D297353CC}">
                  <c16:uniqueId val="{0000001A-4971-42C9-A4E8-937C9B129427}"/>
                </c:ext>
              </c:extLst>
            </c:dLbl>
            <c:dLbl>
              <c:idx val="24"/>
              <c:delete val="1"/>
              <c:extLst>
                <c:ext xmlns:c15="http://schemas.microsoft.com/office/drawing/2012/chart" uri="{CE6537A1-D6FC-4f65-9D91-7224C49458BB}"/>
                <c:ext xmlns:c16="http://schemas.microsoft.com/office/drawing/2014/chart" uri="{C3380CC4-5D6E-409C-BE32-E72D297353CC}">
                  <c16:uniqueId val="{0000001B-4971-42C9-A4E8-937C9B12942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971-42C9-A4E8-937C9B12942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Delmenhorst, Stadt (03401)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20688</v>
      </c>
      <c r="F11" s="238">
        <v>20740</v>
      </c>
      <c r="G11" s="238">
        <v>21002</v>
      </c>
      <c r="H11" s="238">
        <v>20444</v>
      </c>
      <c r="I11" s="265">
        <v>20578</v>
      </c>
      <c r="J11" s="263">
        <v>110</v>
      </c>
      <c r="K11" s="266">
        <v>0.53455146272718435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18.213457076566126</v>
      </c>
      <c r="E13" s="115">
        <v>3768</v>
      </c>
      <c r="F13" s="114">
        <v>3747</v>
      </c>
      <c r="G13" s="114">
        <v>3896</v>
      </c>
      <c r="H13" s="114">
        <v>3869</v>
      </c>
      <c r="I13" s="140">
        <v>3865</v>
      </c>
      <c r="J13" s="115">
        <v>-97</v>
      </c>
      <c r="K13" s="116">
        <v>-2.5097024579560157</v>
      </c>
    </row>
    <row r="14" spans="1:255" ht="14.1" customHeight="1" x14ac:dyDescent="0.2">
      <c r="A14" s="306" t="s">
        <v>230</v>
      </c>
      <c r="B14" s="307"/>
      <c r="C14" s="308"/>
      <c r="D14" s="113">
        <v>63.026875483372002</v>
      </c>
      <c r="E14" s="115">
        <v>13039</v>
      </c>
      <c r="F14" s="114">
        <v>13083</v>
      </c>
      <c r="G14" s="114">
        <v>13191</v>
      </c>
      <c r="H14" s="114">
        <v>12672</v>
      </c>
      <c r="I14" s="140">
        <v>12791</v>
      </c>
      <c r="J14" s="115">
        <v>248</v>
      </c>
      <c r="K14" s="116">
        <v>1.93886326323196</v>
      </c>
    </row>
    <row r="15" spans="1:255" ht="14.1" customHeight="1" x14ac:dyDescent="0.2">
      <c r="A15" s="306" t="s">
        <v>231</v>
      </c>
      <c r="B15" s="307"/>
      <c r="C15" s="308"/>
      <c r="D15" s="113">
        <v>9.4305877803557614</v>
      </c>
      <c r="E15" s="115">
        <v>1951</v>
      </c>
      <c r="F15" s="114">
        <v>1957</v>
      </c>
      <c r="G15" s="114">
        <v>1983</v>
      </c>
      <c r="H15" s="114">
        <v>1973</v>
      </c>
      <c r="I15" s="140">
        <v>1995</v>
      </c>
      <c r="J15" s="115">
        <v>-44</v>
      </c>
      <c r="K15" s="116">
        <v>-2.2055137844611528</v>
      </c>
    </row>
    <row r="16" spans="1:255" ht="14.1" customHeight="1" x14ac:dyDescent="0.2">
      <c r="A16" s="306" t="s">
        <v>232</v>
      </c>
      <c r="B16" s="307"/>
      <c r="C16" s="308"/>
      <c r="D16" s="113">
        <v>9.3290796597061103</v>
      </c>
      <c r="E16" s="115">
        <v>1930</v>
      </c>
      <c r="F16" s="114">
        <v>1953</v>
      </c>
      <c r="G16" s="114">
        <v>1932</v>
      </c>
      <c r="H16" s="114">
        <v>1930</v>
      </c>
      <c r="I16" s="140">
        <v>1927</v>
      </c>
      <c r="J16" s="115">
        <v>3</v>
      </c>
      <c r="K16" s="116">
        <v>0.15568240788790866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0.15467904098994587</v>
      </c>
      <c r="E18" s="115">
        <v>32</v>
      </c>
      <c r="F18" s="114">
        <v>31</v>
      </c>
      <c r="G18" s="114">
        <v>30</v>
      </c>
      <c r="H18" s="114">
        <v>28</v>
      </c>
      <c r="I18" s="140">
        <v>27</v>
      </c>
      <c r="J18" s="115">
        <v>5</v>
      </c>
      <c r="K18" s="116">
        <v>18.518518518518519</v>
      </c>
    </row>
    <row r="19" spans="1:255" ht="14.1" customHeight="1" x14ac:dyDescent="0.2">
      <c r="A19" s="306" t="s">
        <v>235</v>
      </c>
      <c r="B19" s="307" t="s">
        <v>236</v>
      </c>
      <c r="C19" s="308"/>
      <c r="D19" s="113">
        <v>0.1208430007733952</v>
      </c>
      <c r="E19" s="115">
        <v>25</v>
      </c>
      <c r="F19" s="114">
        <v>24</v>
      </c>
      <c r="G19" s="114">
        <v>23</v>
      </c>
      <c r="H19" s="114">
        <v>22</v>
      </c>
      <c r="I19" s="140">
        <v>23</v>
      </c>
      <c r="J19" s="115">
        <v>2</v>
      </c>
      <c r="K19" s="116">
        <v>8.695652173913043</v>
      </c>
    </row>
    <row r="20" spans="1:255" ht="14.1" customHeight="1" x14ac:dyDescent="0.2">
      <c r="A20" s="306">
        <v>12</v>
      </c>
      <c r="B20" s="307" t="s">
        <v>237</v>
      </c>
      <c r="C20" s="308"/>
      <c r="D20" s="113">
        <v>1.1890951276102089</v>
      </c>
      <c r="E20" s="115">
        <v>246</v>
      </c>
      <c r="F20" s="114">
        <v>246</v>
      </c>
      <c r="G20" s="114">
        <v>262</v>
      </c>
      <c r="H20" s="114">
        <v>254</v>
      </c>
      <c r="I20" s="140">
        <v>241</v>
      </c>
      <c r="J20" s="115">
        <v>5</v>
      </c>
      <c r="K20" s="116">
        <v>2.0746887966804981</v>
      </c>
    </row>
    <row r="21" spans="1:255" ht="14.1" customHeight="1" x14ac:dyDescent="0.2">
      <c r="A21" s="306">
        <v>21</v>
      </c>
      <c r="B21" s="307" t="s">
        <v>238</v>
      </c>
      <c r="C21" s="308"/>
      <c r="D21" s="113">
        <v>0.10634184068058777</v>
      </c>
      <c r="E21" s="115">
        <v>22</v>
      </c>
      <c r="F21" s="114">
        <v>21</v>
      </c>
      <c r="G21" s="114">
        <v>21</v>
      </c>
      <c r="H21" s="114">
        <v>23</v>
      </c>
      <c r="I21" s="140">
        <v>22</v>
      </c>
      <c r="J21" s="115">
        <v>0</v>
      </c>
      <c r="K21" s="116">
        <v>0</v>
      </c>
    </row>
    <row r="22" spans="1:255" ht="14.1" customHeight="1" x14ac:dyDescent="0.2">
      <c r="A22" s="306">
        <v>22</v>
      </c>
      <c r="B22" s="307" t="s">
        <v>239</v>
      </c>
      <c r="C22" s="308"/>
      <c r="D22" s="113">
        <v>2.2766821345707657</v>
      </c>
      <c r="E22" s="115">
        <v>471</v>
      </c>
      <c r="F22" s="114">
        <v>481</v>
      </c>
      <c r="G22" s="114">
        <v>486</v>
      </c>
      <c r="H22" s="114">
        <v>486</v>
      </c>
      <c r="I22" s="140">
        <v>501</v>
      </c>
      <c r="J22" s="115">
        <v>-30</v>
      </c>
      <c r="K22" s="116">
        <v>-5.9880239520958085</v>
      </c>
    </row>
    <row r="23" spans="1:255" ht="14.1" customHeight="1" x14ac:dyDescent="0.2">
      <c r="A23" s="306">
        <v>23</v>
      </c>
      <c r="B23" s="307" t="s">
        <v>240</v>
      </c>
      <c r="C23" s="308"/>
      <c r="D23" s="113">
        <v>2.1316705336426915</v>
      </c>
      <c r="E23" s="115">
        <v>441</v>
      </c>
      <c r="F23" s="114">
        <v>443</v>
      </c>
      <c r="G23" s="114">
        <v>449</v>
      </c>
      <c r="H23" s="114">
        <v>448</v>
      </c>
      <c r="I23" s="140">
        <v>459</v>
      </c>
      <c r="J23" s="115">
        <v>-18</v>
      </c>
      <c r="K23" s="116">
        <v>-3.9215686274509802</v>
      </c>
    </row>
    <row r="24" spans="1:255" ht="14.1" customHeight="1" x14ac:dyDescent="0.2">
      <c r="A24" s="306">
        <v>24</v>
      </c>
      <c r="B24" s="307" t="s">
        <v>241</v>
      </c>
      <c r="C24" s="308"/>
      <c r="D24" s="113">
        <v>2.0446635730858467</v>
      </c>
      <c r="E24" s="115">
        <v>423</v>
      </c>
      <c r="F24" s="114">
        <v>425</v>
      </c>
      <c r="G24" s="114">
        <v>458</v>
      </c>
      <c r="H24" s="114">
        <v>430</v>
      </c>
      <c r="I24" s="140">
        <v>438</v>
      </c>
      <c r="J24" s="115">
        <v>-15</v>
      </c>
      <c r="K24" s="116">
        <v>-3.4246575342465753</v>
      </c>
    </row>
    <row r="25" spans="1:255" ht="14.1" customHeight="1" x14ac:dyDescent="0.2">
      <c r="A25" s="306">
        <v>25</v>
      </c>
      <c r="B25" s="307" t="s">
        <v>242</v>
      </c>
      <c r="C25" s="308"/>
      <c r="D25" s="113">
        <v>4.9303944315545243</v>
      </c>
      <c r="E25" s="115">
        <v>1020</v>
      </c>
      <c r="F25" s="114">
        <v>1023</v>
      </c>
      <c r="G25" s="114">
        <v>1025</v>
      </c>
      <c r="H25" s="114">
        <v>982</v>
      </c>
      <c r="I25" s="140">
        <v>977</v>
      </c>
      <c r="J25" s="115">
        <v>43</v>
      </c>
      <c r="K25" s="116">
        <v>4.4012282497441149</v>
      </c>
    </row>
    <row r="26" spans="1:255" ht="14.1" customHeight="1" x14ac:dyDescent="0.2">
      <c r="A26" s="306">
        <v>26</v>
      </c>
      <c r="B26" s="307" t="s">
        <v>243</v>
      </c>
      <c r="C26" s="308"/>
      <c r="D26" s="113">
        <v>2.6343774168600156</v>
      </c>
      <c r="E26" s="115">
        <v>545</v>
      </c>
      <c r="F26" s="114">
        <v>544</v>
      </c>
      <c r="G26" s="114">
        <v>544</v>
      </c>
      <c r="H26" s="114">
        <v>524</v>
      </c>
      <c r="I26" s="140">
        <v>531</v>
      </c>
      <c r="J26" s="115">
        <v>14</v>
      </c>
      <c r="K26" s="116">
        <v>2.6365348399246704</v>
      </c>
    </row>
    <row r="27" spans="1:255" ht="14.1" customHeight="1" x14ac:dyDescent="0.2">
      <c r="A27" s="306">
        <v>27</v>
      </c>
      <c r="B27" s="307" t="s">
        <v>244</v>
      </c>
      <c r="C27" s="308"/>
      <c r="D27" s="113">
        <v>1.6192962103634958</v>
      </c>
      <c r="E27" s="115">
        <v>335</v>
      </c>
      <c r="F27" s="114">
        <v>338</v>
      </c>
      <c r="G27" s="114">
        <v>342</v>
      </c>
      <c r="H27" s="114">
        <v>334</v>
      </c>
      <c r="I27" s="140">
        <v>339</v>
      </c>
      <c r="J27" s="115">
        <v>-4</v>
      </c>
      <c r="K27" s="116">
        <v>-1.1799410029498525</v>
      </c>
    </row>
    <row r="28" spans="1:255" ht="14.1" customHeight="1" x14ac:dyDescent="0.2">
      <c r="A28" s="306">
        <v>28</v>
      </c>
      <c r="B28" s="307" t="s">
        <v>245</v>
      </c>
      <c r="C28" s="308"/>
      <c r="D28" s="113">
        <v>0.21751740139211137</v>
      </c>
      <c r="E28" s="115">
        <v>45</v>
      </c>
      <c r="F28" s="114">
        <v>44</v>
      </c>
      <c r="G28" s="114">
        <v>46</v>
      </c>
      <c r="H28" s="114">
        <v>49</v>
      </c>
      <c r="I28" s="140">
        <v>46</v>
      </c>
      <c r="J28" s="115">
        <v>-1</v>
      </c>
      <c r="K28" s="116">
        <v>-2.1739130434782608</v>
      </c>
    </row>
    <row r="29" spans="1:255" ht="14.1" customHeight="1" x14ac:dyDescent="0.2">
      <c r="A29" s="306">
        <v>29</v>
      </c>
      <c r="B29" s="307" t="s">
        <v>246</v>
      </c>
      <c r="C29" s="308"/>
      <c r="D29" s="113">
        <v>3.5189481825212683</v>
      </c>
      <c r="E29" s="115">
        <v>728</v>
      </c>
      <c r="F29" s="114">
        <v>737</v>
      </c>
      <c r="G29" s="114">
        <v>738</v>
      </c>
      <c r="H29" s="114">
        <v>731</v>
      </c>
      <c r="I29" s="140">
        <v>737</v>
      </c>
      <c r="J29" s="115">
        <v>-9</v>
      </c>
      <c r="K29" s="116">
        <v>-1.2211668928086838</v>
      </c>
    </row>
    <row r="30" spans="1:255" ht="14.1" customHeight="1" x14ac:dyDescent="0.2">
      <c r="A30" s="306" t="s">
        <v>247</v>
      </c>
      <c r="B30" s="307" t="s">
        <v>248</v>
      </c>
      <c r="C30" s="308"/>
      <c r="D30" s="113">
        <v>2.2815158546017016</v>
      </c>
      <c r="E30" s="115">
        <v>472</v>
      </c>
      <c r="F30" s="114">
        <v>476</v>
      </c>
      <c r="G30" s="114">
        <v>473</v>
      </c>
      <c r="H30" s="114">
        <v>469</v>
      </c>
      <c r="I30" s="140">
        <v>475</v>
      </c>
      <c r="J30" s="115">
        <v>-3</v>
      </c>
      <c r="K30" s="116">
        <v>-0.63157894736842102</v>
      </c>
    </row>
    <row r="31" spans="1:255" ht="14.1" customHeight="1" x14ac:dyDescent="0.2">
      <c r="A31" s="306" t="s">
        <v>249</v>
      </c>
      <c r="B31" s="307" t="s">
        <v>250</v>
      </c>
      <c r="C31" s="308"/>
      <c r="D31" s="113" t="s">
        <v>513</v>
      </c>
      <c r="E31" s="115" t="s">
        <v>513</v>
      </c>
      <c r="F31" s="114" t="s">
        <v>513</v>
      </c>
      <c r="G31" s="114" t="s">
        <v>513</v>
      </c>
      <c r="H31" s="114" t="s">
        <v>513</v>
      </c>
      <c r="I31" s="140" t="s">
        <v>513</v>
      </c>
      <c r="J31" s="115" t="s">
        <v>513</v>
      </c>
      <c r="K31" s="116" t="s">
        <v>513</v>
      </c>
    </row>
    <row r="32" spans="1:255" ht="14.1" customHeight="1" x14ac:dyDescent="0.2">
      <c r="A32" s="306">
        <v>31</v>
      </c>
      <c r="B32" s="307" t="s">
        <v>251</v>
      </c>
      <c r="C32" s="308"/>
      <c r="D32" s="113">
        <v>1.1455916473317866</v>
      </c>
      <c r="E32" s="115">
        <v>237</v>
      </c>
      <c r="F32" s="114">
        <v>239</v>
      </c>
      <c r="G32" s="114">
        <v>237</v>
      </c>
      <c r="H32" s="114">
        <v>241</v>
      </c>
      <c r="I32" s="140">
        <v>241</v>
      </c>
      <c r="J32" s="115">
        <v>-4</v>
      </c>
      <c r="K32" s="116">
        <v>-1.6597510373443984</v>
      </c>
    </row>
    <row r="33" spans="1:11" ht="14.1" customHeight="1" x14ac:dyDescent="0.2">
      <c r="A33" s="306">
        <v>32</v>
      </c>
      <c r="B33" s="307" t="s">
        <v>252</v>
      </c>
      <c r="C33" s="308"/>
      <c r="D33" s="113">
        <v>1.9818252126836813</v>
      </c>
      <c r="E33" s="115">
        <v>410</v>
      </c>
      <c r="F33" s="114">
        <v>391</v>
      </c>
      <c r="G33" s="114">
        <v>408</v>
      </c>
      <c r="H33" s="114">
        <v>398</v>
      </c>
      <c r="I33" s="140">
        <v>389</v>
      </c>
      <c r="J33" s="115">
        <v>21</v>
      </c>
      <c r="K33" s="116">
        <v>5.3984575835475574</v>
      </c>
    </row>
    <row r="34" spans="1:11" ht="14.1" customHeight="1" x14ac:dyDescent="0.2">
      <c r="A34" s="306">
        <v>33</v>
      </c>
      <c r="B34" s="307" t="s">
        <v>253</v>
      </c>
      <c r="C34" s="308"/>
      <c r="D34" s="113">
        <v>1.2422660479505028</v>
      </c>
      <c r="E34" s="115">
        <v>257</v>
      </c>
      <c r="F34" s="114">
        <v>263</v>
      </c>
      <c r="G34" s="114">
        <v>271</v>
      </c>
      <c r="H34" s="114">
        <v>260</v>
      </c>
      <c r="I34" s="140">
        <v>263</v>
      </c>
      <c r="J34" s="115">
        <v>-6</v>
      </c>
      <c r="K34" s="116">
        <v>-2.2813688212927756</v>
      </c>
    </row>
    <row r="35" spans="1:11" ht="14.1" customHeight="1" x14ac:dyDescent="0.2">
      <c r="A35" s="306">
        <v>34</v>
      </c>
      <c r="B35" s="307" t="s">
        <v>254</v>
      </c>
      <c r="C35" s="308"/>
      <c r="D35" s="113">
        <v>3.0790796597061099</v>
      </c>
      <c r="E35" s="115">
        <v>637</v>
      </c>
      <c r="F35" s="114">
        <v>624</v>
      </c>
      <c r="G35" s="114">
        <v>621</v>
      </c>
      <c r="H35" s="114">
        <v>607</v>
      </c>
      <c r="I35" s="140">
        <v>614</v>
      </c>
      <c r="J35" s="115">
        <v>23</v>
      </c>
      <c r="K35" s="116">
        <v>3.7459283387622149</v>
      </c>
    </row>
    <row r="36" spans="1:11" ht="14.1" customHeight="1" x14ac:dyDescent="0.2">
      <c r="A36" s="306">
        <v>41</v>
      </c>
      <c r="B36" s="307" t="s">
        <v>255</v>
      </c>
      <c r="C36" s="308"/>
      <c r="D36" s="113">
        <v>0.36736272235112144</v>
      </c>
      <c r="E36" s="115">
        <v>76</v>
      </c>
      <c r="F36" s="114">
        <v>77</v>
      </c>
      <c r="G36" s="114">
        <v>74</v>
      </c>
      <c r="H36" s="114">
        <v>70</v>
      </c>
      <c r="I36" s="140">
        <v>71</v>
      </c>
      <c r="J36" s="115">
        <v>5</v>
      </c>
      <c r="K36" s="116">
        <v>7.042253521126761</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0.45920340293890177</v>
      </c>
      <c r="E38" s="115">
        <v>95</v>
      </c>
      <c r="F38" s="114">
        <v>96</v>
      </c>
      <c r="G38" s="114">
        <v>101</v>
      </c>
      <c r="H38" s="114">
        <v>94</v>
      </c>
      <c r="I38" s="140">
        <v>89</v>
      </c>
      <c r="J38" s="115">
        <v>6</v>
      </c>
      <c r="K38" s="116">
        <v>6.7415730337078648</v>
      </c>
    </row>
    <row r="39" spans="1:11" ht="14.1" customHeight="1" x14ac:dyDescent="0.2">
      <c r="A39" s="306">
        <v>51</v>
      </c>
      <c r="B39" s="307" t="s">
        <v>258</v>
      </c>
      <c r="C39" s="308"/>
      <c r="D39" s="113">
        <v>6.8010440835266825</v>
      </c>
      <c r="E39" s="115">
        <v>1407</v>
      </c>
      <c r="F39" s="114">
        <v>1419</v>
      </c>
      <c r="G39" s="114">
        <v>1429</v>
      </c>
      <c r="H39" s="114">
        <v>1357</v>
      </c>
      <c r="I39" s="140">
        <v>1360</v>
      </c>
      <c r="J39" s="115">
        <v>47</v>
      </c>
      <c r="K39" s="116">
        <v>3.4558823529411766</v>
      </c>
    </row>
    <row r="40" spans="1:11" ht="14.1" customHeight="1" x14ac:dyDescent="0.2">
      <c r="A40" s="306" t="s">
        <v>259</v>
      </c>
      <c r="B40" s="307" t="s">
        <v>260</v>
      </c>
      <c r="C40" s="308"/>
      <c r="D40" s="113">
        <v>5.7327919566898684</v>
      </c>
      <c r="E40" s="115">
        <v>1186</v>
      </c>
      <c r="F40" s="114">
        <v>1194</v>
      </c>
      <c r="G40" s="114">
        <v>1199</v>
      </c>
      <c r="H40" s="114">
        <v>1139</v>
      </c>
      <c r="I40" s="140">
        <v>1146</v>
      </c>
      <c r="J40" s="115">
        <v>40</v>
      </c>
      <c r="K40" s="116">
        <v>3.4904013961605584</v>
      </c>
    </row>
    <row r="41" spans="1:11" ht="14.1" customHeight="1" x14ac:dyDescent="0.2">
      <c r="A41" s="306"/>
      <c r="B41" s="307" t="s">
        <v>261</v>
      </c>
      <c r="C41" s="308"/>
      <c r="D41" s="113">
        <v>4.5581979891724673</v>
      </c>
      <c r="E41" s="115">
        <v>943</v>
      </c>
      <c r="F41" s="114">
        <v>955</v>
      </c>
      <c r="G41" s="114">
        <v>965</v>
      </c>
      <c r="H41" s="114">
        <v>905</v>
      </c>
      <c r="I41" s="140">
        <v>915</v>
      </c>
      <c r="J41" s="115">
        <v>28</v>
      </c>
      <c r="K41" s="116">
        <v>3.0601092896174862</v>
      </c>
    </row>
    <row r="42" spans="1:11" ht="14.1" customHeight="1" x14ac:dyDescent="0.2">
      <c r="A42" s="306">
        <v>52</v>
      </c>
      <c r="B42" s="307" t="s">
        <v>262</v>
      </c>
      <c r="C42" s="308"/>
      <c r="D42" s="113">
        <v>4.33584686774942</v>
      </c>
      <c r="E42" s="115">
        <v>897</v>
      </c>
      <c r="F42" s="114">
        <v>898</v>
      </c>
      <c r="G42" s="114">
        <v>928</v>
      </c>
      <c r="H42" s="114">
        <v>842</v>
      </c>
      <c r="I42" s="140">
        <v>824</v>
      </c>
      <c r="J42" s="115">
        <v>73</v>
      </c>
      <c r="K42" s="116">
        <v>8.8592233009708732</v>
      </c>
    </row>
    <row r="43" spans="1:11" ht="14.1" customHeight="1" x14ac:dyDescent="0.2">
      <c r="A43" s="306" t="s">
        <v>263</v>
      </c>
      <c r="B43" s="307" t="s">
        <v>264</v>
      </c>
      <c r="C43" s="308"/>
      <c r="D43" s="113">
        <v>3.9684841453982984</v>
      </c>
      <c r="E43" s="115">
        <v>821</v>
      </c>
      <c r="F43" s="114">
        <v>812</v>
      </c>
      <c r="G43" s="114">
        <v>837</v>
      </c>
      <c r="H43" s="114">
        <v>742</v>
      </c>
      <c r="I43" s="140">
        <v>723</v>
      </c>
      <c r="J43" s="115">
        <v>98</v>
      </c>
      <c r="K43" s="116">
        <v>13.55463347164592</v>
      </c>
    </row>
    <row r="44" spans="1:11" ht="14.1" customHeight="1" x14ac:dyDescent="0.2">
      <c r="A44" s="306">
        <v>53</v>
      </c>
      <c r="B44" s="307" t="s">
        <v>265</v>
      </c>
      <c r="C44" s="308"/>
      <c r="D44" s="113">
        <v>0.66221964423820567</v>
      </c>
      <c r="E44" s="115">
        <v>137</v>
      </c>
      <c r="F44" s="114">
        <v>133</v>
      </c>
      <c r="G44" s="114">
        <v>131</v>
      </c>
      <c r="H44" s="114">
        <v>131</v>
      </c>
      <c r="I44" s="140">
        <v>133</v>
      </c>
      <c r="J44" s="115">
        <v>4</v>
      </c>
      <c r="K44" s="116">
        <v>3.007518796992481</v>
      </c>
    </row>
    <row r="45" spans="1:11" ht="14.1" customHeight="1" x14ac:dyDescent="0.2">
      <c r="A45" s="306" t="s">
        <v>266</v>
      </c>
      <c r="B45" s="307" t="s">
        <v>267</v>
      </c>
      <c r="C45" s="308"/>
      <c r="D45" s="113">
        <v>0.61871616395978346</v>
      </c>
      <c r="E45" s="115">
        <v>128</v>
      </c>
      <c r="F45" s="114">
        <v>125</v>
      </c>
      <c r="G45" s="114">
        <v>123</v>
      </c>
      <c r="H45" s="114">
        <v>123</v>
      </c>
      <c r="I45" s="140">
        <v>126</v>
      </c>
      <c r="J45" s="115">
        <v>2</v>
      </c>
      <c r="K45" s="116">
        <v>1.5873015873015872</v>
      </c>
    </row>
    <row r="46" spans="1:11" ht="14.1" customHeight="1" x14ac:dyDescent="0.2">
      <c r="A46" s="306">
        <v>54</v>
      </c>
      <c r="B46" s="307" t="s">
        <v>268</v>
      </c>
      <c r="C46" s="308"/>
      <c r="D46" s="113">
        <v>3.8621423047177106</v>
      </c>
      <c r="E46" s="115">
        <v>799</v>
      </c>
      <c r="F46" s="114">
        <v>825</v>
      </c>
      <c r="G46" s="114">
        <v>936</v>
      </c>
      <c r="H46" s="114">
        <v>1005</v>
      </c>
      <c r="I46" s="140">
        <v>1024</v>
      </c>
      <c r="J46" s="115">
        <v>-225</v>
      </c>
      <c r="K46" s="116">
        <v>-21.97265625</v>
      </c>
    </row>
    <row r="47" spans="1:11" ht="14.1" customHeight="1" x14ac:dyDescent="0.2">
      <c r="A47" s="306">
        <v>61</v>
      </c>
      <c r="B47" s="307" t="s">
        <v>269</v>
      </c>
      <c r="C47" s="308"/>
      <c r="D47" s="113">
        <v>1.9286542923433874</v>
      </c>
      <c r="E47" s="115">
        <v>399</v>
      </c>
      <c r="F47" s="114">
        <v>397</v>
      </c>
      <c r="G47" s="114">
        <v>406</v>
      </c>
      <c r="H47" s="114">
        <v>385</v>
      </c>
      <c r="I47" s="140">
        <v>392</v>
      </c>
      <c r="J47" s="115">
        <v>7</v>
      </c>
      <c r="K47" s="116">
        <v>1.7857142857142858</v>
      </c>
    </row>
    <row r="48" spans="1:11" ht="14.1" customHeight="1" x14ac:dyDescent="0.2">
      <c r="A48" s="306">
        <v>62</v>
      </c>
      <c r="B48" s="307" t="s">
        <v>270</v>
      </c>
      <c r="C48" s="308"/>
      <c r="D48" s="113">
        <v>11.591260634184069</v>
      </c>
      <c r="E48" s="115">
        <v>2398</v>
      </c>
      <c r="F48" s="114">
        <v>2422</v>
      </c>
      <c r="G48" s="114">
        <v>2431</v>
      </c>
      <c r="H48" s="114">
        <v>2372</v>
      </c>
      <c r="I48" s="140">
        <v>2408</v>
      </c>
      <c r="J48" s="115">
        <v>-10</v>
      </c>
      <c r="K48" s="116">
        <v>-0.41528239202657807</v>
      </c>
    </row>
    <row r="49" spans="1:11" ht="14.1" customHeight="1" x14ac:dyDescent="0.2">
      <c r="A49" s="306">
        <v>63</v>
      </c>
      <c r="B49" s="307" t="s">
        <v>271</v>
      </c>
      <c r="C49" s="308"/>
      <c r="D49" s="113">
        <v>1.5226218097447797</v>
      </c>
      <c r="E49" s="115">
        <v>315</v>
      </c>
      <c r="F49" s="114">
        <v>329</v>
      </c>
      <c r="G49" s="114">
        <v>330</v>
      </c>
      <c r="H49" s="114">
        <v>324</v>
      </c>
      <c r="I49" s="140">
        <v>322</v>
      </c>
      <c r="J49" s="115">
        <v>-7</v>
      </c>
      <c r="K49" s="116">
        <v>-2.1739130434782608</v>
      </c>
    </row>
    <row r="50" spans="1:11" ht="14.1" customHeight="1" x14ac:dyDescent="0.2">
      <c r="A50" s="306" t="s">
        <v>272</v>
      </c>
      <c r="B50" s="307" t="s">
        <v>273</v>
      </c>
      <c r="C50" s="308"/>
      <c r="D50" s="113">
        <v>0.18851508120649652</v>
      </c>
      <c r="E50" s="115">
        <v>39</v>
      </c>
      <c r="F50" s="114">
        <v>40</v>
      </c>
      <c r="G50" s="114">
        <v>45</v>
      </c>
      <c r="H50" s="114">
        <v>42</v>
      </c>
      <c r="I50" s="140">
        <v>42</v>
      </c>
      <c r="J50" s="115">
        <v>-3</v>
      </c>
      <c r="K50" s="116">
        <v>-7.1428571428571432</v>
      </c>
    </row>
    <row r="51" spans="1:11" ht="14.1" customHeight="1" x14ac:dyDescent="0.2">
      <c r="A51" s="306" t="s">
        <v>274</v>
      </c>
      <c r="B51" s="307" t="s">
        <v>275</v>
      </c>
      <c r="C51" s="308"/>
      <c r="D51" s="113">
        <v>1.0440835266821347</v>
      </c>
      <c r="E51" s="115">
        <v>216</v>
      </c>
      <c r="F51" s="114">
        <v>227</v>
      </c>
      <c r="G51" s="114">
        <v>220</v>
      </c>
      <c r="H51" s="114">
        <v>218</v>
      </c>
      <c r="I51" s="140">
        <v>214</v>
      </c>
      <c r="J51" s="115">
        <v>2</v>
      </c>
      <c r="K51" s="116">
        <v>0.93457943925233644</v>
      </c>
    </row>
    <row r="52" spans="1:11" ht="14.1" customHeight="1" x14ac:dyDescent="0.2">
      <c r="A52" s="306">
        <v>71</v>
      </c>
      <c r="B52" s="307" t="s">
        <v>276</v>
      </c>
      <c r="C52" s="308"/>
      <c r="D52" s="113">
        <v>9.8559551430781127</v>
      </c>
      <c r="E52" s="115">
        <v>2039</v>
      </c>
      <c r="F52" s="114">
        <v>2020</v>
      </c>
      <c r="G52" s="114">
        <v>2036</v>
      </c>
      <c r="H52" s="114">
        <v>2001</v>
      </c>
      <c r="I52" s="140">
        <v>2003</v>
      </c>
      <c r="J52" s="115">
        <v>36</v>
      </c>
      <c r="K52" s="116">
        <v>1.7973040439340988</v>
      </c>
    </row>
    <row r="53" spans="1:11" ht="14.1" customHeight="1" x14ac:dyDescent="0.2">
      <c r="A53" s="306" t="s">
        <v>277</v>
      </c>
      <c r="B53" s="307" t="s">
        <v>278</v>
      </c>
      <c r="C53" s="308"/>
      <c r="D53" s="113">
        <v>2.6875483372003095</v>
      </c>
      <c r="E53" s="115">
        <v>556</v>
      </c>
      <c r="F53" s="114">
        <v>552</v>
      </c>
      <c r="G53" s="114">
        <v>558</v>
      </c>
      <c r="H53" s="114">
        <v>555</v>
      </c>
      <c r="I53" s="140">
        <v>556</v>
      </c>
      <c r="J53" s="115">
        <v>0</v>
      </c>
      <c r="K53" s="116">
        <v>0</v>
      </c>
    </row>
    <row r="54" spans="1:11" ht="14.1" customHeight="1" x14ac:dyDescent="0.2">
      <c r="A54" s="306" t="s">
        <v>279</v>
      </c>
      <c r="B54" s="307" t="s">
        <v>280</v>
      </c>
      <c r="C54" s="308"/>
      <c r="D54" s="113">
        <v>6.0856535189481828</v>
      </c>
      <c r="E54" s="115">
        <v>1259</v>
      </c>
      <c r="F54" s="114">
        <v>1241</v>
      </c>
      <c r="G54" s="114">
        <v>1247</v>
      </c>
      <c r="H54" s="114">
        <v>1218</v>
      </c>
      <c r="I54" s="140">
        <v>1217</v>
      </c>
      <c r="J54" s="115">
        <v>42</v>
      </c>
      <c r="K54" s="116">
        <v>3.4511092851273624</v>
      </c>
    </row>
    <row r="55" spans="1:11" ht="14.1" customHeight="1" x14ac:dyDescent="0.2">
      <c r="A55" s="306">
        <v>72</v>
      </c>
      <c r="B55" s="307" t="s">
        <v>281</v>
      </c>
      <c r="C55" s="308"/>
      <c r="D55" s="113">
        <v>3.1564191802010826</v>
      </c>
      <c r="E55" s="115">
        <v>653</v>
      </c>
      <c r="F55" s="114">
        <v>652</v>
      </c>
      <c r="G55" s="114">
        <v>659</v>
      </c>
      <c r="H55" s="114">
        <v>610</v>
      </c>
      <c r="I55" s="140">
        <v>619</v>
      </c>
      <c r="J55" s="115">
        <v>34</v>
      </c>
      <c r="K55" s="116">
        <v>5.4927302100161555</v>
      </c>
    </row>
    <row r="56" spans="1:11" ht="14.1" customHeight="1" x14ac:dyDescent="0.2">
      <c r="A56" s="306" t="s">
        <v>282</v>
      </c>
      <c r="B56" s="307" t="s">
        <v>283</v>
      </c>
      <c r="C56" s="308"/>
      <c r="D56" s="113">
        <v>1.61446249033256</v>
      </c>
      <c r="E56" s="115">
        <v>334</v>
      </c>
      <c r="F56" s="114">
        <v>336</v>
      </c>
      <c r="G56" s="114">
        <v>336</v>
      </c>
      <c r="H56" s="114">
        <v>298</v>
      </c>
      <c r="I56" s="140">
        <v>305</v>
      </c>
      <c r="J56" s="115">
        <v>29</v>
      </c>
      <c r="K56" s="116">
        <v>9.5081967213114762</v>
      </c>
    </row>
    <row r="57" spans="1:11" ht="14.1" customHeight="1" x14ac:dyDescent="0.2">
      <c r="A57" s="306" t="s">
        <v>284</v>
      </c>
      <c r="B57" s="307" t="s">
        <v>285</v>
      </c>
      <c r="C57" s="308"/>
      <c r="D57" s="113">
        <v>0.89423820572312451</v>
      </c>
      <c r="E57" s="115">
        <v>185</v>
      </c>
      <c r="F57" s="114">
        <v>184</v>
      </c>
      <c r="G57" s="114">
        <v>188</v>
      </c>
      <c r="H57" s="114">
        <v>187</v>
      </c>
      <c r="I57" s="140">
        <v>186</v>
      </c>
      <c r="J57" s="115">
        <v>-1</v>
      </c>
      <c r="K57" s="116">
        <v>-0.5376344086021505</v>
      </c>
    </row>
    <row r="58" spans="1:11" ht="14.1" customHeight="1" x14ac:dyDescent="0.2">
      <c r="A58" s="306">
        <v>73</v>
      </c>
      <c r="B58" s="307" t="s">
        <v>286</v>
      </c>
      <c r="C58" s="308"/>
      <c r="D58" s="113">
        <v>3.2579273008507346</v>
      </c>
      <c r="E58" s="115">
        <v>674</v>
      </c>
      <c r="F58" s="114">
        <v>674</v>
      </c>
      <c r="G58" s="114">
        <v>660</v>
      </c>
      <c r="H58" s="114">
        <v>647</v>
      </c>
      <c r="I58" s="140">
        <v>660</v>
      </c>
      <c r="J58" s="115">
        <v>14</v>
      </c>
      <c r="K58" s="116">
        <v>2.1212121212121211</v>
      </c>
    </row>
    <row r="59" spans="1:11" ht="14.1" customHeight="1" x14ac:dyDescent="0.2">
      <c r="A59" s="306" t="s">
        <v>287</v>
      </c>
      <c r="B59" s="307" t="s">
        <v>288</v>
      </c>
      <c r="C59" s="308"/>
      <c r="D59" s="113">
        <v>2.5135344160866202</v>
      </c>
      <c r="E59" s="115">
        <v>520</v>
      </c>
      <c r="F59" s="114">
        <v>521</v>
      </c>
      <c r="G59" s="114">
        <v>509</v>
      </c>
      <c r="H59" s="114">
        <v>502</v>
      </c>
      <c r="I59" s="140">
        <v>512</v>
      </c>
      <c r="J59" s="115">
        <v>8</v>
      </c>
      <c r="K59" s="116">
        <v>1.5625</v>
      </c>
    </row>
    <row r="60" spans="1:11" ht="14.1" customHeight="1" x14ac:dyDescent="0.2">
      <c r="A60" s="306">
        <v>81</v>
      </c>
      <c r="B60" s="307" t="s">
        <v>289</v>
      </c>
      <c r="C60" s="308"/>
      <c r="D60" s="113">
        <v>9.1792343387470989</v>
      </c>
      <c r="E60" s="115">
        <v>1899</v>
      </c>
      <c r="F60" s="114">
        <v>1914</v>
      </c>
      <c r="G60" s="114">
        <v>1916</v>
      </c>
      <c r="H60" s="114">
        <v>1836</v>
      </c>
      <c r="I60" s="140">
        <v>1861</v>
      </c>
      <c r="J60" s="115">
        <v>38</v>
      </c>
      <c r="K60" s="116">
        <v>2.0419129500268673</v>
      </c>
    </row>
    <row r="61" spans="1:11" ht="14.1" customHeight="1" x14ac:dyDescent="0.2">
      <c r="A61" s="306" t="s">
        <v>290</v>
      </c>
      <c r="B61" s="307" t="s">
        <v>291</v>
      </c>
      <c r="C61" s="308"/>
      <c r="D61" s="113">
        <v>3.0935808197989174</v>
      </c>
      <c r="E61" s="115">
        <v>640</v>
      </c>
      <c r="F61" s="114">
        <v>633</v>
      </c>
      <c r="G61" s="114">
        <v>632</v>
      </c>
      <c r="H61" s="114">
        <v>596</v>
      </c>
      <c r="I61" s="140">
        <v>618</v>
      </c>
      <c r="J61" s="115">
        <v>22</v>
      </c>
      <c r="K61" s="116">
        <v>3.5598705501618122</v>
      </c>
    </row>
    <row r="62" spans="1:11" ht="14.1" customHeight="1" x14ac:dyDescent="0.2">
      <c r="A62" s="306" t="s">
        <v>292</v>
      </c>
      <c r="B62" s="307" t="s">
        <v>293</v>
      </c>
      <c r="C62" s="308"/>
      <c r="D62" s="113">
        <v>3.2724284609435421</v>
      </c>
      <c r="E62" s="115">
        <v>677</v>
      </c>
      <c r="F62" s="114">
        <v>699</v>
      </c>
      <c r="G62" s="114">
        <v>698</v>
      </c>
      <c r="H62" s="114">
        <v>666</v>
      </c>
      <c r="I62" s="140">
        <v>664</v>
      </c>
      <c r="J62" s="115">
        <v>13</v>
      </c>
      <c r="K62" s="116">
        <v>1.9578313253012047</v>
      </c>
    </row>
    <row r="63" spans="1:11" ht="14.1" customHeight="1" x14ac:dyDescent="0.2">
      <c r="A63" s="306"/>
      <c r="B63" s="307" t="s">
        <v>294</v>
      </c>
      <c r="C63" s="308"/>
      <c r="D63" s="113">
        <v>2.9147331786542923</v>
      </c>
      <c r="E63" s="115">
        <v>603</v>
      </c>
      <c r="F63" s="114">
        <v>625</v>
      </c>
      <c r="G63" s="114">
        <v>621</v>
      </c>
      <c r="H63" s="114">
        <v>590</v>
      </c>
      <c r="I63" s="140">
        <v>589</v>
      </c>
      <c r="J63" s="115">
        <v>14</v>
      </c>
      <c r="K63" s="116">
        <v>2.3769100169779285</v>
      </c>
    </row>
    <row r="64" spans="1:11" ht="14.1" customHeight="1" x14ac:dyDescent="0.2">
      <c r="A64" s="306" t="s">
        <v>295</v>
      </c>
      <c r="B64" s="307" t="s">
        <v>296</v>
      </c>
      <c r="C64" s="308"/>
      <c r="D64" s="113">
        <v>0.86523588553750963</v>
      </c>
      <c r="E64" s="115">
        <v>179</v>
      </c>
      <c r="F64" s="114">
        <v>174</v>
      </c>
      <c r="G64" s="114">
        <v>180</v>
      </c>
      <c r="H64" s="114">
        <v>171</v>
      </c>
      <c r="I64" s="140">
        <v>177</v>
      </c>
      <c r="J64" s="115">
        <v>2</v>
      </c>
      <c r="K64" s="116">
        <v>1.1299435028248588</v>
      </c>
    </row>
    <row r="65" spans="1:11" ht="14.1" customHeight="1" x14ac:dyDescent="0.2">
      <c r="A65" s="306" t="s">
        <v>297</v>
      </c>
      <c r="B65" s="307" t="s">
        <v>298</v>
      </c>
      <c r="C65" s="308"/>
      <c r="D65" s="113">
        <v>1.0875870069605569</v>
      </c>
      <c r="E65" s="115">
        <v>225</v>
      </c>
      <c r="F65" s="114">
        <v>226</v>
      </c>
      <c r="G65" s="114">
        <v>225</v>
      </c>
      <c r="H65" s="114">
        <v>223</v>
      </c>
      <c r="I65" s="140">
        <v>221</v>
      </c>
      <c r="J65" s="115">
        <v>4</v>
      </c>
      <c r="K65" s="116">
        <v>1.8099547511312217</v>
      </c>
    </row>
    <row r="66" spans="1:11" ht="14.1" customHeight="1" x14ac:dyDescent="0.2">
      <c r="A66" s="306">
        <v>82</v>
      </c>
      <c r="B66" s="307" t="s">
        <v>299</v>
      </c>
      <c r="C66" s="308"/>
      <c r="D66" s="113">
        <v>4.1134957463263726</v>
      </c>
      <c r="E66" s="115">
        <v>851</v>
      </c>
      <c r="F66" s="114">
        <v>820</v>
      </c>
      <c r="G66" s="114">
        <v>828</v>
      </c>
      <c r="H66" s="114">
        <v>792</v>
      </c>
      <c r="I66" s="140">
        <v>797</v>
      </c>
      <c r="J66" s="115">
        <v>54</v>
      </c>
      <c r="K66" s="116">
        <v>6.7754077791718945</v>
      </c>
    </row>
    <row r="67" spans="1:11" ht="14.1" customHeight="1" x14ac:dyDescent="0.2">
      <c r="A67" s="306" t="s">
        <v>300</v>
      </c>
      <c r="B67" s="307" t="s">
        <v>301</v>
      </c>
      <c r="C67" s="308"/>
      <c r="D67" s="113">
        <v>2.4748646558391338</v>
      </c>
      <c r="E67" s="115">
        <v>512</v>
      </c>
      <c r="F67" s="114">
        <v>490</v>
      </c>
      <c r="G67" s="114">
        <v>499</v>
      </c>
      <c r="H67" s="114">
        <v>478</v>
      </c>
      <c r="I67" s="140">
        <v>479</v>
      </c>
      <c r="J67" s="115">
        <v>33</v>
      </c>
      <c r="K67" s="116">
        <v>6.8893528183716075</v>
      </c>
    </row>
    <row r="68" spans="1:11" ht="14.1" customHeight="1" x14ac:dyDescent="0.2">
      <c r="A68" s="306" t="s">
        <v>302</v>
      </c>
      <c r="B68" s="307" t="s">
        <v>303</v>
      </c>
      <c r="C68" s="308"/>
      <c r="D68" s="113">
        <v>1.0440835266821347</v>
      </c>
      <c r="E68" s="115">
        <v>216</v>
      </c>
      <c r="F68" s="114">
        <v>209</v>
      </c>
      <c r="G68" s="114">
        <v>208</v>
      </c>
      <c r="H68" s="114">
        <v>197</v>
      </c>
      <c r="I68" s="140">
        <v>200</v>
      </c>
      <c r="J68" s="115">
        <v>16</v>
      </c>
      <c r="K68" s="116">
        <v>8</v>
      </c>
    </row>
    <row r="69" spans="1:11" ht="14.1" customHeight="1" x14ac:dyDescent="0.2">
      <c r="A69" s="306">
        <v>83</v>
      </c>
      <c r="B69" s="307" t="s">
        <v>304</v>
      </c>
      <c r="C69" s="308"/>
      <c r="D69" s="113">
        <v>6.9170533642691412</v>
      </c>
      <c r="E69" s="115">
        <v>1431</v>
      </c>
      <c r="F69" s="114">
        <v>1448</v>
      </c>
      <c r="G69" s="114">
        <v>1428</v>
      </c>
      <c r="H69" s="114">
        <v>1400</v>
      </c>
      <c r="I69" s="140">
        <v>1407</v>
      </c>
      <c r="J69" s="115">
        <v>24</v>
      </c>
      <c r="K69" s="116">
        <v>1.7057569296375266</v>
      </c>
    </row>
    <row r="70" spans="1:11" ht="14.1" customHeight="1" x14ac:dyDescent="0.2">
      <c r="A70" s="306" t="s">
        <v>305</v>
      </c>
      <c r="B70" s="307" t="s">
        <v>306</v>
      </c>
      <c r="C70" s="308"/>
      <c r="D70" s="113">
        <v>6.1291569992266046</v>
      </c>
      <c r="E70" s="115">
        <v>1268</v>
      </c>
      <c r="F70" s="114">
        <v>1278</v>
      </c>
      <c r="G70" s="114">
        <v>1262</v>
      </c>
      <c r="H70" s="114">
        <v>1240</v>
      </c>
      <c r="I70" s="140">
        <v>1247</v>
      </c>
      <c r="J70" s="115">
        <v>21</v>
      </c>
      <c r="K70" s="116">
        <v>1.6840417000801924</v>
      </c>
    </row>
    <row r="71" spans="1:11" ht="14.1" customHeight="1" x14ac:dyDescent="0.2">
      <c r="A71" s="306"/>
      <c r="B71" s="307" t="s">
        <v>307</v>
      </c>
      <c r="C71" s="308"/>
      <c r="D71" s="113">
        <v>2.924400618716164</v>
      </c>
      <c r="E71" s="115">
        <v>605</v>
      </c>
      <c r="F71" s="114">
        <v>610</v>
      </c>
      <c r="G71" s="114">
        <v>606</v>
      </c>
      <c r="H71" s="114">
        <v>608</v>
      </c>
      <c r="I71" s="140">
        <v>613</v>
      </c>
      <c r="J71" s="115">
        <v>-8</v>
      </c>
      <c r="K71" s="116">
        <v>-1.3050570962479608</v>
      </c>
    </row>
    <row r="72" spans="1:11" ht="14.1" customHeight="1" x14ac:dyDescent="0.2">
      <c r="A72" s="306">
        <v>84</v>
      </c>
      <c r="B72" s="307" t="s">
        <v>308</v>
      </c>
      <c r="C72" s="308"/>
      <c r="D72" s="113">
        <v>1.4839520494972931</v>
      </c>
      <c r="E72" s="115">
        <v>307</v>
      </c>
      <c r="F72" s="114">
        <v>309</v>
      </c>
      <c r="G72" s="114">
        <v>303</v>
      </c>
      <c r="H72" s="114">
        <v>322</v>
      </c>
      <c r="I72" s="140">
        <v>320</v>
      </c>
      <c r="J72" s="115">
        <v>-13</v>
      </c>
      <c r="K72" s="116">
        <v>-4.0625</v>
      </c>
    </row>
    <row r="73" spans="1:11" ht="14.1" customHeight="1" x14ac:dyDescent="0.2">
      <c r="A73" s="306" t="s">
        <v>309</v>
      </c>
      <c r="B73" s="307" t="s">
        <v>310</v>
      </c>
      <c r="C73" s="308"/>
      <c r="D73" s="113">
        <v>0.78789636504253668</v>
      </c>
      <c r="E73" s="115">
        <v>163</v>
      </c>
      <c r="F73" s="114">
        <v>162</v>
      </c>
      <c r="G73" s="114">
        <v>159</v>
      </c>
      <c r="H73" s="114">
        <v>174</v>
      </c>
      <c r="I73" s="140">
        <v>168</v>
      </c>
      <c r="J73" s="115">
        <v>-5</v>
      </c>
      <c r="K73" s="116">
        <v>-2.9761904761904763</v>
      </c>
    </row>
    <row r="74" spans="1:11" ht="14.1" customHeight="1" x14ac:dyDescent="0.2">
      <c r="A74" s="306" t="s">
        <v>311</v>
      </c>
      <c r="B74" s="307" t="s">
        <v>312</v>
      </c>
      <c r="C74" s="308"/>
      <c r="D74" s="113">
        <v>0.29485692188708429</v>
      </c>
      <c r="E74" s="115">
        <v>61</v>
      </c>
      <c r="F74" s="114">
        <v>65</v>
      </c>
      <c r="G74" s="114">
        <v>62</v>
      </c>
      <c r="H74" s="114">
        <v>68</v>
      </c>
      <c r="I74" s="140">
        <v>70</v>
      </c>
      <c r="J74" s="115">
        <v>-9</v>
      </c>
      <c r="K74" s="116">
        <v>-12.857142857142858</v>
      </c>
    </row>
    <row r="75" spans="1:11" ht="14.1" customHeight="1" x14ac:dyDescent="0.2">
      <c r="A75" s="306" t="s">
        <v>313</v>
      </c>
      <c r="B75" s="307" t="s">
        <v>314</v>
      </c>
      <c r="C75" s="308"/>
      <c r="D75" s="113">
        <v>1.4501160092807424E-2</v>
      </c>
      <c r="E75" s="115">
        <v>3</v>
      </c>
      <c r="F75" s="114">
        <v>3</v>
      </c>
      <c r="G75" s="114">
        <v>3</v>
      </c>
      <c r="H75" s="114">
        <v>4</v>
      </c>
      <c r="I75" s="140">
        <v>5</v>
      </c>
      <c r="J75" s="115">
        <v>-2</v>
      </c>
      <c r="K75" s="116">
        <v>-40</v>
      </c>
    </row>
    <row r="76" spans="1:11" ht="14.1" customHeight="1" x14ac:dyDescent="0.2">
      <c r="A76" s="306">
        <v>91</v>
      </c>
      <c r="B76" s="307" t="s">
        <v>315</v>
      </c>
      <c r="C76" s="308"/>
      <c r="D76" s="113">
        <v>0.41086620262954371</v>
      </c>
      <c r="E76" s="115">
        <v>85</v>
      </c>
      <c r="F76" s="114">
        <v>83</v>
      </c>
      <c r="G76" s="114">
        <v>84</v>
      </c>
      <c r="H76" s="114">
        <v>86</v>
      </c>
      <c r="I76" s="140">
        <v>83</v>
      </c>
      <c r="J76" s="115">
        <v>2</v>
      </c>
      <c r="K76" s="116">
        <v>2.4096385542168677</v>
      </c>
    </row>
    <row r="77" spans="1:11" ht="14.1" customHeight="1" x14ac:dyDescent="0.2">
      <c r="A77" s="306">
        <v>92</v>
      </c>
      <c r="B77" s="307" t="s">
        <v>316</v>
      </c>
      <c r="C77" s="308"/>
      <c r="D77" s="113">
        <v>1.387277648878577</v>
      </c>
      <c r="E77" s="115">
        <v>287</v>
      </c>
      <c r="F77" s="114">
        <v>278</v>
      </c>
      <c r="G77" s="114">
        <v>278</v>
      </c>
      <c r="H77" s="114">
        <v>273</v>
      </c>
      <c r="I77" s="140">
        <v>281</v>
      </c>
      <c r="J77" s="115">
        <v>6</v>
      </c>
      <c r="K77" s="116">
        <v>2.1352313167259784</v>
      </c>
    </row>
    <row r="78" spans="1:11" ht="14.1" customHeight="1" x14ac:dyDescent="0.2">
      <c r="A78" s="306">
        <v>93</v>
      </c>
      <c r="B78" s="307" t="s">
        <v>317</v>
      </c>
      <c r="C78" s="308"/>
      <c r="D78" s="113">
        <v>0.13534416086620263</v>
      </c>
      <c r="E78" s="115">
        <v>28</v>
      </c>
      <c r="F78" s="114">
        <v>31</v>
      </c>
      <c r="G78" s="114">
        <v>34</v>
      </c>
      <c r="H78" s="114">
        <v>32</v>
      </c>
      <c r="I78" s="140">
        <v>35</v>
      </c>
      <c r="J78" s="115">
        <v>-7</v>
      </c>
      <c r="K78" s="116">
        <v>-20</v>
      </c>
    </row>
    <row r="79" spans="1:11" ht="14.1" customHeight="1" x14ac:dyDescent="0.2">
      <c r="A79" s="306">
        <v>94</v>
      </c>
      <c r="B79" s="307" t="s">
        <v>318</v>
      </c>
      <c r="C79" s="308"/>
      <c r="D79" s="113">
        <v>0.20301624129930396</v>
      </c>
      <c r="E79" s="115">
        <v>42</v>
      </c>
      <c r="F79" s="114">
        <v>46</v>
      </c>
      <c r="G79" s="114">
        <v>53</v>
      </c>
      <c r="H79" s="114">
        <v>51</v>
      </c>
      <c r="I79" s="140">
        <v>46</v>
      </c>
      <c r="J79" s="115">
        <v>-4</v>
      </c>
      <c r="K79" s="116">
        <v>-8.695652173913043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6614</v>
      </c>
      <c r="E12" s="114">
        <v>6880</v>
      </c>
      <c r="F12" s="114">
        <v>7190</v>
      </c>
      <c r="G12" s="114">
        <v>7738</v>
      </c>
      <c r="H12" s="140">
        <v>7805</v>
      </c>
      <c r="I12" s="115">
        <v>-1191</v>
      </c>
      <c r="J12" s="116">
        <v>-15.259449071108264</v>
      </c>
      <c r="K12"/>
      <c r="L12"/>
      <c r="M12"/>
      <c r="N12"/>
      <c r="O12"/>
      <c r="P12"/>
    </row>
    <row r="13" spans="1:16" s="110" customFormat="1" ht="14.45" customHeight="1" x14ac:dyDescent="0.2">
      <c r="A13" s="120" t="s">
        <v>105</v>
      </c>
      <c r="B13" s="119" t="s">
        <v>106</v>
      </c>
      <c r="C13" s="113">
        <v>39.930450559419413</v>
      </c>
      <c r="D13" s="115">
        <v>2641</v>
      </c>
      <c r="E13" s="114">
        <v>2703</v>
      </c>
      <c r="F13" s="114">
        <v>2763</v>
      </c>
      <c r="G13" s="114">
        <v>2842</v>
      </c>
      <c r="H13" s="140">
        <v>2827</v>
      </c>
      <c r="I13" s="115">
        <v>-186</v>
      </c>
      <c r="J13" s="116">
        <v>-6.5794128050937388</v>
      </c>
      <c r="K13"/>
      <c r="L13"/>
      <c r="M13"/>
      <c r="N13"/>
      <c r="O13"/>
      <c r="P13"/>
    </row>
    <row r="14" spans="1:16" s="110" customFormat="1" ht="14.45" customHeight="1" x14ac:dyDescent="0.2">
      <c r="A14" s="120"/>
      <c r="B14" s="119" t="s">
        <v>107</v>
      </c>
      <c r="C14" s="113">
        <v>60.069549440580587</v>
      </c>
      <c r="D14" s="115">
        <v>3973</v>
      </c>
      <c r="E14" s="114">
        <v>4177</v>
      </c>
      <c r="F14" s="114">
        <v>4427</v>
      </c>
      <c r="G14" s="114">
        <v>4896</v>
      </c>
      <c r="H14" s="140">
        <v>4978</v>
      </c>
      <c r="I14" s="115">
        <v>-1005</v>
      </c>
      <c r="J14" s="116">
        <v>-20.188830855765367</v>
      </c>
      <c r="K14"/>
      <c r="L14"/>
      <c r="M14"/>
      <c r="N14"/>
      <c r="O14"/>
      <c r="P14"/>
    </row>
    <row r="15" spans="1:16" s="110" customFormat="1" ht="14.45" customHeight="1" x14ac:dyDescent="0.2">
      <c r="A15" s="118" t="s">
        <v>105</v>
      </c>
      <c r="B15" s="121" t="s">
        <v>108</v>
      </c>
      <c r="C15" s="113">
        <v>14.575143634714243</v>
      </c>
      <c r="D15" s="115">
        <v>964</v>
      </c>
      <c r="E15" s="114">
        <v>978</v>
      </c>
      <c r="F15" s="114">
        <v>933</v>
      </c>
      <c r="G15" s="114">
        <v>960</v>
      </c>
      <c r="H15" s="140">
        <v>944</v>
      </c>
      <c r="I15" s="115">
        <v>20</v>
      </c>
      <c r="J15" s="116">
        <v>2.1186440677966103</v>
      </c>
      <c r="K15"/>
      <c r="L15"/>
      <c r="M15"/>
      <c r="N15"/>
      <c r="O15"/>
      <c r="P15"/>
    </row>
    <row r="16" spans="1:16" s="110" customFormat="1" ht="14.45" customHeight="1" x14ac:dyDescent="0.2">
      <c r="A16" s="118"/>
      <c r="B16" s="121" t="s">
        <v>109</v>
      </c>
      <c r="C16" s="113">
        <v>47.42969458723919</v>
      </c>
      <c r="D16" s="115">
        <v>3137</v>
      </c>
      <c r="E16" s="114">
        <v>3304</v>
      </c>
      <c r="F16" s="114">
        <v>3529</v>
      </c>
      <c r="G16" s="114">
        <v>3878</v>
      </c>
      <c r="H16" s="140">
        <v>3947</v>
      </c>
      <c r="I16" s="115">
        <v>-810</v>
      </c>
      <c r="J16" s="116">
        <v>-20.521915378768686</v>
      </c>
      <c r="K16"/>
      <c r="L16"/>
      <c r="M16"/>
      <c r="N16"/>
      <c r="O16"/>
      <c r="P16"/>
    </row>
    <row r="17" spans="1:16" s="110" customFormat="1" ht="14.45" customHeight="1" x14ac:dyDescent="0.2">
      <c r="A17" s="118"/>
      <c r="B17" s="121" t="s">
        <v>110</v>
      </c>
      <c r="C17" s="113">
        <v>20.638040520108859</v>
      </c>
      <c r="D17" s="115">
        <v>1365</v>
      </c>
      <c r="E17" s="114">
        <v>1410</v>
      </c>
      <c r="F17" s="114">
        <v>1527</v>
      </c>
      <c r="G17" s="114">
        <v>1654</v>
      </c>
      <c r="H17" s="140">
        <v>1676</v>
      </c>
      <c r="I17" s="115">
        <v>-311</v>
      </c>
      <c r="J17" s="116">
        <v>-18.556085918854414</v>
      </c>
      <c r="K17"/>
      <c r="L17"/>
      <c r="M17"/>
      <c r="N17"/>
      <c r="O17"/>
      <c r="P17"/>
    </row>
    <row r="18" spans="1:16" s="110" customFormat="1" ht="14.45" customHeight="1" x14ac:dyDescent="0.2">
      <c r="A18" s="120"/>
      <c r="B18" s="121" t="s">
        <v>111</v>
      </c>
      <c r="C18" s="113">
        <v>17.35712125793771</v>
      </c>
      <c r="D18" s="115">
        <v>1148</v>
      </c>
      <c r="E18" s="114">
        <v>1188</v>
      </c>
      <c r="F18" s="114">
        <v>1201</v>
      </c>
      <c r="G18" s="114">
        <v>1246</v>
      </c>
      <c r="H18" s="140">
        <v>1238</v>
      </c>
      <c r="I18" s="115">
        <v>-90</v>
      </c>
      <c r="J18" s="116">
        <v>-7.2697899838449107</v>
      </c>
      <c r="K18"/>
      <c r="L18"/>
      <c r="M18"/>
      <c r="N18"/>
      <c r="O18"/>
      <c r="P18"/>
    </row>
    <row r="19" spans="1:16" s="110" customFormat="1" ht="14.45" customHeight="1" x14ac:dyDescent="0.2">
      <c r="A19" s="120"/>
      <c r="B19" s="121" t="s">
        <v>112</v>
      </c>
      <c r="C19" s="113">
        <v>1.7538554581191412</v>
      </c>
      <c r="D19" s="115">
        <v>116</v>
      </c>
      <c r="E19" s="114">
        <v>121</v>
      </c>
      <c r="F19" s="114">
        <v>107</v>
      </c>
      <c r="G19" s="114">
        <v>101</v>
      </c>
      <c r="H19" s="140">
        <v>94</v>
      </c>
      <c r="I19" s="115">
        <v>22</v>
      </c>
      <c r="J19" s="116">
        <v>23.404255319148938</v>
      </c>
      <c r="K19"/>
      <c r="L19"/>
      <c r="M19"/>
      <c r="N19"/>
      <c r="O19"/>
      <c r="P19"/>
    </row>
    <row r="20" spans="1:16" s="110" customFormat="1" ht="14.45" customHeight="1" x14ac:dyDescent="0.2">
      <c r="A20" s="120" t="s">
        <v>113</v>
      </c>
      <c r="B20" s="119" t="s">
        <v>116</v>
      </c>
      <c r="C20" s="113">
        <v>88.675536740247964</v>
      </c>
      <c r="D20" s="115">
        <v>5865</v>
      </c>
      <c r="E20" s="114">
        <v>6101</v>
      </c>
      <c r="F20" s="114">
        <v>6309</v>
      </c>
      <c r="G20" s="114">
        <v>6719</v>
      </c>
      <c r="H20" s="140">
        <v>6766</v>
      </c>
      <c r="I20" s="115">
        <v>-901</v>
      </c>
      <c r="J20" s="116">
        <v>-13.316582914572864</v>
      </c>
      <c r="K20"/>
      <c r="L20"/>
      <c r="M20"/>
      <c r="N20"/>
      <c r="O20"/>
      <c r="P20"/>
    </row>
    <row r="21" spans="1:16" s="110" customFormat="1" ht="14.45" customHeight="1" x14ac:dyDescent="0.2">
      <c r="A21" s="123"/>
      <c r="B21" s="124" t="s">
        <v>117</v>
      </c>
      <c r="C21" s="125">
        <v>11.127910492893861</v>
      </c>
      <c r="D21" s="143">
        <v>736</v>
      </c>
      <c r="E21" s="144">
        <v>770</v>
      </c>
      <c r="F21" s="144">
        <v>872</v>
      </c>
      <c r="G21" s="144">
        <v>1010</v>
      </c>
      <c r="H21" s="145">
        <v>1028</v>
      </c>
      <c r="I21" s="143">
        <v>-292</v>
      </c>
      <c r="J21" s="146">
        <v>-28.404669260700388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6602</v>
      </c>
      <c r="E56" s="114">
        <v>6898</v>
      </c>
      <c r="F56" s="114">
        <v>6894</v>
      </c>
      <c r="G56" s="114">
        <v>6953</v>
      </c>
      <c r="H56" s="140">
        <v>6959</v>
      </c>
      <c r="I56" s="115">
        <v>-357</v>
      </c>
      <c r="J56" s="116">
        <v>-5.1300474206064086</v>
      </c>
      <c r="K56"/>
      <c r="L56"/>
      <c r="M56"/>
      <c r="N56"/>
      <c r="O56"/>
      <c r="P56"/>
    </row>
    <row r="57" spans="1:16" s="110" customFormat="1" ht="14.45" customHeight="1" x14ac:dyDescent="0.2">
      <c r="A57" s="120" t="s">
        <v>105</v>
      </c>
      <c r="B57" s="119" t="s">
        <v>106</v>
      </c>
      <c r="C57" s="113">
        <v>42.244774310814904</v>
      </c>
      <c r="D57" s="115">
        <v>2789</v>
      </c>
      <c r="E57" s="114">
        <v>2889</v>
      </c>
      <c r="F57" s="114">
        <v>2907</v>
      </c>
      <c r="G57" s="114">
        <v>2951</v>
      </c>
      <c r="H57" s="140">
        <v>2947</v>
      </c>
      <c r="I57" s="115">
        <v>-158</v>
      </c>
      <c r="J57" s="116">
        <v>-5.3613844587716324</v>
      </c>
    </row>
    <row r="58" spans="1:16" s="110" customFormat="1" ht="14.45" customHeight="1" x14ac:dyDescent="0.2">
      <c r="A58" s="120"/>
      <c r="B58" s="119" t="s">
        <v>107</v>
      </c>
      <c r="C58" s="113">
        <v>57.755225689185096</v>
      </c>
      <c r="D58" s="115">
        <v>3813</v>
      </c>
      <c r="E58" s="114">
        <v>4009</v>
      </c>
      <c r="F58" s="114">
        <v>3987</v>
      </c>
      <c r="G58" s="114">
        <v>4002</v>
      </c>
      <c r="H58" s="140">
        <v>4012</v>
      </c>
      <c r="I58" s="115">
        <v>-199</v>
      </c>
      <c r="J58" s="116">
        <v>-4.9601196410767701</v>
      </c>
    </row>
    <row r="59" spans="1:16" s="110" customFormat="1" ht="14.45" customHeight="1" x14ac:dyDescent="0.2">
      <c r="A59" s="118" t="s">
        <v>105</v>
      </c>
      <c r="B59" s="121" t="s">
        <v>108</v>
      </c>
      <c r="C59" s="113">
        <v>15.828536807028174</v>
      </c>
      <c r="D59" s="115">
        <v>1045</v>
      </c>
      <c r="E59" s="114">
        <v>1106</v>
      </c>
      <c r="F59" s="114">
        <v>1077</v>
      </c>
      <c r="G59" s="114">
        <v>1107</v>
      </c>
      <c r="H59" s="140">
        <v>1092</v>
      </c>
      <c r="I59" s="115">
        <v>-47</v>
      </c>
      <c r="J59" s="116">
        <v>-4.3040293040293038</v>
      </c>
    </row>
    <row r="60" spans="1:16" s="110" customFormat="1" ht="14.45" customHeight="1" x14ac:dyDescent="0.2">
      <c r="A60" s="118"/>
      <c r="B60" s="121" t="s">
        <v>109</v>
      </c>
      <c r="C60" s="113">
        <v>48.21266282944562</v>
      </c>
      <c r="D60" s="115">
        <v>3183</v>
      </c>
      <c r="E60" s="114">
        <v>3360</v>
      </c>
      <c r="F60" s="114">
        <v>3381</v>
      </c>
      <c r="G60" s="114">
        <v>3411</v>
      </c>
      <c r="H60" s="140">
        <v>3418</v>
      </c>
      <c r="I60" s="115">
        <v>-235</v>
      </c>
      <c r="J60" s="116">
        <v>-6.8753657109420718</v>
      </c>
    </row>
    <row r="61" spans="1:16" s="110" customFormat="1" ht="14.45" customHeight="1" x14ac:dyDescent="0.2">
      <c r="A61" s="118"/>
      <c r="B61" s="121" t="s">
        <v>110</v>
      </c>
      <c r="C61" s="113">
        <v>19.903059678885185</v>
      </c>
      <c r="D61" s="115">
        <v>1314</v>
      </c>
      <c r="E61" s="114">
        <v>1336</v>
      </c>
      <c r="F61" s="114">
        <v>1356</v>
      </c>
      <c r="G61" s="114">
        <v>1355</v>
      </c>
      <c r="H61" s="140">
        <v>1347</v>
      </c>
      <c r="I61" s="115">
        <v>-33</v>
      </c>
      <c r="J61" s="116">
        <v>-2.4498886414253898</v>
      </c>
    </row>
    <row r="62" spans="1:16" s="110" customFormat="1" ht="14.45" customHeight="1" x14ac:dyDescent="0.2">
      <c r="A62" s="120"/>
      <c r="B62" s="121" t="s">
        <v>111</v>
      </c>
      <c r="C62" s="113">
        <v>16.05574068464102</v>
      </c>
      <c r="D62" s="115">
        <v>1060</v>
      </c>
      <c r="E62" s="114">
        <v>1096</v>
      </c>
      <c r="F62" s="114">
        <v>1080</v>
      </c>
      <c r="G62" s="114">
        <v>1080</v>
      </c>
      <c r="H62" s="140">
        <v>1102</v>
      </c>
      <c r="I62" s="115">
        <v>-42</v>
      </c>
      <c r="J62" s="116">
        <v>-3.8112522686025407</v>
      </c>
    </row>
    <row r="63" spans="1:16" s="110" customFormat="1" ht="14.45" customHeight="1" x14ac:dyDescent="0.2">
      <c r="A63" s="120"/>
      <c r="B63" s="121" t="s">
        <v>112</v>
      </c>
      <c r="C63" s="113">
        <v>1.7116025446834293</v>
      </c>
      <c r="D63" s="115">
        <v>113</v>
      </c>
      <c r="E63" s="114">
        <v>102</v>
      </c>
      <c r="F63" s="114">
        <v>84</v>
      </c>
      <c r="G63" s="114">
        <v>82</v>
      </c>
      <c r="H63" s="140">
        <v>87</v>
      </c>
      <c r="I63" s="115">
        <v>26</v>
      </c>
      <c r="J63" s="116">
        <v>29.885057471264368</v>
      </c>
    </row>
    <row r="64" spans="1:16" s="110" customFormat="1" ht="14.45" customHeight="1" x14ac:dyDescent="0.2">
      <c r="A64" s="120" t="s">
        <v>113</v>
      </c>
      <c r="B64" s="119" t="s">
        <v>116</v>
      </c>
      <c r="C64" s="113">
        <v>86.928203574674342</v>
      </c>
      <c r="D64" s="115">
        <v>5739</v>
      </c>
      <c r="E64" s="114">
        <v>6002</v>
      </c>
      <c r="F64" s="114">
        <v>6008</v>
      </c>
      <c r="G64" s="114">
        <v>6098</v>
      </c>
      <c r="H64" s="140">
        <v>6124</v>
      </c>
      <c r="I64" s="115">
        <v>-385</v>
      </c>
      <c r="J64" s="116">
        <v>-6.2867406923579363</v>
      </c>
    </row>
    <row r="65" spans="1:10" s="110" customFormat="1" ht="14.45" customHeight="1" x14ac:dyDescent="0.2">
      <c r="A65" s="123"/>
      <c r="B65" s="124" t="s">
        <v>117</v>
      </c>
      <c r="C65" s="125">
        <v>12.905180248409573</v>
      </c>
      <c r="D65" s="143">
        <v>852</v>
      </c>
      <c r="E65" s="144">
        <v>887</v>
      </c>
      <c r="F65" s="144">
        <v>876</v>
      </c>
      <c r="G65" s="144">
        <v>845</v>
      </c>
      <c r="H65" s="145">
        <v>824</v>
      </c>
      <c r="I65" s="143">
        <v>28</v>
      </c>
      <c r="J65" s="146">
        <v>3.3980582524271843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6614</v>
      </c>
      <c r="G11" s="114">
        <v>6880</v>
      </c>
      <c r="H11" s="114">
        <v>7190</v>
      </c>
      <c r="I11" s="114">
        <v>7738</v>
      </c>
      <c r="J11" s="140">
        <v>7805</v>
      </c>
      <c r="K11" s="114">
        <v>-1191</v>
      </c>
      <c r="L11" s="116">
        <v>-15.259449071108264</v>
      </c>
    </row>
    <row r="12" spans="1:17" s="110" customFormat="1" ht="24" customHeight="1" x14ac:dyDescent="0.2">
      <c r="A12" s="604" t="s">
        <v>185</v>
      </c>
      <c r="B12" s="605"/>
      <c r="C12" s="605"/>
      <c r="D12" s="606"/>
      <c r="E12" s="113">
        <v>39.930450559419413</v>
      </c>
      <c r="F12" s="115">
        <v>2641</v>
      </c>
      <c r="G12" s="114">
        <v>2703</v>
      </c>
      <c r="H12" s="114">
        <v>2763</v>
      </c>
      <c r="I12" s="114">
        <v>2842</v>
      </c>
      <c r="J12" s="140">
        <v>2827</v>
      </c>
      <c r="K12" s="114">
        <v>-186</v>
      </c>
      <c r="L12" s="116">
        <v>-6.5794128050937388</v>
      </c>
    </row>
    <row r="13" spans="1:17" s="110" customFormat="1" ht="15" customHeight="1" x14ac:dyDescent="0.2">
      <c r="A13" s="120"/>
      <c r="B13" s="612" t="s">
        <v>107</v>
      </c>
      <c r="C13" s="612"/>
      <c r="E13" s="113">
        <v>60.069549440580587</v>
      </c>
      <c r="F13" s="115">
        <v>3973</v>
      </c>
      <c r="G13" s="114">
        <v>4177</v>
      </c>
      <c r="H13" s="114">
        <v>4427</v>
      </c>
      <c r="I13" s="114">
        <v>4896</v>
      </c>
      <c r="J13" s="140">
        <v>4978</v>
      </c>
      <c r="K13" s="114">
        <v>-1005</v>
      </c>
      <c r="L13" s="116">
        <v>-20.188830855765367</v>
      </c>
    </row>
    <row r="14" spans="1:17" s="110" customFormat="1" ht="22.5" customHeight="1" x14ac:dyDescent="0.2">
      <c r="A14" s="604" t="s">
        <v>186</v>
      </c>
      <c r="B14" s="605"/>
      <c r="C14" s="605"/>
      <c r="D14" s="606"/>
      <c r="E14" s="113">
        <v>14.575143634714243</v>
      </c>
      <c r="F14" s="115">
        <v>964</v>
      </c>
      <c r="G14" s="114">
        <v>978</v>
      </c>
      <c r="H14" s="114">
        <v>933</v>
      </c>
      <c r="I14" s="114">
        <v>960</v>
      </c>
      <c r="J14" s="140">
        <v>944</v>
      </c>
      <c r="K14" s="114">
        <v>20</v>
      </c>
      <c r="L14" s="116">
        <v>2.1186440677966103</v>
      </c>
    </row>
    <row r="15" spans="1:17" s="110" customFormat="1" ht="15" customHeight="1" x14ac:dyDescent="0.2">
      <c r="A15" s="120"/>
      <c r="B15" s="119"/>
      <c r="C15" s="258" t="s">
        <v>106</v>
      </c>
      <c r="E15" s="113">
        <v>43.15352697095436</v>
      </c>
      <c r="F15" s="115">
        <v>416</v>
      </c>
      <c r="G15" s="114">
        <v>405</v>
      </c>
      <c r="H15" s="114">
        <v>397</v>
      </c>
      <c r="I15" s="114">
        <v>417</v>
      </c>
      <c r="J15" s="140">
        <v>408</v>
      </c>
      <c r="K15" s="114">
        <v>8</v>
      </c>
      <c r="L15" s="116">
        <v>1.9607843137254901</v>
      </c>
    </row>
    <row r="16" spans="1:17" s="110" customFormat="1" ht="15" customHeight="1" x14ac:dyDescent="0.2">
      <c r="A16" s="120"/>
      <c r="B16" s="119"/>
      <c r="C16" s="258" t="s">
        <v>107</v>
      </c>
      <c r="E16" s="113">
        <v>56.84647302904564</v>
      </c>
      <c r="F16" s="115">
        <v>548</v>
      </c>
      <c r="G16" s="114">
        <v>573</v>
      </c>
      <c r="H16" s="114">
        <v>536</v>
      </c>
      <c r="I16" s="114">
        <v>543</v>
      </c>
      <c r="J16" s="140">
        <v>536</v>
      </c>
      <c r="K16" s="114">
        <v>12</v>
      </c>
      <c r="L16" s="116">
        <v>2.2388059701492535</v>
      </c>
    </row>
    <row r="17" spans="1:12" s="110" customFormat="1" ht="15" customHeight="1" x14ac:dyDescent="0.2">
      <c r="A17" s="120"/>
      <c r="B17" s="121" t="s">
        <v>109</v>
      </c>
      <c r="C17" s="258"/>
      <c r="E17" s="113">
        <v>47.42969458723919</v>
      </c>
      <c r="F17" s="115">
        <v>3137</v>
      </c>
      <c r="G17" s="114">
        <v>3304</v>
      </c>
      <c r="H17" s="114">
        <v>3529</v>
      </c>
      <c r="I17" s="114">
        <v>3878</v>
      </c>
      <c r="J17" s="140">
        <v>3947</v>
      </c>
      <c r="K17" s="114">
        <v>-810</v>
      </c>
      <c r="L17" s="116">
        <v>-20.521915378768686</v>
      </c>
    </row>
    <row r="18" spans="1:12" s="110" customFormat="1" ht="15" customHeight="1" x14ac:dyDescent="0.2">
      <c r="A18" s="120"/>
      <c r="B18" s="119"/>
      <c r="C18" s="258" t="s">
        <v>106</v>
      </c>
      <c r="E18" s="113">
        <v>34.300286898310489</v>
      </c>
      <c r="F18" s="115">
        <v>1076</v>
      </c>
      <c r="G18" s="114">
        <v>1127</v>
      </c>
      <c r="H18" s="114">
        <v>1184</v>
      </c>
      <c r="I18" s="114">
        <v>1223</v>
      </c>
      <c r="J18" s="140">
        <v>1216</v>
      </c>
      <c r="K18" s="114">
        <v>-140</v>
      </c>
      <c r="L18" s="116">
        <v>-11.513157894736842</v>
      </c>
    </row>
    <row r="19" spans="1:12" s="110" customFormat="1" ht="15" customHeight="1" x14ac:dyDescent="0.2">
      <c r="A19" s="120"/>
      <c r="B19" s="119"/>
      <c r="C19" s="258" t="s">
        <v>107</v>
      </c>
      <c r="E19" s="113">
        <v>65.699713101689511</v>
      </c>
      <c r="F19" s="115">
        <v>2061</v>
      </c>
      <c r="G19" s="114">
        <v>2177</v>
      </c>
      <c r="H19" s="114">
        <v>2345</v>
      </c>
      <c r="I19" s="114">
        <v>2655</v>
      </c>
      <c r="J19" s="140">
        <v>2731</v>
      </c>
      <c r="K19" s="114">
        <v>-670</v>
      </c>
      <c r="L19" s="116">
        <v>-24.533138044672281</v>
      </c>
    </row>
    <row r="20" spans="1:12" s="110" customFormat="1" ht="15" customHeight="1" x14ac:dyDescent="0.2">
      <c r="A20" s="120"/>
      <c r="B20" s="121" t="s">
        <v>110</v>
      </c>
      <c r="C20" s="258"/>
      <c r="E20" s="113">
        <v>20.638040520108859</v>
      </c>
      <c r="F20" s="115">
        <v>1365</v>
      </c>
      <c r="G20" s="114">
        <v>1410</v>
      </c>
      <c r="H20" s="114">
        <v>1527</v>
      </c>
      <c r="I20" s="114">
        <v>1654</v>
      </c>
      <c r="J20" s="140">
        <v>1676</v>
      </c>
      <c r="K20" s="114">
        <v>-311</v>
      </c>
      <c r="L20" s="116">
        <v>-18.556085918854414</v>
      </c>
    </row>
    <row r="21" spans="1:12" s="110" customFormat="1" ht="15" customHeight="1" x14ac:dyDescent="0.2">
      <c r="A21" s="120"/>
      <c r="B21" s="119"/>
      <c r="C21" s="258" t="s">
        <v>106</v>
      </c>
      <c r="E21" s="113">
        <v>36.043956043956044</v>
      </c>
      <c r="F21" s="115">
        <v>492</v>
      </c>
      <c r="G21" s="114">
        <v>498</v>
      </c>
      <c r="H21" s="114">
        <v>531</v>
      </c>
      <c r="I21" s="114">
        <v>529</v>
      </c>
      <c r="J21" s="140">
        <v>554</v>
      </c>
      <c r="K21" s="114">
        <v>-62</v>
      </c>
      <c r="L21" s="116">
        <v>-11.191335740072201</v>
      </c>
    </row>
    <row r="22" spans="1:12" s="110" customFormat="1" ht="15" customHeight="1" x14ac:dyDescent="0.2">
      <c r="A22" s="120"/>
      <c r="B22" s="119"/>
      <c r="C22" s="258" t="s">
        <v>107</v>
      </c>
      <c r="E22" s="113">
        <v>63.956043956043956</v>
      </c>
      <c r="F22" s="115">
        <v>873</v>
      </c>
      <c r="G22" s="114">
        <v>912</v>
      </c>
      <c r="H22" s="114">
        <v>996</v>
      </c>
      <c r="I22" s="114">
        <v>1125</v>
      </c>
      <c r="J22" s="140">
        <v>1122</v>
      </c>
      <c r="K22" s="114">
        <v>-249</v>
      </c>
      <c r="L22" s="116">
        <v>-22.192513368983956</v>
      </c>
    </row>
    <row r="23" spans="1:12" s="110" customFormat="1" ht="15" customHeight="1" x14ac:dyDescent="0.2">
      <c r="A23" s="120"/>
      <c r="B23" s="121" t="s">
        <v>111</v>
      </c>
      <c r="C23" s="258"/>
      <c r="E23" s="113">
        <v>17.35712125793771</v>
      </c>
      <c r="F23" s="115">
        <v>1148</v>
      </c>
      <c r="G23" s="114">
        <v>1188</v>
      </c>
      <c r="H23" s="114">
        <v>1201</v>
      </c>
      <c r="I23" s="114">
        <v>1246</v>
      </c>
      <c r="J23" s="140">
        <v>1238</v>
      </c>
      <c r="K23" s="114">
        <v>-90</v>
      </c>
      <c r="L23" s="116">
        <v>-7.2697899838449107</v>
      </c>
    </row>
    <row r="24" spans="1:12" s="110" customFormat="1" ht="15" customHeight="1" x14ac:dyDescent="0.2">
      <c r="A24" s="120"/>
      <c r="B24" s="119"/>
      <c r="C24" s="258" t="s">
        <v>106</v>
      </c>
      <c r="E24" s="113">
        <v>57.229965156794428</v>
      </c>
      <c r="F24" s="115">
        <v>657</v>
      </c>
      <c r="G24" s="114">
        <v>673</v>
      </c>
      <c r="H24" s="114">
        <v>651</v>
      </c>
      <c r="I24" s="114">
        <v>673</v>
      </c>
      <c r="J24" s="140">
        <v>649</v>
      </c>
      <c r="K24" s="114">
        <v>8</v>
      </c>
      <c r="L24" s="116">
        <v>1.2326656394453004</v>
      </c>
    </row>
    <row r="25" spans="1:12" s="110" customFormat="1" ht="15" customHeight="1" x14ac:dyDescent="0.2">
      <c r="A25" s="120"/>
      <c r="B25" s="119"/>
      <c r="C25" s="258" t="s">
        <v>107</v>
      </c>
      <c r="E25" s="113">
        <v>42.770034843205572</v>
      </c>
      <c r="F25" s="115">
        <v>491</v>
      </c>
      <c r="G25" s="114">
        <v>515</v>
      </c>
      <c r="H25" s="114">
        <v>550</v>
      </c>
      <c r="I25" s="114">
        <v>573</v>
      </c>
      <c r="J25" s="140">
        <v>589</v>
      </c>
      <c r="K25" s="114">
        <v>-98</v>
      </c>
      <c r="L25" s="116">
        <v>-16.638370118845501</v>
      </c>
    </row>
    <row r="26" spans="1:12" s="110" customFormat="1" ht="15" customHeight="1" x14ac:dyDescent="0.2">
      <c r="A26" s="120"/>
      <c r="C26" s="121" t="s">
        <v>187</v>
      </c>
      <c r="D26" s="110" t="s">
        <v>188</v>
      </c>
      <c r="E26" s="113">
        <v>1.7538554581191412</v>
      </c>
      <c r="F26" s="115">
        <v>116</v>
      </c>
      <c r="G26" s="114">
        <v>121</v>
      </c>
      <c r="H26" s="114">
        <v>107</v>
      </c>
      <c r="I26" s="114">
        <v>101</v>
      </c>
      <c r="J26" s="140">
        <v>94</v>
      </c>
      <c r="K26" s="114">
        <v>22</v>
      </c>
      <c r="L26" s="116">
        <v>23.404255319148938</v>
      </c>
    </row>
    <row r="27" spans="1:12" s="110" customFormat="1" ht="15" customHeight="1" x14ac:dyDescent="0.2">
      <c r="A27" s="120"/>
      <c r="B27" s="119"/>
      <c r="D27" s="259" t="s">
        <v>106</v>
      </c>
      <c r="E27" s="113">
        <v>50</v>
      </c>
      <c r="F27" s="115">
        <v>58</v>
      </c>
      <c r="G27" s="114">
        <v>66</v>
      </c>
      <c r="H27" s="114">
        <v>52</v>
      </c>
      <c r="I27" s="114">
        <v>51</v>
      </c>
      <c r="J27" s="140">
        <v>38</v>
      </c>
      <c r="K27" s="114">
        <v>20</v>
      </c>
      <c r="L27" s="116">
        <v>52.631578947368418</v>
      </c>
    </row>
    <row r="28" spans="1:12" s="110" customFormat="1" ht="15" customHeight="1" x14ac:dyDescent="0.2">
      <c r="A28" s="120"/>
      <c r="B28" s="119"/>
      <c r="D28" s="259" t="s">
        <v>107</v>
      </c>
      <c r="E28" s="113">
        <v>50</v>
      </c>
      <c r="F28" s="115">
        <v>58</v>
      </c>
      <c r="G28" s="114">
        <v>55</v>
      </c>
      <c r="H28" s="114">
        <v>55</v>
      </c>
      <c r="I28" s="114">
        <v>50</v>
      </c>
      <c r="J28" s="140">
        <v>56</v>
      </c>
      <c r="K28" s="114">
        <v>2</v>
      </c>
      <c r="L28" s="116">
        <v>3.5714285714285716</v>
      </c>
    </row>
    <row r="29" spans="1:12" s="110" customFormat="1" ht="24" customHeight="1" x14ac:dyDescent="0.2">
      <c r="A29" s="604" t="s">
        <v>189</v>
      </c>
      <c r="B29" s="605"/>
      <c r="C29" s="605"/>
      <c r="D29" s="606"/>
      <c r="E29" s="113">
        <v>88.675536740247964</v>
      </c>
      <c r="F29" s="115">
        <v>5865</v>
      </c>
      <c r="G29" s="114">
        <v>6101</v>
      </c>
      <c r="H29" s="114">
        <v>6309</v>
      </c>
      <c r="I29" s="114">
        <v>6719</v>
      </c>
      <c r="J29" s="140">
        <v>6766</v>
      </c>
      <c r="K29" s="114">
        <v>-901</v>
      </c>
      <c r="L29" s="116">
        <v>-13.316582914572864</v>
      </c>
    </row>
    <row r="30" spans="1:12" s="110" customFormat="1" ht="15" customHeight="1" x14ac:dyDescent="0.2">
      <c r="A30" s="120"/>
      <c r="B30" s="119"/>
      <c r="C30" s="258" t="s">
        <v>106</v>
      </c>
      <c r="E30" s="113">
        <v>39.181585677749361</v>
      </c>
      <c r="F30" s="115">
        <v>2298</v>
      </c>
      <c r="G30" s="114">
        <v>2348</v>
      </c>
      <c r="H30" s="114">
        <v>2378</v>
      </c>
      <c r="I30" s="114">
        <v>2453</v>
      </c>
      <c r="J30" s="140">
        <v>2435</v>
      </c>
      <c r="K30" s="114">
        <v>-137</v>
      </c>
      <c r="L30" s="116">
        <v>-5.6262833675564679</v>
      </c>
    </row>
    <row r="31" spans="1:12" s="110" customFormat="1" ht="15" customHeight="1" x14ac:dyDescent="0.2">
      <c r="A31" s="120"/>
      <c r="B31" s="119"/>
      <c r="C31" s="258" t="s">
        <v>107</v>
      </c>
      <c r="E31" s="113">
        <v>60.818414322250639</v>
      </c>
      <c r="F31" s="115">
        <v>3567</v>
      </c>
      <c r="G31" s="114">
        <v>3753</v>
      </c>
      <c r="H31" s="114">
        <v>3931</v>
      </c>
      <c r="I31" s="114">
        <v>4266</v>
      </c>
      <c r="J31" s="140">
        <v>4331</v>
      </c>
      <c r="K31" s="114">
        <v>-764</v>
      </c>
      <c r="L31" s="116">
        <v>-17.640267836527361</v>
      </c>
    </row>
    <row r="32" spans="1:12" s="110" customFormat="1" ht="15" customHeight="1" x14ac:dyDescent="0.2">
      <c r="A32" s="120"/>
      <c r="B32" s="119" t="s">
        <v>117</v>
      </c>
      <c r="C32" s="258"/>
      <c r="E32" s="113">
        <v>11.127910492893861</v>
      </c>
      <c r="F32" s="114">
        <v>736</v>
      </c>
      <c r="G32" s="114">
        <v>770</v>
      </c>
      <c r="H32" s="114">
        <v>872</v>
      </c>
      <c r="I32" s="114">
        <v>1010</v>
      </c>
      <c r="J32" s="140">
        <v>1028</v>
      </c>
      <c r="K32" s="114">
        <v>-292</v>
      </c>
      <c r="L32" s="116">
        <v>-28.404669260700388</v>
      </c>
    </row>
    <row r="33" spans="1:12" s="110" customFormat="1" ht="15" customHeight="1" x14ac:dyDescent="0.2">
      <c r="A33" s="120"/>
      <c r="B33" s="119"/>
      <c r="C33" s="258" t="s">
        <v>106</v>
      </c>
      <c r="E33" s="113">
        <v>45.923913043478258</v>
      </c>
      <c r="F33" s="114">
        <v>338</v>
      </c>
      <c r="G33" s="114">
        <v>351</v>
      </c>
      <c r="H33" s="114">
        <v>381</v>
      </c>
      <c r="I33" s="114">
        <v>385</v>
      </c>
      <c r="J33" s="140">
        <v>388</v>
      </c>
      <c r="K33" s="114">
        <v>-50</v>
      </c>
      <c r="L33" s="116">
        <v>-12.88659793814433</v>
      </c>
    </row>
    <row r="34" spans="1:12" s="110" customFormat="1" ht="15" customHeight="1" x14ac:dyDescent="0.2">
      <c r="A34" s="120"/>
      <c r="B34" s="119"/>
      <c r="C34" s="258" t="s">
        <v>107</v>
      </c>
      <c r="E34" s="113">
        <v>54.076086956521742</v>
      </c>
      <c r="F34" s="114">
        <v>398</v>
      </c>
      <c r="G34" s="114">
        <v>419</v>
      </c>
      <c r="H34" s="114">
        <v>491</v>
      </c>
      <c r="I34" s="114">
        <v>625</v>
      </c>
      <c r="J34" s="140">
        <v>640</v>
      </c>
      <c r="K34" s="114">
        <v>-242</v>
      </c>
      <c r="L34" s="116">
        <v>-37.8125</v>
      </c>
    </row>
    <row r="35" spans="1:12" s="110" customFormat="1" ht="24" customHeight="1" x14ac:dyDescent="0.2">
      <c r="A35" s="604" t="s">
        <v>192</v>
      </c>
      <c r="B35" s="605"/>
      <c r="C35" s="605"/>
      <c r="D35" s="606"/>
      <c r="E35" s="113">
        <v>19.655276685817963</v>
      </c>
      <c r="F35" s="114">
        <v>1300</v>
      </c>
      <c r="G35" s="114">
        <v>1358</v>
      </c>
      <c r="H35" s="114">
        <v>1430</v>
      </c>
      <c r="I35" s="114">
        <v>1551</v>
      </c>
      <c r="J35" s="114">
        <v>1525</v>
      </c>
      <c r="K35" s="318">
        <v>-225</v>
      </c>
      <c r="L35" s="319">
        <v>-14.754098360655737</v>
      </c>
    </row>
    <row r="36" spans="1:12" s="110" customFormat="1" ht="15" customHeight="1" x14ac:dyDescent="0.2">
      <c r="A36" s="120"/>
      <c r="B36" s="119"/>
      <c r="C36" s="258" t="s">
        <v>106</v>
      </c>
      <c r="E36" s="113">
        <v>41.769230769230766</v>
      </c>
      <c r="F36" s="114">
        <v>543</v>
      </c>
      <c r="G36" s="114">
        <v>555</v>
      </c>
      <c r="H36" s="114">
        <v>564</v>
      </c>
      <c r="I36" s="114">
        <v>592</v>
      </c>
      <c r="J36" s="114">
        <v>574</v>
      </c>
      <c r="K36" s="318">
        <v>-31</v>
      </c>
      <c r="L36" s="116">
        <v>-5.4006968641114979</v>
      </c>
    </row>
    <row r="37" spans="1:12" s="110" customFormat="1" ht="15" customHeight="1" x14ac:dyDescent="0.2">
      <c r="A37" s="120"/>
      <c r="B37" s="119"/>
      <c r="C37" s="258" t="s">
        <v>107</v>
      </c>
      <c r="E37" s="113">
        <v>58.230769230769234</v>
      </c>
      <c r="F37" s="114">
        <v>757</v>
      </c>
      <c r="G37" s="114">
        <v>803</v>
      </c>
      <c r="H37" s="114">
        <v>866</v>
      </c>
      <c r="I37" s="114">
        <v>959</v>
      </c>
      <c r="J37" s="140">
        <v>951</v>
      </c>
      <c r="K37" s="114">
        <v>-194</v>
      </c>
      <c r="L37" s="116">
        <v>-20.399579390115669</v>
      </c>
    </row>
    <row r="38" spans="1:12" s="110" customFormat="1" ht="15" customHeight="1" x14ac:dyDescent="0.2">
      <c r="A38" s="120"/>
      <c r="B38" s="119" t="s">
        <v>328</v>
      </c>
      <c r="C38" s="258"/>
      <c r="E38" s="113">
        <v>48.92651950408225</v>
      </c>
      <c r="F38" s="114">
        <v>3236</v>
      </c>
      <c r="G38" s="114">
        <v>3298</v>
      </c>
      <c r="H38" s="114">
        <v>3411</v>
      </c>
      <c r="I38" s="114">
        <v>3556</v>
      </c>
      <c r="J38" s="140">
        <v>3555</v>
      </c>
      <c r="K38" s="114">
        <v>-319</v>
      </c>
      <c r="L38" s="116">
        <v>-8.9732770745428976</v>
      </c>
    </row>
    <row r="39" spans="1:12" s="110" customFormat="1" ht="15" customHeight="1" x14ac:dyDescent="0.2">
      <c r="A39" s="120"/>
      <c r="B39" s="119"/>
      <c r="C39" s="258" t="s">
        <v>106</v>
      </c>
      <c r="E39" s="113">
        <v>40.605686032138443</v>
      </c>
      <c r="F39" s="115">
        <v>1314</v>
      </c>
      <c r="G39" s="114">
        <v>1315</v>
      </c>
      <c r="H39" s="114">
        <v>1352</v>
      </c>
      <c r="I39" s="114">
        <v>1382</v>
      </c>
      <c r="J39" s="140">
        <v>1366</v>
      </c>
      <c r="K39" s="114">
        <v>-52</v>
      </c>
      <c r="L39" s="116">
        <v>-3.8067349926793557</v>
      </c>
    </row>
    <row r="40" spans="1:12" s="110" customFormat="1" ht="15" customHeight="1" x14ac:dyDescent="0.2">
      <c r="A40" s="120"/>
      <c r="B40" s="119"/>
      <c r="C40" s="258" t="s">
        <v>107</v>
      </c>
      <c r="E40" s="113">
        <v>59.394313967861557</v>
      </c>
      <c r="F40" s="115">
        <v>1922</v>
      </c>
      <c r="G40" s="114">
        <v>1983</v>
      </c>
      <c r="H40" s="114">
        <v>2059</v>
      </c>
      <c r="I40" s="114">
        <v>2174</v>
      </c>
      <c r="J40" s="140">
        <v>2189</v>
      </c>
      <c r="K40" s="114">
        <v>-267</v>
      </c>
      <c r="L40" s="116">
        <v>-12.197350388305162</v>
      </c>
    </row>
    <row r="41" spans="1:12" s="110" customFormat="1" ht="15" customHeight="1" x14ac:dyDescent="0.2">
      <c r="A41" s="120"/>
      <c r="B41" s="320" t="s">
        <v>515</v>
      </c>
      <c r="C41" s="258"/>
      <c r="E41" s="113">
        <v>4.8986997278500155</v>
      </c>
      <c r="F41" s="115">
        <v>324</v>
      </c>
      <c r="G41" s="114">
        <v>337</v>
      </c>
      <c r="H41" s="114">
        <v>327</v>
      </c>
      <c r="I41" s="114">
        <v>352</v>
      </c>
      <c r="J41" s="140">
        <v>354</v>
      </c>
      <c r="K41" s="114">
        <v>-30</v>
      </c>
      <c r="L41" s="116">
        <v>-8.4745762711864412</v>
      </c>
    </row>
    <row r="42" spans="1:12" s="110" customFormat="1" ht="15" customHeight="1" x14ac:dyDescent="0.2">
      <c r="A42" s="120"/>
      <c r="B42" s="119"/>
      <c r="C42" s="268" t="s">
        <v>106</v>
      </c>
      <c r="D42" s="182"/>
      <c r="E42" s="113">
        <v>44.753086419753089</v>
      </c>
      <c r="F42" s="115">
        <v>145</v>
      </c>
      <c r="G42" s="114">
        <v>153</v>
      </c>
      <c r="H42" s="114">
        <v>146</v>
      </c>
      <c r="I42" s="114">
        <v>147</v>
      </c>
      <c r="J42" s="140">
        <v>152</v>
      </c>
      <c r="K42" s="114">
        <v>-7</v>
      </c>
      <c r="L42" s="116">
        <v>-4.6052631578947372</v>
      </c>
    </row>
    <row r="43" spans="1:12" s="110" customFormat="1" ht="15" customHeight="1" x14ac:dyDescent="0.2">
      <c r="A43" s="120"/>
      <c r="B43" s="119"/>
      <c r="C43" s="268" t="s">
        <v>107</v>
      </c>
      <c r="D43" s="182"/>
      <c r="E43" s="113">
        <v>55.246913580246911</v>
      </c>
      <c r="F43" s="115">
        <v>179</v>
      </c>
      <c r="G43" s="114">
        <v>184</v>
      </c>
      <c r="H43" s="114">
        <v>181</v>
      </c>
      <c r="I43" s="114">
        <v>205</v>
      </c>
      <c r="J43" s="140">
        <v>202</v>
      </c>
      <c r="K43" s="114">
        <v>-23</v>
      </c>
      <c r="L43" s="116">
        <v>-11.386138613861386</v>
      </c>
    </row>
    <row r="44" spans="1:12" s="110" customFormat="1" ht="15" customHeight="1" x14ac:dyDescent="0.2">
      <c r="A44" s="120"/>
      <c r="B44" s="119" t="s">
        <v>205</v>
      </c>
      <c r="C44" s="268"/>
      <c r="D44" s="182"/>
      <c r="E44" s="113">
        <v>26.519504082249775</v>
      </c>
      <c r="F44" s="115">
        <v>1754</v>
      </c>
      <c r="G44" s="114">
        <v>1887</v>
      </c>
      <c r="H44" s="114">
        <v>2022</v>
      </c>
      <c r="I44" s="114">
        <v>2279</v>
      </c>
      <c r="J44" s="140">
        <v>2371</v>
      </c>
      <c r="K44" s="114">
        <v>-617</v>
      </c>
      <c r="L44" s="116">
        <v>-26.02277520033741</v>
      </c>
    </row>
    <row r="45" spans="1:12" s="110" customFormat="1" ht="15" customHeight="1" x14ac:dyDescent="0.2">
      <c r="A45" s="120"/>
      <c r="B45" s="119"/>
      <c r="C45" s="268" t="s">
        <v>106</v>
      </c>
      <c r="D45" s="182"/>
      <c r="E45" s="113">
        <v>36.431014823261116</v>
      </c>
      <c r="F45" s="115">
        <v>639</v>
      </c>
      <c r="G45" s="114">
        <v>680</v>
      </c>
      <c r="H45" s="114">
        <v>701</v>
      </c>
      <c r="I45" s="114">
        <v>721</v>
      </c>
      <c r="J45" s="140">
        <v>735</v>
      </c>
      <c r="K45" s="114">
        <v>-96</v>
      </c>
      <c r="L45" s="116">
        <v>-13.061224489795919</v>
      </c>
    </row>
    <row r="46" spans="1:12" s="110" customFormat="1" ht="15" customHeight="1" x14ac:dyDescent="0.2">
      <c r="A46" s="123"/>
      <c r="B46" s="124"/>
      <c r="C46" s="260" t="s">
        <v>107</v>
      </c>
      <c r="D46" s="261"/>
      <c r="E46" s="125">
        <v>63.568985176738884</v>
      </c>
      <c r="F46" s="143">
        <v>1115</v>
      </c>
      <c r="G46" s="144">
        <v>1207</v>
      </c>
      <c r="H46" s="144">
        <v>1321</v>
      </c>
      <c r="I46" s="144">
        <v>1558</v>
      </c>
      <c r="J46" s="145">
        <v>1636</v>
      </c>
      <c r="K46" s="144">
        <v>-521</v>
      </c>
      <c r="L46" s="146">
        <v>-31.845965770171148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6614</v>
      </c>
      <c r="E11" s="114">
        <v>6880</v>
      </c>
      <c r="F11" s="114">
        <v>7190</v>
      </c>
      <c r="G11" s="114">
        <v>7738</v>
      </c>
      <c r="H11" s="140">
        <v>7805</v>
      </c>
      <c r="I11" s="115">
        <v>-1191</v>
      </c>
      <c r="J11" s="116">
        <v>-15.259449071108264</v>
      </c>
    </row>
    <row r="12" spans="1:15" s="110" customFormat="1" ht="24.95" customHeight="1" x14ac:dyDescent="0.2">
      <c r="A12" s="193" t="s">
        <v>132</v>
      </c>
      <c r="B12" s="194" t="s">
        <v>133</v>
      </c>
      <c r="C12" s="113">
        <v>0.45358330813426068</v>
      </c>
      <c r="D12" s="115">
        <v>30</v>
      </c>
      <c r="E12" s="114">
        <v>27</v>
      </c>
      <c r="F12" s="114">
        <v>34</v>
      </c>
      <c r="G12" s="114">
        <v>41</v>
      </c>
      <c r="H12" s="140">
        <v>34</v>
      </c>
      <c r="I12" s="115">
        <v>-4</v>
      </c>
      <c r="J12" s="116">
        <v>-11.764705882352942</v>
      </c>
    </row>
    <row r="13" spans="1:15" s="110" customFormat="1" ht="24.95" customHeight="1" x14ac:dyDescent="0.2">
      <c r="A13" s="193" t="s">
        <v>134</v>
      </c>
      <c r="B13" s="199" t="s">
        <v>214</v>
      </c>
      <c r="C13" s="113">
        <v>0.28726942848503173</v>
      </c>
      <c r="D13" s="115">
        <v>19</v>
      </c>
      <c r="E13" s="114">
        <v>17</v>
      </c>
      <c r="F13" s="114">
        <v>12</v>
      </c>
      <c r="G13" s="114">
        <v>16</v>
      </c>
      <c r="H13" s="140">
        <v>12</v>
      </c>
      <c r="I13" s="115">
        <v>7</v>
      </c>
      <c r="J13" s="116">
        <v>58.333333333333336</v>
      </c>
    </row>
    <row r="14" spans="1:15" s="287" customFormat="1" ht="24.95" customHeight="1" x14ac:dyDescent="0.2">
      <c r="A14" s="193" t="s">
        <v>215</v>
      </c>
      <c r="B14" s="199" t="s">
        <v>137</v>
      </c>
      <c r="C14" s="113">
        <v>4.9894163894768671</v>
      </c>
      <c r="D14" s="115">
        <v>330</v>
      </c>
      <c r="E14" s="114">
        <v>334</v>
      </c>
      <c r="F14" s="114">
        <v>341</v>
      </c>
      <c r="G14" s="114">
        <v>342</v>
      </c>
      <c r="H14" s="140">
        <v>356</v>
      </c>
      <c r="I14" s="115">
        <v>-26</v>
      </c>
      <c r="J14" s="116">
        <v>-7.3033707865168536</v>
      </c>
      <c r="K14" s="110"/>
      <c r="L14" s="110"/>
      <c r="M14" s="110"/>
      <c r="N14" s="110"/>
      <c r="O14" s="110"/>
    </row>
    <row r="15" spans="1:15" s="110" customFormat="1" ht="24.95" customHeight="1" x14ac:dyDescent="0.2">
      <c r="A15" s="193" t="s">
        <v>216</v>
      </c>
      <c r="B15" s="199" t="s">
        <v>217</v>
      </c>
      <c r="C15" s="113">
        <v>1.7538554581191412</v>
      </c>
      <c r="D15" s="115">
        <v>116</v>
      </c>
      <c r="E15" s="114">
        <v>120</v>
      </c>
      <c r="F15" s="114">
        <v>117</v>
      </c>
      <c r="G15" s="114">
        <v>128</v>
      </c>
      <c r="H15" s="140">
        <v>134</v>
      </c>
      <c r="I15" s="115">
        <v>-18</v>
      </c>
      <c r="J15" s="116">
        <v>-13.432835820895523</v>
      </c>
    </row>
    <row r="16" spans="1:15" s="287" customFormat="1" ht="24.95" customHeight="1" x14ac:dyDescent="0.2">
      <c r="A16" s="193" t="s">
        <v>218</v>
      </c>
      <c r="B16" s="199" t="s">
        <v>141</v>
      </c>
      <c r="C16" s="113">
        <v>2.9029331720592682</v>
      </c>
      <c r="D16" s="115">
        <v>192</v>
      </c>
      <c r="E16" s="114">
        <v>189</v>
      </c>
      <c r="F16" s="114">
        <v>200</v>
      </c>
      <c r="G16" s="114">
        <v>191</v>
      </c>
      <c r="H16" s="140">
        <v>196</v>
      </c>
      <c r="I16" s="115">
        <v>-4</v>
      </c>
      <c r="J16" s="116">
        <v>-2.0408163265306123</v>
      </c>
      <c r="K16" s="110"/>
      <c r="L16" s="110"/>
      <c r="M16" s="110"/>
      <c r="N16" s="110"/>
      <c r="O16" s="110"/>
    </row>
    <row r="17" spans="1:15" s="110" customFormat="1" ht="24.95" customHeight="1" x14ac:dyDescent="0.2">
      <c r="A17" s="193" t="s">
        <v>142</v>
      </c>
      <c r="B17" s="199" t="s">
        <v>220</v>
      </c>
      <c r="C17" s="113">
        <v>0.33262775929845784</v>
      </c>
      <c r="D17" s="115">
        <v>22</v>
      </c>
      <c r="E17" s="114">
        <v>25</v>
      </c>
      <c r="F17" s="114">
        <v>24</v>
      </c>
      <c r="G17" s="114">
        <v>23</v>
      </c>
      <c r="H17" s="140">
        <v>26</v>
      </c>
      <c r="I17" s="115">
        <v>-4</v>
      </c>
      <c r="J17" s="116">
        <v>-15.384615384615385</v>
      </c>
    </row>
    <row r="18" spans="1:15" s="287" customFormat="1" ht="24.95" customHeight="1" x14ac:dyDescent="0.2">
      <c r="A18" s="201" t="s">
        <v>144</v>
      </c>
      <c r="B18" s="202" t="s">
        <v>145</v>
      </c>
      <c r="C18" s="113">
        <v>3.6589053522830359</v>
      </c>
      <c r="D18" s="115">
        <v>242</v>
      </c>
      <c r="E18" s="114">
        <v>238</v>
      </c>
      <c r="F18" s="114">
        <v>250</v>
      </c>
      <c r="G18" s="114">
        <v>249</v>
      </c>
      <c r="H18" s="140">
        <v>239</v>
      </c>
      <c r="I18" s="115">
        <v>3</v>
      </c>
      <c r="J18" s="116">
        <v>1.2552301255230125</v>
      </c>
      <c r="K18" s="110"/>
      <c r="L18" s="110"/>
      <c r="M18" s="110"/>
      <c r="N18" s="110"/>
      <c r="O18" s="110"/>
    </row>
    <row r="19" spans="1:15" s="110" customFormat="1" ht="24.95" customHeight="1" x14ac:dyDescent="0.2">
      <c r="A19" s="193" t="s">
        <v>146</v>
      </c>
      <c r="B19" s="199" t="s">
        <v>147</v>
      </c>
      <c r="C19" s="113">
        <v>16.359237980042334</v>
      </c>
      <c r="D19" s="115">
        <v>1082</v>
      </c>
      <c r="E19" s="114">
        <v>1120</v>
      </c>
      <c r="F19" s="114">
        <v>1097</v>
      </c>
      <c r="G19" s="114">
        <v>1107</v>
      </c>
      <c r="H19" s="140">
        <v>1112</v>
      </c>
      <c r="I19" s="115">
        <v>-30</v>
      </c>
      <c r="J19" s="116">
        <v>-2.6978417266187051</v>
      </c>
    </row>
    <row r="20" spans="1:15" s="287" customFormat="1" ht="24.95" customHeight="1" x14ac:dyDescent="0.2">
      <c r="A20" s="193" t="s">
        <v>148</v>
      </c>
      <c r="B20" s="199" t="s">
        <v>149</v>
      </c>
      <c r="C20" s="113">
        <v>14.65074085273662</v>
      </c>
      <c r="D20" s="115">
        <v>969</v>
      </c>
      <c r="E20" s="114">
        <v>943</v>
      </c>
      <c r="F20" s="114">
        <v>892</v>
      </c>
      <c r="G20" s="114">
        <v>837</v>
      </c>
      <c r="H20" s="140">
        <v>855</v>
      </c>
      <c r="I20" s="115">
        <v>114</v>
      </c>
      <c r="J20" s="116">
        <v>13.333333333333334</v>
      </c>
      <c r="K20" s="110"/>
      <c r="L20" s="110"/>
      <c r="M20" s="110"/>
      <c r="N20" s="110"/>
      <c r="O20" s="110"/>
    </row>
    <row r="21" spans="1:15" s="110" customFormat="1" ht="24.95" customHeight="1" x14ac:dyDescent="0.2">
      <c r="A21" s="201" t="s">
        <v>150</v>
      </c>
      <c r="B21" s="202" t="s">
        <v>151</v>
      </c>
      <c r="C21" s="113">
        <v>10.644088297550651</v>
      </c>
      <c r="D21" s="115">
        <v>704</v>
      </c>
      <c r="E21" s="114">
        <v>728</v>
      </c>
      <c r="F21" s="114">
        <v>687</v>
      </c>
      <c r="G21" s="114">
        <v>695</v>
      </c>
      <c r="H21" s="140">
        <v>671</v>
      </c>
      <c r="I21" s="115">
        <v>33</v>
      </c>
      <c r="J21" s="116">
        <v>4.918032786885246</v>
      </c>
    </row>
    <row r="22" spans="1:15" s="110" customFormat="1" ht="24.95" customHeight="1" x14ac:dyDescent="0.2">
      <c r="A22" s="201" t="s">
        <v>152</v>
      </c>
      <c r="B22" s="199" t="s">
        <v>153</v>
      </c>
      <c r="C22" s="113">
        <v>1.1339582703356517</v>
      </c>
      <c r="D22" s="115">
        <v>75</v>
      </c>
      <c r="E22" s="114">
        <v>133</v>
      </c>
      <c r="F22" s="114">
        <v>181</v>
      </c>
      <c r="G22" s="114">
        <v>226</v>
      </c>
      <c r="H22" s="140">
        <v>229</v>
      </c>
      <c r="I22" s="115">
        <v>-154</v>
      </c>
      <c r="J22" s="116">
        <v>-67.248908296943227</v>
      </c>
    </row>
    <row r="23" spans="1:15" s="110" customFormat="1" ht="24.95" customHeight="1" x14ac:dyDescent="0.2">
      <c r="A23" s="193" t="s">
        <v>154</v>
      </c>
      <c r="B23" s="199" t="s">
        <v>155</v>
      </c>
      <c r="C23" s="113">
        <v>0.71061384941034167</v>
      </c>
      <c r="D23" s="115">
        <v>47</v>
      </c>
      <c r="E23" s="114">
        <v>50</v>
      </c>
      <c r="F23" s="114">
        <v>53</v>
      </c>
      <c r="G23" s="114">
        <v>50</v>
      </c>
      <c r="H23" s="140">
        <v>51</v>
      </c>
      <c r="I23" s="115">
        <v>-4</v>
      </c>
      <c r="J23" s="116">
        <v>-7.8431372549019605</v>
      </c>
    </row>
    <row r="24" spans="1:15" s="110" customFormat="1" ht="24.95" customHeight="1" x14ac:dyDescent="0.2">
      <c r="A24" s="193" t="s">
        <v>156</v>
      </c>
      <c r="B24" s="199" t="s">
        <v>221</v>
      </c>
      <c r="C24" s="113">
        <v>6.8188690656183857</v>
      </c>
      <c r="D24" s="115">
        <v>451</v>
      </c>
      <c r="E24" s="114">
        <v>439</v>
      </c>
      <c r="F24" s="114">
        <v>470</v>
      </c>
      <c r="G24" s="114">
        <v>452</v>
      </c>
      <c r="H24" s="140">
        <v>444</v>
      </c>
      <c r="I24" s="115">
        <v>7</v>
      </c>
      <c r="J24" s="116">
        <v>1.5765765765765767</v>
      </c>
    </row>
    <row r="25" spans="1:15" s="110" customFormat="1" ht="24.95" customHeight="1" x14ac:dyDescent="0.2">
      <c r="A25" s="193" t="s">
        <v>222</v>
      </c>
      <c r="B25" s="204" t="s">
        <v>159</v>
      </c>
      <c r="C25" s="113">
        <v>15.164801935288782</v>
      </c>
      <c r="D25" s="115">
        <v>1003</v>
      </c>
      <c r="E25" s="114">
        <v>1133</v>
      </c>
      <c r="F25" s="114">
        <v>1505</v>
      </c>
      <c r="G25" s="114">
        <v>2034</v>
      </c>
      <c r="H25" s="140">
        <v>2109</v>
      </c>
      <c r="I25" s="115">
        <v>-1106</v>
      </c>
      <c r="J25" s="116">
        <v>-52.441915599810336</v>
      </c>
    </row>
    <row r="26" spans="1:15" s="110" customFormat="1" ht="24.95" customHeight="1" x14ac:dyDescent="0.2">
      <c r="A26" s="201">
        <v>782.78300000000002</v>
      </c>
      <c r="B26" s="203" t="s">
        <v>160</v>
      </c>
      <c r="C26" s="113">
        <v>0.52918052615663747</v>
      </c>
      <c r="D26" s="115">
        <v>35</v>
      </c>
      <c r="E26" s="114">
        <v>46</v>
      </c>
      <c r="F26" s="114">
        <v>37</v>
      </c>
      <c r="G26" s="114">
        <v>50</v>
      </c>
      <c r="H26" s="140">
        <v>52</v>
      </c>
      <c r="I26" s="115">
        <v>-17</v>
      </c>
      <c r="J26" s="116">
        <v>-32.692307692307693</v>
      </c>
    </row>
    <row r="27" spans="1:15" s="110" customFormat="1" ht="24.95" customHeight="1" x14ac:dyDescent="0.2">
      <c r="A27" s="193" t="s">
        <v>161</v>
      </c>
      <c r="B27" s="199" t="s">
        <v>162</v>
      </c>
      <c r="C27" s="113">
        <v>0.6047777441790142</v>
      </c>
      <c r="D27" s="115">
        <v>40</v>
      </c>
      <c r="E27" s="114">
        <v>77</v>
      </c>
      <c r="F27" s="114">
        <v>38</v>
      </c>
      <c r="G27" s="114">
        <v>36</v>
      </c>
      <c r="H27" s="140">
        <v>36</v>
      </c>
      <c r="I27" s="115">
        <v>4</v>
      </c>
      <c r="J27" s="116">
        <v>11.111111111111111</v>
      </c>
    </row>
    <row r="28" spans="1:15" s="110" customFormat="1" ht="24.95" customHeight="1" x14ac:dyDescent="0.2">
      <c r="A28" s="193" t="s">
        <v>163</v>
      </c>
      <c r="B28" s="199" t="s">
        <v>164</v>
      </c>
      <c r="C28" s="113">
        <v>2.555185969156335</v>
      </c>
      <c r="D28" s="115">
        <v>169</v>
      </c>
      <c r="E28" s="114">
        <v>175</v>
      </c>
      <c r="F28" s="114">
        <v>189</v>
      </c>
      <c r="G28" s="114">
        <v>188</v>
      </c>
      <c r="H28" s="140">
        <v>184</v>
      </c>
      <c r="I28" s="115">
        <v>-15</v>
      </c>
      <c r="J28" s="116">
        <v>-8.1521739130434785</v>
      </c>
    </row>
    <row r="29" spans="1:15" s="110" customFormat="1" ht="24.95" customHeight="1" x14ac:dyDescent="0.2">
      <c r="A29" s="193">
        <v>86</v>
      </c>
      <c r="B29" s="199" t="s">
        <v>165</v>
      </c>
      <c r="C29" s="113">
        <v>5.0801330511037195</v>
      </c>
      <c r="D29" s="115">
        <v>336</v>
      </c>
      <c r="E29" s="114">
        <v>339</v>
      </c>
      <c r="F29" s="114">
        <v>330</v>
      </c>
      <c r="G29" s="114">
        <v>332</v>
      </c>
      <c r="H29" s="140">
        <v>340</v>
      </c>
      <c r="I29" s="115">
        <v>-4</v>
      </c>
      <c r="J29" s="116">
        <v>-1.1764705882352942</v>
      </c>
    </row>
    <row r="30" spans="1:15" s="110" customFormat="1" ht="24.95" customHeight="1" x14ac:dyDescent="0.2">
      <c r="A30" s="193">
        <v>87.88</v>
      </c>
      <c r="B30" s="204" t="s">
        <v>166</v>
      </c>
      <c r="C30" s="113">
        <v>4.7021469609918354</v>
      </c>
      <c r="D30" s="115">
        <v>311</v>
      </c>
      <c r="E30" s="114">
        <v>291</v>
      </c>
      <c r="F30" s="114">
        <v>286</v>
      </c>
      <c r="G30" s="114">
        <v>295</v>
      </c>
      <c r="H30" s="140">
        <v>303</v>
      </c>
      <c r="I30" s="115">
        <v>8</v>
      </c>
      <c r="J30" s="116">
        <v>2.6402640264026402</v>
      </c>
    </row>
    <row r="31" spans="1:15" s="110" customFormat="1" ht="24.95" customHeight="1" x14ac:dyDescent="0.2">
      <c r="A31" s="193" t="s">
        <v>167</v>
      </c>
      <c r="B31" s="199" t="s">
        <v>168</v>
      </c>
      <c r="C31" s="113">
        <v>11.657091019050499</v>
      </c>
      <c r="D31" s="115">
        <v>771</v>
      </c>
      <c r="E31" s="114">
        <v>790</v>
      </c>
      <c r="F31" s="114">
        <v>788</v>
      </c>
      <c r="G31" s="114">
        <v>788</v>
      </c>
      <c r="H31" s="140">
        <v>778</v>
      </c>
      <c r="I31" s="115">
        <v>-7</v>
      </c>
      <c r="J31" s="116">
        <v>-0.89974293059125965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0.45358330813426068</v>
      </c>
      <c r="D34" s="115">
        <v>30</v>
      </c>
      <c r="E34" s="114">
        <v>27</v>
      </c>
      <c r="F34" s="114">
        <v>34</v>
      </c>
      <c r="G34" s="114">
        <v>41</v>
      </c>
      <c r="H34" s="140">
        <v>34</v>
      </c>
      <c r="I34" s="115">
        <v>-4</v>
      </c>
      <c r="J34" s="116">
        <v>-11.764705882352942</v>
      </c>
    </row>
    <row r="35" spans="1:10" s="110" customFormat="1" ht="24.95" customHeight="1" x14ac:dyDescent="0.2">
      <c r="A35" s="292" t="s">
        <v>171</v>
      </c>
      <c r="B35" s="293" t="s">
        <v>172</v>
      </c>
      <c r="C35" s="113">
        <v>8.9355911702449351</v>
      </c>
      <c r="D35" s="115">
        <v>591</v>
      </c>
      <c r="E35" s="114">
        <v>589</v>
      </c>
      <c r="F35" s="114">
        <v>603</v>
      </c>
      <c r="G35" s="114">
        <v>607</v>
      </c>
      <c r="H35" s="140">
        <v>607</v>
      </c>
      <c r="I35" s="115">
        <v>-16</v>
      </c>
      <c r="J35" s="116">
        <v>-2.6359143327841843</v>
      </c>
    </row>
    <row r="36" spans="1:10" s="110" customFormat="1" ht="24.95" customHeight="1" x14ac:dyDescent="0.2">
      <c r="A36" s="294" t="s">
        <v>173</v>
      </c>
      <c r="B36" s="295" t="s">
        <v>174</v>
      </c>
      <c r="C36" s="125">
        <v>90.610825521620811</v>
      </c>
      <c r="D36" s="143">
        <v>5993</v>
      </c>
      <c r="E36" s="144">
        <v>6264</v>
      </c>
      <c r="F36" s="144">
        <v>6553</v>
      </c>
      <c r="G36" s="144">
        <v>7090</v>
      </c>
      <c r="H36" s="145">
        <v>7164</v>
      </c>
      <c r="I36" s="143">
        <v>-1171</v>
      </c>
      <c r="J36" s="146">
        <v>-16.345616973757679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6614</v>
      </c>
      <c r="F11" s="264">
        <v>6880</v>
      </c>
      <c r="G11" s="264">
        <v>7190</v>
      </c>
      <c r="H11" s="264">
        <v>7738</v>
      </c>
      <c r="I11" s="265">
        <v>7805</v>
      </c>
      <c r="J11" s="263">
        <v>-1191</v>
      </c>
      <c r="K11" s="266">
        <v>-15.259449071108264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45.101300272149984</v>
      </c>
      <c r="E13" s="115">
        <v>2983</v>
      </c>
      <c r="F13" s="114">
        <v>3114</v>
      </c>
      <c r="G13" s="114">
        <v>3455</v>
      </c>
      <c r="H13" s="114">
        <v>4018</v>
      </c>
      <c r="I13" s="140">
        <v>4060</v>
      </c>
      <c r="J13" s="115">
        <v>-1077</v>
      </c>
      <c r="K13" s="116">
        <v>-26.527093596059114</v>
      </c>
    </row>
    <row r="14" spans="1:15" ht="15.95" customHeight="1" x14ac:dyDescent="0.2">
      <c r="A14" s="306" t="s">
        <v>230</v>
      </c>
      <c r="B14" s="307"/>
      <c r="C14" s="308"/>
      <c r="D14" s="113">
        <v>45.146658602963413</v>
      </c>
      <c r="E14" s="115">
        <v>2986</v>
      </c>
      <c r="F14" s="114">
        <v>3074</v>
      </c>
      <c r="G14" s="114">
        <v>3080</v>
      </c>
      <c r="H14" s="114">
        <v>3060</v>
      </c>
      <c r="I14" s="140">
        <v>3091</v>
      </c>
      <c r="J14" s="115">
        <v>-105</v>
      </c>
      <c r="K14" s="116">
        <v>-3.3969589129731479</v>
      </c>
    </row>
    <row r="15" spans="1:15" ht="15.95" customHeight="1" x14ac:dyDescent="0.2">
      <c r="A15" s="306" t="s">
        <v>231</v>
      </c>
      <c r="B15" s="307"/>
      <c r="C15" s="308"/>
      <c r="D15" s="113">
        <v>4.1729664348351978</v>
      </c>
      <c r="E15" s="115">
        <v>276</v>
      </c>
      <c r="F15" s="114">
        <v>275</v>
      </c>
      <c r="G15" s="114">
        <v>267</v>
      </c>
      <c r="H15" s="114">
        <v>268</v>
      </c>
      <c r="I15" s="140">
        <v>264</v>
      </c>
      <c r="J15" s="115">
        <v>12</v>
      </c>
      <c r="K15" s="116">
        <v>4.5454545454545459</v>
      </c>
    </row>
    <row r="16" spans="1:15" ht="15.95" customHeight="1" x14ac:dyDescent="0.2">
      <c r="A16" s="306" t="s">
        <v>232</v>
      </c>
      <c r="B16" s="307"/>
      <c r="C16" s="308"/>
      <c r="D16" s="113">
        <v>2.5400665255518597</v>
      </c>
      <c r="E16" s="115">
        <v>168</v>
      </c>
      <c r="F16" s="114">
        <v>206</v>
      </c>
      <c r="G16" s="114">
        <v>177</v>
      </c>
      <c r="H16" s="114">
        <v>176</v>
      </c>
      <c r="I16" s="140">
        <v>179</v>
      </c>
      <c r="J16" s="115">
        <v>-11</v>
      </c>
      <c r="K16" s="116">
        <v>-6.1452513966480451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0.33262775929845784</v>
      </c>
      <c r="E18" s="115">
        <v>22</v>
      </c>
      <c r="F18" s="114">
        <v>24</v>
      </c>
      <c r="G18" s="114">
        <v>25</v>
      </c>
      <c r="H18" s="114">
        <v>26</v>
      </c>
      <c r="I18" s="140">
        <v>25</v>
      </c>
      <c r="J18" s="115">
        <v>-3</v>
      </c>
      <c r="K18" s="116">
        <v>-12</v>
      </c>
    </row>
    <row r="19" spans="1:11" ht="14.1" customHeight="1" x14ac:dyDescent="0.2">
      <c r="A19" s="306" t="s">
        <v>235</v>
      </c>
      <c r="B19" s="307" t="s">
        <v>236</v>
      </c>
      <c r="C19" s="308"/>
      <c r="D19" s="113">
        <v>0.15119443604475355</v>
      </c>
      <c r="E19" s="115">
        <v>10</v>
      </c>
      <c r="F19" s="114">
        <v>11</v>
      </c>
      <c r="G19" s="114">
        <v>14</v>
      </c>
      <c r="H19" s="114">
        <v>16</v>
      </c>
      <c r="I19" s="140">
        <v>13</v>
      </c>
      <c r="J19" s="115">
        <v>-3</v>
      </c>
      <c r="K19" s="116">
        <v>-23.076923076923077</v>
      </c>
    </row>
    <row r="20" spans="1:11" ht="14.1" customHeight="1" x14ac:dyDescent="0.2">
      <c r="A20" s="306">
        <v>12</v>
      </c>
      <c r="B20" s="307" t="s">
        <v>237</v>
      </c>
      <c r="C20" s="308"/>
      <c r="D20" s="113">
        <v>1.2700332627759299</v>
      </c>
      <c r="E20" s="115">
        <v>84</v>
      </c>
      <c r="F20" s="114">
        <v>87</v>
      </c>
      <c r="G20" s="114">
        <v>99</v>
      </c>
      <c r="H20" s="114">
        <v>105</v>
      </c>
      <c r="I20" s="140">
        <v>100</v>
      </c>
      <c r="J20" s="115">
        <v>-16</v>
      </c>
      <c r="K20" s="116">
        <v>-16</v>
      </c>
    </row>
    <row r="21" spans="1:11" ht="14.1" customHeight="1" x14ac:dyDescent="0.2">
      <c r="A21" s="306">
        <v>21</v>
      </c>
      <c r="B21" s="307" t="s">
        <v>238</v>
      </c>
      <c r="C21" s="308"/>
      <c r="D21" s="113" t="s">
        <v>513</v>
      </c>
      <c r="E21" s="115" t="s">
        <v>513</v>
      </c>
      <c r="F21" s="114">
        <v>3</v>
      </c>
      <c r="G21" s="114">
        <v>3</v>
      </c>
      <c r="H21" s="114">
        <v>5</v>
      </c>
      <c r="I21" s="140">
        <v>5</v>
      </c>
      <c r="J21" s="115" t="s">
        <v>513</v>
      </c>
      <c r="K21" s="116" t="s">
        <v>513</v>
      </c>
    </row>
    <row r="22" spans="1:11" ht="14.1" customHeight="1" x14ac:dyDescent="0.2">
      <c r="A22" s="306">
        <v>22</v>
      </c>
      <c r="B22" s="307" t="s">
        <v>239</v>
      </c>
      <c r="C22" s="308"/>
      <c r="D22" s="113">
        <v>0.28726942848503173</v>
      </c>
      <c r="E22" s="115">
        <v>19</v>
      </c>
      <c r="F22" s="114">
        <v>19</v>
      </c>
      <c r="G22" s="114">
        <v>19</v>
      </c>
      <c r="H22" s="114">
        <v>20</v>
      </c>
      <c r="I22" s="140">
        <v>25</v>
      </c>
      <c r="J22" s="115">
        <v>-6</v>
      </c>
      <c r="K22" s="116">
        <v>-24</v>
      </c>
    </row>
    <row r="23" spans="1:11" ht="14.1" customHeight="1" x14ac:dyDescent="0.2">
      <c r="A23" s="306">
        <v>23</v>
      </c>
      <c r="B23" s="307" t="s">
        <v>240</v>
      </c>
      <c r="C23" s="308"/>
      <c r="D23" s="113">
        <v>0.25703054127608105</v>
      </c>
      <c r="E23" s="115">
        <v>17</v>
      </c>
      <c r="F23" s="114">
        <v>26</v>
      </c>
      <c r="G23" s="114">
        <v>17</v>
      </c>
      <c r="H23" s="114">
        <v>15</v>
      </c>
      <c r="I23" s="140">
        <v>17</v>
      </c>
      <c r="J23" s="115">
        <v>0</v>
      </c>
      <c r="K23" s="116">
        <v>0</v>
      </c>
    </row>
    <row r="24" spans="1:11" ht="14.1" customHeight="1" x14ac:dyDescent="0.2">
      <c r="A24" s="306">
        <v>24</v>
      </c>
      <c r="B24" s="307" t="s">
        <v>241</v>
      </c>
      <c r="C24" s="308"/>
      <c r="D24" s="113">
        <v>1.2095554883580284</v>
      </c>
      <c r="E24" s="115">
        <v>80</v>
      </c>
      <c r="F24" s="114">
        <v>78</v>
      </c>
      <c r="G24" s="114">
        <v>82</v>
      </c>
      <c r="H24" s="114">
        <v>77</v>
      </c>
      <c r="I24" s="140">
        <v>77</v>
      </c>
      <c r="J24" s="115">
        <v>3</v>
      </c>
      <c r="K24" s="116">
        <v>3.8961038961038961</v>
      </c>
    </row>
    <row r="25" spans="1:11" ht="14.1" customHeight="1" x14ac:dyDescent="0.2">
      <c r="A25" s="306">
        <v>25</v>
      </c>
      <c r="B25" s="307" t="s">
        <v>242</v>
      </c>
      <c r="C25" s="308"/>
      <c r="D25" s="113">
        <v>1.0583610523132749</v>
      </c>
      <c r="E25" s="115">
        <v>70</v>
      </c>
      <c r="F25" s="114">
        <v>66</v>
      </c>
      <c r="G25" s="114">
        <v>67</v>
      </c>
      <c r="H25" s="114">
        <v>71</v>
      </c>
      <c r="I25" s="140">
        <v>70</v>
      </c>
      <c r="J25" s="115">
        <v>0</v>
      </c>
      <c r="K25" s="116">
        <v>0</v>
      </c>
    </row>
    <row r="26" spans="1:11" ht="14.1" customHeight="1" x14ac:dyDescent="0.2">
      <c r="A26" s="306">
        <v>26</v>
      </c>
      <c r="B26" s="307" t="s">
        <v>243</v>
      </c>
      <c r="C26" s="308"/>
      <c r="D26" s="113">
        <v>0.95252494708194735</v>
      </c>
      <c r="E26" s="115">
        <v>63</v>
      </c>
      <c r="F26" s="114">
        <v>63</v>
      </c>
      <c r="G26" s="114">
        <v>65</v>
      </c>
      <c r="H26" s="114">
        <v>56</v>
      </c>
      <c r="I26" s="140">
        <v>61</v>
      </c>
      <c r="J26" s="115">
        <v>2</v>
      </c>
      <c r="K26" s="116">
        <v>3.278688524590164</v>
      </c>
    </row>
    <row r="27" spans="1:11" ht="14.1" customHeight="1" x14ac:dyDescent="0.2">
      <c r="A27" s="306">
        <v>27</v>
      </c>
      <c r="B27" s="307" t="s">
        <v>244</v>
      </c>
      <c r="C27" s="308"/>
      <c r="D27" s="113">
        <v>0.12095554883580284</v>
      </c>
      <c r="E27" s="115">
        <v>8</v>
      </c>
      <c r="F27" s="114">
        <v>8</v>
      </c>
      <c r="G27" s="114">
        <v>10</v>
      </c>
      <c r="H27" s="114">
        <v>9</v>
      </c>
      <c r="I27" s="140">
        <v>8</v>
      </c>
      <c r="J27" s="115">
        <v>0</v>
      </c>
      <c r="K27" s="116">
        <v>0</v>
      </c>
    </row>
    <row r="28" spans="1:11" ht="14.1" customHeight="1" x14ac:dyDescent="0.2">
      <c r="A28" s="306">
        <v>28</v>
      </c>
      <c r="B28" s="307" t="s">
        <v>245</v>
      </c>
      <c r="C28" s="308"/>
      <c r="D28" s="113">
        <v>0.16631387964922892</v>
      </c>
      <c r="E28" s="115">
        <v>11</v>
      </c>
      <c r="F28" s="114">
        <v>9</v>
      </c>
      <c r="G28" s="114">
        <v>7</v>
      </c>
      <c r="H28" s="114">
        <v>8</v>
      </c>
      <c r="I28" s="140">
        <v>8</v>
      </c>
      <c r="J28" s="115">
        <v>3</v>
      </c>
      <c r="K28" s="116">
        <v>37.5</v>
      </c>
    </row>
    <row r="29" spans="1:11" ht="14.1" customHeight="1" x14ac:dyDescent="0.2">
      <c r="A29" s="306">
        <v>29</v>
      </c>
      <c r="B29" s="307" t="s">
        <v>246</v>
      </c>
      <c r="C29" s="308"/>
      <c r="D29" s="113">
        <v>3.7798609011188389</v>
      </c>
      <c r="E29" s="115">
        <v>250</v>
      </c>
      <c r="F29" s="114">
        <v>256</v>
      </c>
      <c r="G29" s="114">
        <v>251</v>
      </c>
      <c r="H29" s="114">
        <v>279</v>
      </c>
      <c r="I29" s="140">
        <v>285</v>
      </c>
      <c r="J29" s="115">
        <v>-35</v>
      </c>
      <c r="K29" s="116">
        <v>-12.280701754385966</v>
      </c>
    </row>
    <row r="30" spans="1:11" ht="14.1" customHeight="1" x14ac:dyDescent="0.2">
      <c r="A30" s="306" t="s">
        <v>247</v>
      </c>
      <c r="B30" s="307" t="s">
        <v>248</v>
      </c>
      <c r="C30" s="308"/>
      <c r="D30" s="113">
        <v>0.75597218022376778</v>
      </c>
      <c r="E30" s="115">
        <v>50</v>
      </c>
      <c r="F30" s="114">
        <v>53</v>
      </c>
      <c r="G30" s="114">
        <v>55</v>
      </c>
      <c r="H30" s="114">
        <v>63</v>
      </c>
      <c r="I30" s="140">
        <v>68</v>
      </c>
      <c r="J30" s="115">
        <v>-18</v>
      </c>
      <c r="K30" s="116">
        <v>-26.470588235294116</v>
      </c>
    </row>
    <row r="31" spans="1:11" ht="14.1" customHeight="1" x14ac:dyDescent="0.2">
      <c r="A31" s="306" t="s">
        <v>249</v>
      </c>
      <c r="B31" s="307" t="s">
        <v>250</v>
      </c>
      <c r="C31" s="308"/>
      <c r="D31" s="113">
        <v>3.0238887208950711</v>
      </c>
      <c r="E31" s="115">
        <v>200</v>
      </c>
      <c r="F31" s="114">
        <v>203</v>
      </c>
      <c r="G31" s="114">
        <v>196</v>
      </c>
      <c r="H31" s="114">
        <v>216</v>
      </c>
      <c r="I31" s="140">
        <v>217</v>
      </c>
      <c r="J31" s="115">
        <v>-17</v>
      </c>
      <c r="K31" s="116">
        <v>-7.8341013824884795</v>
      </c>
    </row>
    <row r="32" spans="1:11" ht="14.1" customHeight="1" x14ac:dyDescent="0.2">
      <c r="A32" s="306">
        <v>31</v>
      </c>
      <c r="B32" s="307" t="s">
        <v>251</v>
      </c>
      <c r="C32" s="308"/>
      <c r="D32" s="113">
        <v>0.16631387964922892</v>
      </c>
      <c r="E32" s="115">
        <v>11</v>
      </c>
      <c r="F32" s="114">
        <v>10</v>
      </c>
      <c r="G32" s="114">
        <v>10</v>
      </c>
      <c r="H32" s="114">
        <v>10</v>
      </c>
      <c r="I32" s="140">
        <v>10</v>
      </c>
      <c r="J32" s="115">
        <v>1</v>
      </c>
      <c r="K32" s="116">
        <v>10</v>
      </c>
    </row>
    <row r="33" spans="1:11" ht="14.1" customHeight="1" x14ac:dyDescent="0.2">
      <c r="A33" s="306">
        <v>32</v>
      </c>
      <c r="B33" s="307" t="s">
        <v>252</v>
      </c>
      <c r="C33" s="308"/>
      <c r="D33" s="113">
        <v>0.72573329301481704</v>
      </c>
      <c r="E33" s="115">
        <v>48</v>
      </c>
      <c r="F33" s="114">
        <v>45</v>
      </c>
      <c r="G33" s="114">
        <v>52</v>
      </c>
      <c r="H33" s="114">
        <v>49</v>
      </c>
      <c r="I33" s="140">
        <v>39</v>
      </c>
      <c r="J33" s="115">
        <v>9</v>
      </c>
      <c r="K33" s="116">
        <v>23.076923076923077</v>
      </c>
    </row>
    <row r="34" spans="1:11" ht="14.1" customHeight="1" x14ac:dyDescent="0.2">
      <c r="A34" s="306">
        <v>33</v>
      </c>
      <c r="B34" s="307" t="s">
        <v>253</v>
      </c>
      <c r="C34" s="308"/>
      <c r="D34" s="113">
        <v>0.46870275173873599</v>
      </c>
      <c r="E34" s="115">
        <v>31</v>
      </c>
      <c r="F34" s="114">
        <v>23</v>
      </c>
      <c r="G34" s="114">
        <v>27</v>
      </c>
      <c r="H34" s="114">
        <v>27</v>
      </c>
      <c r="I34" s="140">
        <v>28</v>
      </c>
      <c r="J34" s="115">
        <v>3</v>
      </c>
      <c r="K34" s="116">
        <v>10.714285714285714</v>
      </c>
    </row>
    <row r="35" spans="1:11" ht="14.1" customHeight="1" x14ac:dyDescent="0.2">
      <c r="A35" s="306">
        <v>34</v>
      </c>
      <c r="B35" s="307" t="s">
        <v>254</v>
      </c>
      <c r="C35" s="308"/>
      <c r="D35" s="113">
        <v>3.2506803749622013</v>
      </c>
      <c r="E35" s="115">
        <v>215</v>
      </c>
      <c r="F35" s="114">
        <v>219</v>
      </c>
      <c r="G35" s="114">
        <v>218</v>
      </c>
      <c r="H35" s="114">
        <v>227</v>
      </c>
      <c r="I35" s="140">
        <v>227</v>
      </c>
      <c r="J35" s="115">
        <v>-12</v>
      </c>
      <c r="K35" s="116">
        <v>-5.286343612334802</v>
      </c>
    </row>
    <row r="36" spans="1:11" ht="14.1" customHeight="1" x14ac:dyDescent="0.2">
      <c r="A36" s="306">
        <v>41</v>
      </c>
      <c r="B36" s="307" t="s">
        <v>255</v>
      </c>
      <c r="C36" s="308"/>
      <c r="D36" s="113">
        <v>4.5358330813426065E-2</v>
      </c>
      <c r="E36" s="115">
        <v>3</v>
      </c>
      <c r="F36" s="114" t="s">
        <v>513</v>
      </c>
      <c r="G36" s="114" t="s">
        <v>513</v>
      </c>
      <c r="H36" s="114" t="s">
        <v>513</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0.3023888720895071</v>
      </c>
      <c r="E38" s="115">
        <v>20</v>
      </c>
      <c r="F38" s="114">
        <v>19</v>
      </c>
      <c r="G38" s="114">
        <v>20</v>
      </c>
      <c r="H38" s="114">
        <v>19</v>
      </c>
      <c r="I38" s="140">
        <v>19</v>
      </c>
      <c r="J38" s="115">
        <v>1</v>
      </c>
      <c r="K38" s="116">
        <v>5.2631578947368425</v>
      </c>
    </row>
    <row r="39" spans="1:11" ht="14.1" customHeight="1" x14ac:dyDescent="0.2">
      <c r="A39" s="306">
        <v>51</v>
      </c>
      <c r="B39" s="307" t="s">
        <v>258</v>
      </c>
      <c r="C39" s="308"/>
      <c r="D39" s="113">
        <v>6.4560024191109768</v>
      </c>
      <c r="E39" s="115">
        <v>427</v>
      </c>
      <c r="F39" s="114">
        <v>446</v>
      </c>
      <c r="G39" s="114">
        <v>472</v>
      </c>
      <c r="H39" s="114">
        <v>471</v>
      </c>
      <c r="I39" s="140">
        <v>478</v>
      </c>
      <c r="J39" s="115">
        <v>-51</v>
      </c>
      <c r="K39" s="116">
        <v>-10.669456066945607</v>
      </c>
    </row>
    <row r="40" spans="1:11" ht="14.1" customHeight="1" x14ac:dyDescent="0.2">
      <c r="A40" s="306" t="s">
        <v>259</v>
      </c>
      <c r="B40" s="307" t="s">
        <v>260</v>
      </c>
      <c r="C40" s="308"/>
      <c r="D40" s="113">
        <v>6.1838524342304204</v>
      </c>
      <c r="E40" s="115">
        <v>409</v>
      </c>
      <c r="F40" s="114">
        <v>429</v>
      </c>
      <c r="G40" s="114">
        <v>452</v>
      </c>
      <c r="H40" s="114">
        <v>452</v>
      </c>
      <c r="I40" s="140">
        <v>459</v>
      </c>
      <c r="J40" s="115">
        <v>-50</v>
      </c>
      <c r="K40" s="116">
        <v>-10.893246187363834</v>
      </c>
    </row>
    <row r="41" spans="1:11" ht="14.1" customHeight="1" x14ac:dyDescent="0.2">
      <c r="A41" s="306"/>
      <c r="B41" s="307" t="s">
        <v>261</v>
      </c>
      <c r="C41" s="308"/>
      <c r="D41" s="113">
        <v>3.0087692772905958</v>
      </c>
      <c r="E41" s="115">
        <v>199</v>
      </c>
      <c r="F41" s="114">
        <v>210</v>
      </c>
      <c r="G41" s="114">
        <v>219</v>
      </c>
      <c r="H41" s="114">
        <v>215</v>
      </c>
      <c r="I41" s="140">
        <v>225</v>
      </c>
      <c r="J41" s="115">
        <v>-26</v>
      </c>
      <c r="K41" s="116">
        <v>-11.555555555555555</v>
      </c>
    </row>
    <row r="42" spans="1:11" ht="14.1" customHeight="1" x14ac:dyDescent="0.2">
      <c r="A42" s="306">
        <v>52</v>
      </c>
      <c r="B42" s="307" t="s">
        <v>262</v>
      </c>
      <c r="C42" s="308"/>
      <c r="D42" s="113">
        <v>13.547021469609918</v>
      </c>
      <c r="E42" s="115">
        <v>896</v>
      </c>
      <c r="F42" s="114">
        <v>900</v>
      </c>
      <c r="G42" s="114">
        <v>903</v>
      </c>
      <c r="H42" s="114">
        <v>893</v>
      </c>
      <c r="I42" s="140">
        <v>897</v>
      </c>
      <c r="J42" s="115">
        <v>-1</v>
      </c>
      <c r="K42" s="116">
        <v>-0.11148272017837235</v>
      </c>
    </row>
    <row r="43" spans="1:11" ht="14.1" customHeight="1" x14ac:dyDescent="0.2">
      <c r="A43" s="306" t="s">
        <v>263</v>
      </c>
      <c r="B43" s="307" t="s">
        <v>264</v>
      </c>
      <c r="C43" s="308"/>
      <c r="D43" s="113">
        <v>13.547021469609918</v>
      </c>
      <c r="E43" s="115">
        <v>896</v>
      </c>
      <c r="F43" s="114">
        <v>899</v>
      </c>
      <c r="G43" s="114">
        <v>902</v>
      </c>
      <c r="H43" s="114">
        <v>892</v>
      </c>
      <c r="I43" s="140">
        <v>896</v>
      </c>
      <c r="J43" s="115">
        <v>0</v>
      </c>
      <c r="K43" s="116">
        <v>0</v>
      </c>
    </row>
    <row r="44" spans="1:11" ht="14.1" customHeight="1" x14ac:dyDescent="0.2">
      <c r="A44" s="306">
        <v>53</v>
      </c>
      <c r="B44" s="307" t="s">
        <v>265</v>
      </c>
      <c r="C44" s="308"/>
      <c r="D44" s="113">
        <v>1.5875415784699123</v>
      </c>
      <c r="E44" s="115">
        <v>105</v>
      </c>
      <c r="F44" s="114">
        <v>119</v>
      </c>
      <c r="G44" s="114">
        <v>100</v>
      </c>
      <c r="H44" s="114">
        <v>98</v>
      </c>
      <c r="I44" s="140">
        <v>99</v>
      </c>
      <c r="J44" s="115">
        <v>6</v>
      </c>
      <c r="K44" s="116">
        <v>6.0606060606060606</v>
      </c>
    </row>
    <row r="45" spans="1:11" ht="14.1" customHeight="1" x14ac:dyDescent="0.2">
      <c r="A45" s="306" t="s">
        <v>266</v>
      </c>
      <c r="B45" s="307" t="s">
        <v>267</v>
      </c>
      <c r="C45" s="308"/>
      <c r="D45" s="113">
        <v>1.5875415784699123</v>
      </c>
      <c r="E45" s="115">
        <v>105</v>
      </c>
      <c r="F45" s="114">
        <v>119</v>
      </c>
      <c r="G45" s="114">
        <v>100</v>
      </c>
      <c r="H45" s="114">
        <v>98</v>
      </c>
      <c r="I45" s="140">
        <v>99</v>
      </c>
      <c r="J45" s="115">
        <v>6</v>
      </c>
      <c r="K45" s="116">
        <v>6.0606060606060606</v>
      </c>
    </row>
    <row r="46" spans="1:11" ht="14.1" customHeight="1" x14ac:dyDescent="0.2">
      <c r="A46" s="306">
        <v>54</v>
      </c>
      <c r="B46" s="307" t="s">
        <v>268</v>
      </c>
      <c r="C46" s="308"/>
      <c r="D46" s="113">
        <v>20.592682189295434</v>
      </c>
      <c r="E46" s="115">
        <v>1362</v>
      </c>
      <c r="F46" s="114">
        <v>1475</v>
      </c>
      <c r="G46" s="114">
        <v>1851</v>
      </c>
      <c r="H46" s="114">
        <v>2368</v>
      </c>
      <c r="I46" s="140">
        <v>2436</v>
      </c>
      <c r="J46" s="115">
        <v>-1074</v>
      </c>
      <c r="K46" s="116">
        <v>-44.088669950738918</v>
      </c>
    </row>
    <row r="47" spans="1:11" ht="14.1" customHeight="1" x14ac:dyDescent="0.2">
      <c r="A47" s="306">
        <v>61</v>
      </c>
      <c r="B47" s="307" t="s">
        <v>269</v>
      </c>
      <c r="C47" s="308"/>
      <c r="D47" s="113">
        <v>0.52918052615663747</v>
      </c>
      <c r="E47" s="115">
        <v>35</v>
      </c>
      <c r="F47" s="114">
        <v>37</v>
      </c>
      <c r="G47" s="114">
        <v>37</v>
      </c>
      <c r="H47" s="114">
        <v>41</v>
      </c>
      <c r="I47" s="140">
        <v>40</v>
      </c>
      <c r="J47" s="115">
        <v>-5</v>
      </c>
      <c r="K47" s="116">
        <v>-12.5</v>
      </c>
    </row>
    <row r="48" spans="1:11" ht="14.1" customHeight="1" x14ac:dyDescent="0.2">
      <c r="A48" s="306">
        <v>62</v>
      </c>
      <c r="B48" s="307" t="s">
        <v>270</v>
      </c>
      <c r="C48" s="308"/>
      <c r="D48" s="113">
        <v>10.160266102207439</v>
      </c>
      <c r="E48" s="115">
        <v>672</v>
      </c>
      <c r="F48" s="114">
        <v>709</v>
      </c>
      <c r="G48" s="114">
        <v>680</v>
      </c>
      <c r="H48" s="114">
        <v>676</v>
      </c>
      <c r="I48" s="140">
        <v>691</v>
      </c>
      <c r="J48" s="115">
        <v>-19</v>
      </c>
      <c r="K48" s="116">
        <v>-2.7496382054992763</v>
      </c>
    </row>
    <row r="49" spans="1:11" ht="14.1" customHeight="1" x14ac:dyDescent="0.2">
      <c r="A49" s="306">
        <v>63</v>
      </c>
      <c r="B49" s="307" t="s">
        <v>271</v>
      </c>
      <c r="C49" s="308"/>
      <c r="D49" s="113">
        <v>8.5727245237375271</v>
      </c>
      <c r="E49" s="115">
        <v>567</v>
      </c>
      <c r="F49" s="114">
        <v>580</v>
      </c>
      <c r="G49" s="114">
        <v>555</v>
      </c>
      <c r="H49" s="114">
        <v>556</v>
      </c>
      <c r="I49" s="140">
        <v>524</v>
      </c>
      <c r="J49" s="115">
        <v>43</v>
      </c>
      <c r="K49" s="116">
        <v>8.2061068702290072</v>
      </c>
    </row>
    <row r="50" spans="1:11" ht="14.1" customHeight="1" x14ac:dyDescent="0.2">
      <c r="A50" s="306" t="s">
        <v>272</v>
      </c>
      <c r="B50" s="307" t="s">
        <v>273</v>
      </c>
      <c r="C50" s="308"/>
      <c r="D50" s="113">
        <v>0.6047777441790142</v>
      </c>
      <c r="E50" s="115">
        <v>40</v>
      </c>
      <c r="F50" s="114">
        <v>37</v>
      </c>
      <c r="G50" s="114">
        <v>33</v>
      </c>
      <c r="H50" s="114">
        <v>40</v>
      </c>
      <c r="I50" s="140">
        <v>38</v>
      </c>
      <c r="J50" s="115">
        <v>2</v>
      </c>
      <c r="K50" s="116">
        <v>5.2631578947368425</v>
      </c>
    </row>
    <row r="51" spans="1:11" ht="14.1" customHeight="1" x14ac:dyDescent="0.2">
      <c r="A51" s="306" t="s">
        <v>274</v>
      </c>
      <c r="B51" s="307" t="s">
        <v>275</v>
      </c>
      <c r="C51" s="308"/>
      <c r="D51" s="113">
        <v>7.3178107045660719</v>
      </c>
      <c r="E51" s="115">
        <v>484</v>
      </c>
      <c r="F51" s="114">
        <v>492</v>
      </c>
      <c r="G51" s="114">
        <v>471</v>
      </c>
      <c r="H51" s="114">
        <v>457</v>
      </c>
      <c r="I51" s="140">
        <v>426</v>
      </c>
      <c r="J51" s="115">
        <v>58</v>
      </c>
      <c r="K51" s="116">
        <v>13.615023474178404</v>
      </c>
    </row>
    <row r="52" spans="1:11" ht="14.1" customHeight="1" x14ac:dyDescent="0.2">
      <c r="A52" s="306">
        <v>71</v>
      </c>
      <c r="B52" s="307" t="s">
        <v>276</v>
      </c>
      <c r="C52" s="308"/>
      <c r="D52" s="113">
        <v>9.0414272754762628</v>
      </c>
      <c r="E52" s="115">
        <v>598</v>
      </c>
      <c r="F52" s="114">
        <v>624</v>
      </c>
      <c r="G52" s="114">
        <v>625</v>
      </c>
      <c r="H52" s="114">
        <v>617</v>
      </c>
      <c r="I52" s="140">
        <v>624</v>
      </c>
      <c r="J52" s="115">
        <v>-26</v>
      </c>
      <c r="K52" s="116">
        <v>-4.166666666666667</v>
      </c>
    </row>
    <row r="53" spans="1:11" ht="14.1" customHeight="1" x14ac:dyDescent="0.2">
      <c r="A53" s="306" t="s">
        <v>277</v>
      </c>
      <c r="B53" s="307" t="s">
        <v>278</v>
      </c>
      <c r="C53" s="308"/>
      <c r="D53" s="113">
        <v>0.6047777441790142</v>
      </c>
      <c r="E53" s="115">
        <v>40</v>
      </c>
      <c r="F53" s="114">
        <v>41</v>
      </c>
      <c r="G53" s="114">
        <v>40</v>
      </c>
      <c r="H53" s="114">
        <v>41</v>
      </c>
      <c r="I53" s="140">
        <v>44</v>
      </c>
      <c r="J53" s="115">
        <v>-4</v>
      </c>
      <c r="K53" s="116">
        <v>-9.0909090909090917</v>
      </c>
    </row>
    <row r="54" spans="1:11" ht="14.1" customHeight="1" x14ac:dyDescent="0.2">
      <c r="A54" s="306" t="s">
        <v>279</v>
      </c>
      <c r="B54" s="307" t="s">
        <v>280</v>
      </c>
      <c r="C54" s="308"/>
      <c r="D54" s="113">
        <v>8.1493801028122164</v>
      </c>
      <c r="E54" s="115">
        <v>539</v>
      </c>
      <c r="F54" s="114">
        <v>566</v>
      </c>
      <c r="G54" s="114">
        <v>566</v>
      </c>
      <c r="H54" s="114">
        <v>557</v>
      </c>
      <c r="I54" s="140">
        <v>565</v>
      </c>
      <c r="J54" s="115">
        <v>-26</v>
      </c>
      <c r="K54" s="116">
        <v>-4.6017699115044248</v>
      </c>
    </row>
    <row r="55" spans="1:11" ht="14.1" customHeight="1" x14ac:dyDescent="0.2">
      <c r="A55" s="306">
        <v>72</v>
      </c>
      <c r="B55" s="307" t="s">
        <v>281</v>
      </c>
      <c r="C55" s="308"/>
      <c r="D55" s="113">
        <v>0.89204717266404598</v>
      </c>
      <c r="E55" s="115">
        <v>59</v>
      </c>
      <c r="F55" s="114">
        <v>57</v>
      </c>
      <c r="G55" s="114">
        <v>60</v>
      </c>
      <c r="H55" s="114">
        <v>64</v>
      </c>
      <c r="I55" s="140">
        <v>66</v>
      </c>
      <c r="J55" s="115">
        <v>-7</v>
      </c>
      <c r="K55" s="116">
        <v>-10.606060606060606</v>
      </c>
    </row>
    <row r="56" spans="1:11" ht="14.1" customHeight="1" x14ac:dyDescent="0.2">
      <c r="A56" s="306" t="s">
        <v>282</v>
      </c>
      <c r="B56" s="307" t="s">
        <v>283</v>
      </c>
      <c r="C56" s="308"/>
      <c r="D56" s="113">
        <v>0.16631387964922892</v>
      </c>
      <c r="E56" s="115">
        <v>11</v>
      </c>
      <c r="F56" s="114">
        <v>10</v>
      </c>
      <c r="G56" s="114">
        <v>12</v>
      </c>
      <c r="H56" s="114">
        <v>12</v>
      </c>
      <c r="I56" s="140">
        <v>11</v>
      </c>
      <c r="J56" s="115">
        <v>0</v>
      </c>
      <c r="K56" s="116">
        <v>0</v>
      </c>
    </row>
    <row r="57" spans="1:11" ht="14.1" customHeight="1" x14ac:dyDescent="0.2">
      <c r="A57" s="306" t="s">
        <v>284</v>
      </c>
      <c r="B57" s="307" t="s">
        <v>285</v>
      </c>
      <c r="C57" s="308"/>
      <c r="D57" s="113">
        <v>0.48382219534321136</v>
      </c>
      <c r="E57" s="115">
        <v>32</v>
      </c>
      <c r="F57" s="114">
        <v>32</v>
      </c>
      <c r="G57" s="114">
        <v>33</v>
      </c>
      <c r="H57" s="114">
        <v>37</v>
      </c>
      <c r="I57" s="140">
        <v>37</v>
      </c>
      <c r="J57" s="115">
        <v>-5</v>
      </c>
      <c r="K57" s="116">
        <v>-13.513513513513514</v>
      </c>
    </row>
    <row r="58" spans="1:11" ht="14.1" customHeight="1" x14ac:dyDescent="0.2">
      <c r="A58" s="306">
        <v>73</v>
      </c>
      <c r="B58" s="307" t="s">
        <v>286</v>
      </c>
      <c r="C58" s="308"/>
      <c r="D58" s="113">
        <v>0.6047777441790142</v>
      </c>
      <c r="E58" s="115">
        <v>40</v>
      </c>
      <c r="F58" s="114">
        <v>38</v>
      </c>
      <c r="G58" s="114">
        <v>43</v>
      </c>
      <c r="H58" s="114">
        <v>42</v>
      </c>
      <c r="I58" s="140">
        <v>41</v>
      </c>
      <c r="J58" s="115">
        <v>-1</v>
      </c>
      <c r="K58" s="116">
        <v>-2.4390243902439024</v>
      </c>
    </row>
    <row r="59" spans="1:11" ht="14.1" customHeight="1" x14ac:dyDescent="0.2">
      <c r="A59" s="306" t="s">
        <v>287</v>
      </c>
      <c r="B59" s="307" t="s">
        <v>288</v>
      </c>
      <c r="C59" s="308"/>
      <c r="D59" s="113">
        <v>0.39310553371635926</v>
      </c>
      <c r="E59" s="115">
        <v>26</v>
      </c>
      <c r="F59" s="114">
        <v>24</v>
      </c>
      <c r="G59" s="114">
        <v>26</v>
      </c>
      <c r="H59" s="114">
        <v>25</v>
      </c>
      <c r="I59" s="140">
        <v>24</v>
      </c>
      <c r="J59" s="115">
        <v>2</v>
      </c>
      <c r="K59" s="116">
        <v>8.3333333333333339</v>
      </c>
    </row>
    <row r="60" spans="1:11" ht="14.1" customHeight="1" x14ac:dyDescent="0.2">
      <c r="A60" s="306">
        <v>81</v>
      </c>
      <c r="B60" s="307" t="s">
        <v>289</v>
      </c>
      <c r="C60" s="308"/>
      <c r="D60" s="113">
        <v>2.7970970668279409</v>
      </c>
      <c r="E60" s="115">
        <v>185</v>
      </c>
      <c r="F60" s="114">
        <v>182</v>
      </c>
      <c r="G60" s="114">
        <v>172</v>
      </c>
      <c r="H60" s="114">
        <v>189</v>
      </c>
      <c r="I60" s="140">
        <v>190</v>
      </c>
      <c r="J60" s="115">
        <v>-5</v>
      </c>
      <c r="K60" s="116">
        <v>-2.6315789473684212</v>
      </c>
    </row>
    <row r="61" spans="1:11" ht="14.1" customHeight="1" x14ac:dyDescent="0.2">
      <c r="A61" s="306" t="s">
        <v>290</v>
      </c>
      <c r="B61" s="307" t="s">
        <v>291</v>
      </c>
      <c r="C61" s="308"/>
      <c r="D61" s="113">
        <v>0.98276383429089809</v>
      </c>
      <c r="E61" s="115">
        <v>65</v>
      </c>
      <c r="F61" s="114">
        <v>72</v>
      </c>
      <c r="G61" s="114">
        <v>70</v>
      </c>
      <c r="H61" s="114">
        <v>78</v>
      </c>
      <c r="I61" s="140">
        <v>78</v>
      </c>
      <c r="J61" s="115">
        <v>-13</v>
      </c>
      <c r="K61" s="116">
        <v>-16.666666666666668</v>
      </c>
    </row>
    <row r="62" spans="1:11" ht="14.1" customHeight="1" x14ac:dyDescent="0.2">
      <c r="A62" s="306" t="s">
        <v>292</v>
      </c>
      <c r="B62" s="307" t="s">
        <v>293</v>
      </c>
      <c r="C62" s="308"/>
      <c r="D62" s="113">
        <v>0.84668884185061988</v>
      </c>
      <c r="E62" s="115">
        <v>56</v>
      </c>
      <c r="F62" s="114">
        <v>45</v>
      </c>
      <c r="G62" s="114">
        <v>36</v>
      </c>
      <c r="H62" s="114">
        <v>41</v>
      </c>
      <c r="I62" s="140">
        <v>40</v>
      </c>
      <c r="J62" s="115">
        <v>16</v>
      </c>
      <c r="K62" s="116">
        <v>40</v>
      </c>
    </row>
    <row r="63" spans="1:11" ht="14.1" customHeight="1" x14ac:dyDescent="0.2">
      <c r="A63" s="306"/>
      <c r="B63" s="307" t="s">
        <v>294</v>
      </c>
      <c r="C63" s="308"/>
      <c r="D63" s="113">
        <v>0.6501360749924403</v>
      </c>
      <c r="E63" s="115">
        <v>43</v>
      </c>
      <c r="F63" s="114">
        <v>33</v>
      </c>
      <c r="G63" s="114">
        <v>28</v>
      </c>
      <c r="H63" s="114">
        <v>31</v>
      </c>
      <c r="I63" s="140">
        <v>30</v>
      </c>
      <c r="J63" s="115">
        <v>13</v>
      </c>
      <c r="K63" s="116">
        <v>43.333333333333336</v>
      </c>
    </row>
    <row r="64" spans="1:11" ht="14.1" customHeight="1" x14ac:dyDescent="0.2">
      <c r="A64" s="306" t="s">
        <v>295</v>
      </c>
      <c r="B64" s="307" t="s">
        <v>296</v>
      </c>
      <c r="C64" s="308"/>
      <c r="D64" s="113" t="s">
        <v>513</v>
      </c>
      <c r="E64" s="115" t="s">
        <v>513</v>
      </c>
      <c r="F64" s="114">
        <v>3</v>
      </c>
      <c r="G64" s="114">
        <v>3</v>
      </c>
      <c r="H64" s="114">
        <v>3</v>
      </c>
      <c r="I64" s="140">
        <v>5</v>
      </c>
      <c r="J64" s="115" t="s">
        <v>513</v>
      </c>
      <c r="K64" s="116" t="s">
        <v>513</v>
      </c>
    </row>
    <row r="65" spans="1:11" ht="14.1" customHeight="1" x14ac:dyDescent="0.2">
      <c r="A65" s="306" t="s">
        <v>297</v>
      </c>
      <c r="B65" s="307" t="s">
        <v>298</v>
      </c>
      <c r="C65" s="308"/>
      <c r="D65" s="113">
        <v>0.6047777441790142</v>
      </c>
      <c r="E65" s="115">
        <v>40</v>
      </c>
      <c r="F65" s="114">
        <v>39</v>
      </c>
      <c r="G65" s="114">
        <v>40</v>
      </c>
      <c r="H65" s="114">
        <v>45</v>
      </c>
      <c r="I65" s="140">
        <v>43</v>
      </c>
      <c r="J65" s="115">
        <v>-3</v>
      </c>
      <c r="K65" s="116">
        <v>-6.9767441860465116</v>
      </c>
    </row>
    <row r="66" spans="1:11" ht="14.1" customHeight="1" x14ac:dyDescent="0.2">
      <c r="A66" s="306">
        <v>82</v>
      </c>
      <c r="B66" s="307" t="s">
        <v>299</v>
      </c>
      <c r="C66" s="308"/>
      <c r="D66" s="113">
        <v>1.9806471121862717</v>
      </c>
      <c r="E66" s="115">
        <v>131</v>
      </c>
      <c r="F66" s="114">
        <v>125</v>
      </c>
      <c r="G66" s="114">
        <v>128</v>
      </c>
      <c r="H66" s="114">
        <v>134</v>
      </c>
      <c r="I66" s="140">
        <v>135</v>
      </c>
      <c r="J66" s="115">
        <v>-4</v>
      </c>
      <c r="K66" s="116">
        <v>-2.9629629629629628</v>
      </c>
    </row>
    <row r="67" spans="1:11" ht="14.1" customHeight="1" x14ac:dyDescent="0.2">
      <c r="A67" s="306" t="s">
        <v>300</v>
      </c>
      <c r="B67" s="307" t="s">
        <v>301</v>
      </c>
      <c r="C67" s="308"/>
      <c r="D67" s="113">
        <v>0.6954944058058663</v>
      </c>
      <c r="E67" s="115">
        <v>46</v>
      </c>
      <c r="F67" s="114">
        <v>41</v>
      </c>
      <c r="G67" s="114">
        <v>42</v>
      </c>
      <c r="H67" s="114">
        <v>53</v>
      </c>
      <c r="I67" s="140">
        <v>55</v>
      </c>
      <c r="J67" s="115">
        <v>-9</v>
      </c>
      <c r="K67" s="116">
        <v>-16.363636363636363</v>
      </c>
    </row>
    <row r="68" spans="1:11" ht="14.1" customHeight="1" x14ac:dyDescent="0.2">
      <c r="A68" s="306" t="s">
        <v>302</v>
      </c>
      <c r="B68" s="307" t="s">
        <v>303</v>
      </c>
      <c r="C68" s="308"/>
      <c r="D68" s="113">
        <v>1.0130027214998487</v>
      </c>
      <c r="E68" s="115">
        <v>67</v>
      </c>
      <c r="F68" s="114">
        <v>67</v>
      </c>
      <c r="G68" s="114">
        <v>67</v>
      </c>
      <c r="H68" s="114">
        <v>60</v>
      </c>
      <c r="I68" s="140">
        <v>60</v>
      </c>
      <c r="J68" s="115">
        <v>7</v>
      </c>
      <c r="K68" s="116">
        <v>11.666666666666666</v>
      </c>
    </row>
    <row r="69" spans="1:11" ht="14.1" customHeight="1" x14ac:dyDescent="0.2">
      <c r="A69" s="306">
        <v>83</v>
      </c>
      <c r="B69" s="307" t="s">
        <v>304</v>
      </c>
      <c r="C69" s="308"/>
      <c r="D69" s="113">
        <v>2.6912609615966132</v>
      </c>
      <c r="E69" s="115">
        <v>178</v>
      </c>
      <c r="F69" s="114">
        <v>216</v>
      </c>
      <c r="G69" s="114">
        <v>174</v>
      </c>
      <c r="H69" s="114">
        <v>169</v>
      </c>
      <c r="I69" s="140">
        <v>173</v>
      </c>
      <c r="J69" s="115">
        <v>5</v>
      </c>
      <c r="K69" s="116">
        <v>2.8901734104046244</v>
      </c>
    </row>
    <row r="70" spans="1:11" ht="14.1" customHeight="1" x14ac:dyDescent="0.2">
      <c r="A70" s="306" t="s">
        <v>305</v>
      </c>
      <c r="B70" s="307" t="s">
        <v>306</v>
      </c>
      <c r="C70" s="308"/>
      <c r="D70" s="113">
        <v>1.572422134865437</v>
      </c>
      <c r="E70" s="115">
        <v>104</v>
      </c>
      <c r="F70" s="114">
        <v>143</v>
      </c>
      <c r="G70" s="114">
        <v>107</v>
      </c>
      <c r="H70" s="114">
        <v>104</v>
      </c>
      <c r="I70" s="140">
        <v>106</v>
      </c>
      <c r="J70" s="115">
        <v>-2</v>
      </c>
      <c r="K70" s="116">
        <v>-1.8867924528301887</v>
      </c>
    </row>
    <row r="71" spans="1:11" ht="14.1" customHeight="1" x14ac:dyDescent="0.2">
      <c r="A71" s="306"/>
      <c r="B71" s="307" t="s">
        <v>307</v>
      </c>
      <c r="C71" s="308"/>
      <c r="D71" s="113">
        <v>0.61989718778348957</v>
      </c>
      <c r="E71" s="115">
        <v>41</v>
      </c>
      <c r="F71" s="114">
        <v>38</v>
      </c>
      <c r="G71" s="114">
        <v>39</v>
      </c>
      <c r="H71" s="114">
        <v>34</v>
      </c>
      <c r="I71" s="140">
        <v>35</v>
      </c>
      <c r="J71" s="115">
        <v>6</v>
      </c>
      <c r="K71" s="116">
        <v>17.142857142857142</v>
      </c>
    </row>
    <row r="72" spans="1:11" ht="14.1" customHeight="1" x14ac:dyDescent="0.2">
      <c r="A72" s="306">
        <v>84</v>
      </c>
      <c r="B72" s="307" t="s">
        <v>308</v>
      </c>
      <c r="C72" s="308"/>
      <c r="D72" s="113">
        <v>1.5875415784699123</v>
      </c>
      <c r="E72" s="115">
        <v>105</v>
      </c>
      <c r="F72" s="114">
        <v>107</v>
      </c>
      <c r="G72" s="114">
        <v>105</v>
      </c>
      <c r="H72" s="114">
        <v>103</v>
      </c>
      <c r="I72" s="140">
        <v>96</v>
      </c>
      <c r="J72" s="115">
        <v>9</v>
      </c>
      <c r="K72" s="116">
        <v>9.375</v>
      </c>
    </row>
    <row r="73" spans="1:11" ht="14.1" customHeight="1" x14ac:dyDescent="0.2">
      <c r="A73" s="306" t="s">
        <v>309</v>
      </c>
      <c r="B73" s="307" t="s">
        <v>310</v>
      </c>
      <c r="C73" s="308"/>
      <c r="D73" s="113">
        <v>0.27214998488055642</v>
      </c>
      <c r="E73" s="115">
        <v>18</v>
      </c>
      <c r="F73" s="114">
        <v>19</v>
      </c>
      <c r="G73" s="114">
        <v>17</v>
      </c>
      <c r="H73" s="114">
        <v>18</v>
      </c>
      <c r="I73" s="140">
        <v>19</v>
      </c>
      <c r="J73" s="115">
        <v>-1</v>
      </c>
      <c r="K73" s="116">
        <v>-5.2631578947368425</v>
      </c>
    </row>
    <row r="74" spans="1:11" ht="14.1" customHeight="1" x14ac:dyDescent="0.2">
      <c r="A74" s="306" t="s">
        <v>311</v>
      </c>
      <c r="B74" s="307" t="s">
        <v>312</v>
      </c>
      <c r="C74" s="308"/>
      <c r="D74" s="113">
        <v>0.16631387964922892</v>
      </c>
      <c r="E74" s="115">
        <v>11</v>
      </c>
      <c r="F74" s="114">
        <v>13</v>
      </c>
      <c r="G74" s="114">
        <v>13</v>
      </c>
      <c r="H74" s="114">
        <v>17</v>
      </c>
      <c r="I74" s="140">
        <v>17</v>
      </c>
      <c r="J74" s="115">
        <v>-6</v>
      </c>
      <c r="K74" s="116">
        <v>-35.294117647058826</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0.52918052615663747</v>
      </c>
      <c r="E76" s="115">
        <v>35</v>
      </c>
      <c r="F76" s="114">
        <v>26</v>
      </c>
      <c r="G76" s="114">
        <v>29</v>
      </c>
      <c r="H76" s="114">
        <v>28</v>
      </c>
      <c r="I76" s="140">
        <v>29</v>
      </c>
      <c r="J76" s="115">
        <v>6</v>
      </c>
      <c r="K76" s="116">
        <v>20.689655172413794</v>
      </c>
    </row>
    <row r="77" spans="1:11" ht="14.1" customHeight="1" x14ac:dyDescent="0.2">
      <c r="A77" s="306">
        <v>92</v>
      </c>
      <c r="B77" s="307" t="s">
        <v>316</v>
      </c>
      <c r="C77" s="308"/>
      <c r="D77" s="113">
        <v>0.19655276685817963</v>
      </c>
      <c r="E77" s="115">
        <v>13</v>
      </c>
      <c r="F77" s="114">
        <v>16</v>
      </c>
      <c r="G77" s="114">
        <v>15</v>
      </c>
      <c r="H77" s="114">
        <v>13</v>
      </c>
      <c r="I77" s="140">
        <v>14</v>
      </c>
      <c r="J77" s="115">
        <v>-1</v>
      </c>
      <c r="K77" s="116">
        <v>-7.1428571428571432</v>
      </c>
    </row>
    <row r="78" spans="1:11" ht="14.1" customHeight="1" x14ac:dyDescent="0.2">
      <c r="A78" s="306">
        <v>93</v>
      </c>
      <c r="B78" s="307" t="s">
        <v>317</v>
      </c>
      <c r="C78" s="308"/>
      <c r="D78" s="113">
        <v>9.071666162685213E-2</v>
      </c>
      <c r="E78" s="115">
        <v>6</v>
      </c>
      <c r="F78" s="114">
        <v>7</v>
      </c>
      <c r="G78" s="114">
        <v>7</v>
      </c>
      <c r="H78" s="114">
        <v>8</v>
      </c>
      <c r="I78" s="140">
        <v>7</v>
      </c>
      <c r="J78" s="115">
        <v>-1</v>
      </c>
      <c r="K78" s="116">
        <v>-14.285714285714286</v>
      </c>
    </row>
    <row r="79" spans="1:11" ht="14.1" customHeight="1" x14ac:dyDescent="0.2">
      <c r="A79" s="306">
        <v>94</v>
      </c>
      <c r="B79" s="307" t="s">
        <v>318</v>
      </c>
      <c r="C79" s="308"/>
      <c r="D79" s="113">
        <v>0.6501360749924403</v>
      </c>
      <c r="E79" s="115">
        <v>43</v>
      </c>
      <c r="F79" s="114">
        <v>45</v>
      </c>
      <c r="G79" s="114">
        <v>47</v>
      </c>
      <c r="H79" s="114">
        <v>44</v>
      </c>
      <c r="I79" s="140">
        <v>45</v>
      </c>
      <c r="J79" s="115">
        <v>-2</v>
      </c>
      <c r="K79" s="116">
        <v>-4.4444444444444446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3.0390081644995464</v>
      </c>
      <c r="E81" s="143">
        <v>201</v>
      </c>
      <c r="F81" s="144">
        <v>211</v>
      </c>
      <c r="G81" s="144">
        <v>211</v>
      </c>
      <c r="H81" s="144">
        <v>216</v>
      </c>
      <c r="I81" s="145">
        <v>211</v>
      </c>
      <c r="J81" s="143">
        <v>-10</v>
      </c>
      <c r="K81" s="146">
        <v>-4.7393364928909953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1957</v>
      </c>
      <c r="G12" s="536">
        <v>1369</v>
      </c>
      <c r="H12" s="536">
        <v>2380</v>
      </c>
      <c r="I12" s="536">
        <v>1498</v>
      </c>
      <c r="J12" s="537">
        <v>1713</v>
      </c>
      <c r="K12" s="538">
        <v>244</v>
      </c>
      <c r="L12" s="349">
        <v>14.244016345592527</v>
      </c>
    </row>
    <row r="13" spans="1:17" s="110" customFormat="1" ht="15" customHeight="1" x14ac:dyDescent="0.2">
      <c r="A13" s="350" t="s">
        <v>344</v>
      </c>
      <c r="B13" s="351" t="s">
        <v>345</v>
      </c>
      <c r="C13" s="347"/>
      <c r="D13" s="347"/>
      <c r="E13" s="348"/>
      <c r="F13" s="536">
        <v>1167</v>
      </c>
      <c r="G13" s="536">
        <v>739</v>
      </c>
      <c r="H13" s="536">
        <v>1220</v>
      </c>
      <c r="I13" s="536">
        <v>825</v>
      </c>
      <c r="J13" s="537">
        <v>915</v>
      </c>
      <c r="K13" s="538">
        <v>252</v>
      </c>
      <c r="L13" s="349">
        <v>27.540983606557376</v>
      </c>
    </row>
    <row r="14" spans="1:17" s="110" customFormat="1" ht="22.5" customHeight="1" x14ac:dyDescent="0.2">
      <c r="A14" s="350"/>
      <c r="B14" s="351" t="s">
        <v>346</v>
      </c>
      <c r="C14" s="347"/>
      <c r="D14" s="347"/>
      <c r="E14" s="348"/>
      <c r="F14" s="536">
        <v>790</v>
      </c>
      <c r="G14" s="536">
        <v>630</v>
      </c>
      <c r="H14" s="536">
        <v>1160</v>
      </c>
      <c r="I14" s="536">
        <v>673</v>
      </c>
      <c r="J14" s="537">
        <v>798</v>
      </c>
      <c r="K14" s="538">
        <v>-8</v>
      </c>
      <c r="L14" s="349">
        <v>-1.0025062656641603</v>
      </c>
    </row>
    <row r="15" spans="1:17" s="110" customFormat="1" ht="15" customHeight="1" x14ac:dyDescent="0.2">
      <c r="A15" s="350" t="s">
        <v>347</v>
      </c>
      <c r="B15" s="351" t="s">
        <v>108</v>
      </c>
      <c r="C15" s="347"/>
      <c r="D15" s="347"/>
      <c r="E15" s="348"/>
      <c r="F15" s="536">
        <v>408</v>
      </c>
      <c r="G15" s="536">
        <v>344</v>
      </c>
      <c r="H15" s="536">
        <v>964</v>
      </c>
      <c r="I15" s="536">
        <v>366</v>
      </c>
      <c r="J15" s="537">
        <v>349</v>
      </c>
      <c r="K15" s="538">
        <v>59</v>
      </c>
      <c r="L15" s="349">
        <v>16.905444126074499</v>
      </c>
    </row>
    <row r="16" spans="1:17" s="110" customFormat="1" ht="15" customHeight="1" x14ac:dyDescent="0.2">
      <c r="A16" s="350"/>
      <c r="B16" s="351" t="s">
        <v>109</v>
      </c>
      <c r="C16" s="347"/>
      <c r="D16" s="347"/>
      <c r="E16" s="348"/>
      <c r="F16" s="536">
        <v>1303</v>
      </c>
      <c r="G16" s="536">
        <v>903</v>
      </c>
      <c r="H16" s="536">
        <v>1228</v>
      </c>
      <c r="I16" s="536">
        <v>1007</v>
      </c>
      <c r="J16" s="537">
        <v>1170</v>
      </c>
      <c r="K16" s="538">
        <v>133</v>
      </c>
      <c r="L16" s="349">
        <v>11.367521367521368</v>
      </c>
    </row>
    <row r="17" spans="1:12" s="110" customFormat="1" ht="15" customHeight="1" x14ac:dyDescent="0.2">
      <c r="A17" s="350"/>
      <c r="B17" s="351" t="s">
        <v>110</v>
      </c>
      <c r="C17" s="347"/>
      <c r="D17" s="347"/>
      <c r="E17" s="348"/>
      <c r="F17" s="536">
        <v>213</v>
      </c>
      <c r="G17" s="536">
        <v>101</v>
      </c>
      <c r="H17" s="536">
        <v>167</v>
      </c>
      <c r="I17" s="536">
        <v>114</v>
      </c>
      <c r="J17" s="537">
        <v>169</v>
      </c>
      <c r="K17" s="538">
        <v>44</v>
      </c>
      <c r="L17" s="349">
        <v>26.035502958579883</v>
      </c>
    </row>
    <row r="18" spans="1:12" s="110" customFormat="1" ht="15" customHeight="1" x14ac:dyDescent="0.2">
      <c r="A18" s="350"/>
      <c r="B18" s="351" t="s">
        <v>111</v>
      </c>
      <c r="C18" s="347"/>
      <c r="D18" s="347"/>
      <c r="E18" s="348"/>
      <c r="F18" s="536">
        <v>33</v>
      </c>
      <c r="G18" s="536">
        <v>21</v>
      </c>
      <c r="H18" s="536">
        <v>21</v>
      </c>
      <c r="I18" s="536">
        <v>11</v>
      </c>
      <c r="J18" s="537">
        <v>25</v>
      </c>
      <c r="K18" s="538">
        <v>8</v>
      </c>
      <c r="L18" s="349">
        <v>32</v>
      </c>
    </row>
    <row r="19" spans="1:12" s="110" customFormat="1" ht="15" customHeight="1" x14ac:dyDescent="0.2">
      <c r="A19" s="118" t="s">
        <v>113</v>
      </c>
      <c r="B19" s="119" t="s">
        <v>181</v>
      </c>
      <c r="C19" s="347"/>
      <c r="D19" s="347"/>
      <c r="E19" s="348"/>
      <c r="F19" s="536">
        <v>1215</v>
      </c>
      <c r="G19" s="536">
        <v>702</v>
      </c>
      <c r="H19" s="536">
        <v>1461</v>
      </c>
      <c r="I19" s="536">
        <v>820</v>
      </c>
      <c r="J19" s="537">
        <v>979</v>
      </c>
      <c r="K19" s="538">
        <v>236</v>
      </c>
      <c r="L19" s="349">
        <v>24.106230847803882</v>
      </c>
    </row>
    <row r="20" spans="1:12" s="110" customFormat="1" ht="15" customHeight="1" x14ac:dyDescent="0.2">
      <c r="A20" s="118"/>
      <c r="B20" s="119" t="s">
        <v>182</v>
      </c>
      <c r="C20" s="347"/>
      <c r="D20" s="347"/>
      <c r="E20" s="348"/>
      <c r="F20" s="536">
        <v>742</v>
      </c>
      <c r="G20" s="536">
        <v>667</v>
      </c>
      <c r="H20" s="536">
        <v>919</v>
      </c>
      <c r="I20" s="536">
        <v>678</v>
      </c>
      <c r="J20" s="537">
        <v>734</v>
      </c>
      <c r="K20" s="538">
        <v>8</v>
      </c>
      <c r="L20" s="349">
        <v>1.0899182561307903</v>
      </c>
    </row>
    <row r="21" spans="1:12" s="110" customFormat="1" ht="15" customHeight="1" x14ac:dyDescent="0.2">
      <c r="A21" s="118" t="s">
        <v>113</v>
      </c>
      <c r="B21" s="119" t="s">
        <v>116</v>
      </c>
      <c r="C21" s="347"/>
      <c r="D21" s="347"/>
      <c r="E21" s="348"/>
      <c r="F21" s="536">
        <v>1491</v>
      </c>
      <c r="G21" s="536">
        <v>1021</v>
      </c>
      <c r="H21" s="536">
        <v>1864</v>
      </c>
      <c r="I21" s="536">
        <v>1120</v>
      </c>
      <c r="J21" s="537">
        <v>1347</v>
      </c>
      <c r="K21" s="538">
        <v>144</v>
      </c>
      <c r="L21" s="349">
        <v>10.690423162583519</v>
      </c>
    </row>
    <row r="22" spans="1:12" s="110" customFormat="1" ht="15" customHeight="1" x14ac:dyDescent="0.2">
      <c r="A22" s="118"/>
      <c r="B22" s="119" t="s">
        <v>117</v>
      </c>
      <c r="C22" s="347"/>
      <c r="D22" s="347"/>
      <c r="E22" s="348"/>
      <c r="F22" s="536">
        <v>464</v>
      </c>
      <c r="G22" s="536">
        <v>346</v>
      </c>
      <c r="H22" s="536">
        <v>513</v>
      </c>
      <c r="I22" s="536">
        <v>377</v>
      </c>
      <c r="J22" s="537">
        <v>365</v>
      </c>
      <c r="K22" s="538">
        <v>99</v>
      </c>
      <c r="L22" s="349">
        <v>27.123287671232877</v>
      </c>
    </row>
    <row r="23" spans="1:12" s="110" customFormat="1" ht="15" customHeight="1" x14ac:dyDescent="0.2">
      <c r="A23" s="352" t="s">
        <v>347</v>
      </c>
      <c r="B23" s="353" t="s">
        <v>193</v>
      </c>
      <c r="C23" s="354"/>
      <c r="D23" s="354"/>
      <c r="E23" s="355"/>
      <c r="F23" s="539">
        <v>51</v>
      </c>
      <c r="G23" s="539">
        <v>68</v>
      </c>
      <c r="H23" s="539">
        <v>482</v>
      </c>
      <c r="I23" s="539">
        <v>17</v>
      </c>
      <c r="J23" s="540">
        <v>36</v>
      </c>
      <c r="K23" s="541">
        <v>15</v>
      </c>
      <c r="L23" s="356">
        <v>41.666666666666664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33.5</v>
      </c>
      <c r="G25" s="542">
        <v>37.799999999999997</v>
      </c>
      <c r="H25" s="542">
        <v>36.299999999999997</v>
      </c>
      <c r="I25" s="542">
        <v>36.4</v>
      </c>
      <c r="J25" s="542">
        <v>35.6</v>
      </c>
      <c r="K25" s="543" t="s">
        <v>349</v>
      </c>
      <c r="L25" s="364">
        <v>-2.1000000000000014</v>
      </c>
    </row>
    <row r="26" spans="1:12" s="110" customFormat="1" ht="15" customHeight="1" x14ac:dyDescent="0.2">
      <c r="A26" s="365" t="s">
        <v>105</v>
      </c>
      <c r="B26" s="366" t="s">
        <v>345</v>
      </c>
      <c r="C26" s="362"/>
      <c r="D26" s="362"/>
      <c r="E26" s="363"/>
      <c r="F26" s="542">
        <v>32.5</v>
      </c>
      <c r="G26" s="542">
        <v>34.200000000000003</v>
      </c>
      <c r="H26" s="542">
        <v>31.7</v>
      </c>
      <c r="I26" s="542">
        <v>30.9</v>
      </c>
      <c r="J26" s="544">
        <v>31.9</v>
      </c>
      <c r="K26" s="543" t="s">
        <v>349</v>
      </c>
      <c r="L26" s="364">
        <v>0.60000000000000142</v>
      </c>
    </row>
    <row r="27" spans="1:12" s="110" customFormat="1" ht="15" customHeight="1" x14ac:dyDescent="0.2">
      <c r="A27" s="365"/>
      <c r="B27" s="366" t="s">
        <v>346</v>
      </c>
      <c r="C27" s="362"/>
      <c r="D27" s="362"/>
      <c r="E27" s="363"/>
      <c r="F27" s="542">
        <v>35</v>
      </c>
      <c r="G27" s="542">
        <v>42</v>
      </c>
      <c r="H27" s="542">
        <v>41</v>
      </c>
      <c r="I27" s="542">
        <v>43.2</v>
      </c>
      <c r="J27" s="542">
        <v>39.799999999999997</v>
      </c>
      <c r="K27" s="543" t="s">
        <v>349</v>
      </c>
      <c r="L27" s="364">
        <v>-4.7999999999999972</v>
      </c>
    </row>
    <row r="28" spans="1:12" s="110" customFormat="1" ht="15" customHeight="1" x14ac:dyDescent="0.2">
      <c r="A28" s="365" t="s">
        <v>113</v>
      </c>
      <c r="B28" s="366" t="s">
        <v>108</v>
      </c>
      <c r="C28" s="362"/>
      <c r="D28" s="362"/>
      <c r="E28" s="363"/>
      <c r="F28" s="542">
        <v>39</v>
      </c>
      <c r="G28" s="542">
        <v>38.5</v>
      </c>
      <c r="H28" s="542">
        <v>45</v>
      </c>
      <c r="I28" s="542">
        <v>39.799999999999997</v>
      </c>
      <c r="J28" s="542">
        <v>40.5</v>
      </c>
      <c r="K28" s="543" t="s">
        <v>349</v>
      </c>
      <c r="L28" s="364">
        <v>-1.5</v>
      </c>
    </row>
    <row r="29" spans="1:12" s="110" customFormat="1" ht="11.25" x14ac:dyDescent="0.2">
      <c r="A29" s="365"/>
      <c r="B29" s="366" t="s">
        <v>109</v>
      </c>
      <c r="C29" s="362"/>
      <c r="D29" s="362"/>
      <c r="E29" s="363"/>
      <c r="F29" s="542">
        <v>32.200000000000003</v>
      </c>
      <c r="G29" s="542">
        <v>37.799999999999997</v>
      </c>
      <c r="H29" s="542">
        <v>32.6</v>
      </c>
      <c r="I29" s="542">
        <v>35.299999999999997</v>
      </c>
      <c r="J29" s="544">
        <v>35.200000000000003</v>
      </c>
      <c r="K29" s="543" t="s">
        <v>349</v>
      </c>
      <c r="L29" s="364">
        <v>-3</v>
      </c>
    </row>
    <row r="30" spans="1:12" s="110" customFormat="1" ht="15" customHeight="1" x14ac:dyDescent="0.2">
      <c r="A30" s="365"/>
      <c r="B30" s="366" t="s">
        <v>110</v>
      </c>
      <c r="C30" s="362"/>
      <c r="D30" s="362"/>
      <c r="E30" s="363"/>
      <c r="F30" s="542">
        <v>31.5</v>
      </c>
      <c r="G30" s="542">
        <v>39.6</v>
      </c>
      <c r="H30" s="542">
        <v>38.299999999999997</v>
      </c>
      <c r="I30" s="542">
        <v>35.4</v>
      </c>
      <c r="J30" s="542">
        <v>31</v>
      </c>
      <c r="K30" s="543" t="s">
        <v>349</v>
      </c>
      <c r="L30" s="364">
        <v>0.5</v>
      </c>
    </row>
    <row r="31" spans="1:12" s="110" customFormat="1" ht="15" customHeight="1" x14ac:dyDescent="0.2">
      <c r="A31" s="365"/>
      <c r="B31" s="366" t="s">
        <v>111</v>
      </c>
      <c r="C31" s="362"/>
      <c r="D31" s="362"/>
      <c r="E31" s="363"/>
      <c r="F31" s="542">
        <v>36.4</v>
      </c>
      <c r="G31" s="542">
        <v>19</v>
      </c>
      <c r="H31" s="542">
        <v>42.9</v>
      </c>
      <c r="I31" s="542">
        <v>45.5</v>
      </c>
      <c r="J31" s="542">
        <v>28</v>
      </c>
      <c r="K31" s="543" t="s">
        <v>349</v>
      </c>
      <c r="L31" s="364">
        <v>8.3999999999999986</v>
      </c>
    </row>
    <row r="32" spans="1:12" s="110" customFormat="1" ht="15" customHeight="1" x14ac:dyDescent="0.2">
      <c r="A32" s="367" t="s">
        <v>113</v>
      </c>
      <c r="B32" s="368" t="s">
        <v>181</v>
      </c>
      <c r="C32" s="362"/>
      <c r="D32" s="362"/>
      <c r="E32" s="363"/>
      <c r="F32" s="542">
        <v>28.7</v>
      </c>
      <c r="G32" s="542">
        <v>33.1</v>
      </c>
      <c r="H32" s="542">
        <v>27.3</v>
      </c>
      <c r="I32" s="542">
        <v>28.9</v>
      </c>
      <c r="J32" s="544">
        <v>28.3</v>
      </c>
      <c r="K32" s="543" t="s">
        <v>349</v>
      </c>
      <c r="L32" s="364">
        <v>0.39999999999999858</v>
      </c>
    </row>
    <row r="33" spans="1:12" s="110" customFormat="1" ht="15" customHeight="1" x14ac:dyDescent="0.2">
      <c r="A33" s="367"/>
      <c r="B33" s="368" t="s">
        <v>182</v>
      </c>
      <c r="C33" s="362"/>
      <c r="D33" s="362"/>
      <c r="E33" s="363"/>
      <c r="F33" s="542">
        <v>41.1</v>
      </c>
      <c r="G33" s="542">
        <v>42.2</v>
      </c>
      <c r="H33" s="542">
        <v>45.4</v>
      </c>
      <c r="I33" s="542">
        <v>45.3</v>
      </c>
      <c r="J33" s="542">
        <v>45</v>
      </c>
      <c r="K33" s="543" t="s">
        <v>349</v>
      </c>
      <c r="L33" s="364">
        <v>-3.8999999999999986</v>
      </c>
    </row>
    <row r="34" spans="1:12" s="369" customFormat="1" ht="15" customHeight="1" x14ac:dyDescent="0.2">
      <c r="A34" s="367" t="s">
        <v>113</v>
      </c>
      <c r="B34" s="368" t="s">
        <v>116</v>
      </c>
      <c r="C34" s="362"/>
      <c r="D34" s="362"/>
      <c r="E34" s="363"/>
      <c r="F34" s="542">
        <v>30.5</v>
      </c>
      <c r="G34" s="542">
        <v>36.5</v>
      </c>
      <c r="H34" s="542">
        <v>34.1</v>
      </c>
      <c r="I34" s="542">
        <v>33.700000000000003</v>
      </c>
      <c r="J34" s="542">
        <v>34.5</v>
      </c>
      <c r="K34" s="543" t="s">
        <v>349</v>
      </c>
      <c r="L34" s="364">
        <v>-4</v>
      </c>
    </row>
    <row r="35" spans="1:12" s="369" customFormat="1" ht="11.25" x14ac:dyDescent="0.2">
      <c r="A35" s="370"/>
      <c r="B35" s="371" t="s">
        <v>117</v>
      </c>
      <c r="C35" s="372"/>
      <c r="D35" s="372"/>
      <c r="E35" s="373"/>
      <c r="F35" s="545">
        <v>43</v>
      </c>
      <c r="G35" s="545">
        <v>41.2</v>
      </c>
      <c r="H35" s="545">
        <v>42.9</v>
      </c>
      <c r="I35" s="545">
        <v>44.7</v>
      </c>
      <c r="J35" s="546">
        <v>40.1</v>
      </c>
      <c r="K35" s="547" t="s">
        <v>349</v>
      </c>
      <c r="L35" s="374">
        <v>2.8999999999999986</v>
      </c>
    </row>
    <row r="36" spans="1:12" s="369" customFormat="1" ht="15.95" customHeight="1" x14ac:dyDescent="0.2">
      <c r="A36" s="375" t="s">
        <v>350</v>
      </c>
      <c r="B36" s="376"/>
      <c r="C36" s="377"/>
      <c r="D36" s="376"/>
      <c r="E36" s="378"/>
      <c r="F36" s="548">
        <v>1895</v>
      </c>
      <c r="G36" s="548">
        <v>1281</v>
      </c>
      <c r="H36" s="548">
        <v>1798</v>
      </c>
      <c r="I36" s="548">
        <v>1474</v>
      </c>
      <c r="J36" s="548">
        <v>1664</v>
      </c>
      <c r="K36" s="549">
        <v>231</v>
      </c>
      <c r="L36" s="380">
        <v>13.882211538461538</v>
      </c>
    </row>
    <row r="37" spans="1:12" s="369" customFormat="1" ht="15.95" customHeight="1" x14ac:dyDescent="0.2">
      <c r="A37" s="381"/>
      <c r="B37" s="382" t="s">
        <v>113</v>
      </c>
      <c r="C37" s="382" t="s">
        <v>351</v>
      </c>
      <c r="D37" s="382"/>
      <c r="E37" s="383"/>
      <c r="F37" s="548">
        <v>635</v>
      </c>
      <c r="G37" s="548">
        <v>484</v>
      </c>
      <c r="H37" s="548">
        <v>652</v>
      </c>
      <c r="I37" s="548">
        <v>537</v>
      </c>
      <c r="J37" s="548">
        <v>593</v>
      </c>
      <c r="K37" s="549">
        <v>42</v>
      </c>
      <c r="L37" s="380">
        <v>7.0826306913996628</v>
      </c>
    </row>
    <row r="38" spans="1:12" s="369" customFormat="1" ht="15.95" customHeight="1" x14ac:dyDescent="0.2">
      <c r="A38" s="381"/>
      <c r="B38" s="384" t="s">
        <v>105</v>
      </c>
      <c r="C38" s="384" t="s">
        <v>106</v>
      </c>
      <c r="D38" s="385"/>
      <c r="E38" s="383"/>
      <c r="F38" s="548">
        <v>1126</v>
      </c>
      <c r="G38" s="548">
        <v>698</v>
      </c>
      <c r="H38" s="548">
        <v>918</v>
      </c>
      <c r="I38" s="548">
        <v>812</v>
      </c>
      <c r="J38" s="550">
        <v>886</v>
      </c>
      <c r="K38" s="549">
        <v>240</v>
      </c>
      <c r="L38" s="380">
        <v>27.088036117381488</v>
      </c>
    </row>
    <row r="39" spans="1:12" s="369" customFormat="1" ht="15.95" customHeight="1" x14ac:dyDescent="0.2">
      <c r="A39" s="381"/>
      <c r="B39" s="385"/>
      <c r="C39" s="382" t="s">
        <v>352</v>
      </c>
      <c r="D39" s="385"/>
      <c r="E39" s="383"/>
      <c r="F39" s="548">
        <v>366</v>
      </c>
      <c r="G39" s="548">
        <v>239</v>
      </c>
      <c r="H39" s="548">
        <v>291</v>
      </c>
      <c r="I39" s="548">
        <v>251</v>
      </c>
      <c r="J39" s="548">
        <v>283</v>
      </c>
      <c r="K39" s="549">
        <v>83</v>
      </c>
      <c r="L39" s="380">
        <v>29.328621908127207</v>
      </c>
    </row>
    <row r="40" spans="1:12" s="369" customFormat="1" ht="15.95" customHeight="1" x14ac:dyDescent="0.2">
      <c r="A40" s="381"/>
      <c r="B40" s="384"/>
      <c r="C40" s="384" t="s">
        <v>107</v>
      </c>
      <c r="D40" s="385"/>
      <c r="E40" s="383"/>
      <c r="F40" s="548">
        <v>769</v>
      </c>
      <c r="G40" s="548">
        <v>583</v>
      </c>
      <c r="H40" s="548">
        <v>880</v>
      </c>
      <c r="I40" s="548">
        <v>662</v>
      </c>
      <c r="J40" s="548">
        <v>778</v>
      </c>
      <c r="K40" s="549">
        <v>-9</v>
      </c>
      <c r="L40" s="380">
        <v>-1.1568123393316196</v>
      </c>
    </row>
    <row r="41" spans="1:12" s="369" customFormat="1" ht="24" customHeight="1" x14ac:dyDescent="0.2">
      <c r="A41" s="381"/>
      <c r="B41" s="385"/>
      <c r="C41" s="382" t="s">
        <v>352</v>
      </c>
      <c r="D41" s="385"/>
      <c r="E41" s="383"/>
      <c r="F41" s="548">
        <v>269</v>
      </c>
      <c r="G41" s="548">
        <v>245</v>
      </c>
      <c r="H41" s="548">
        <v>361</v>
      </c>
      <c r="I41" s="548">
        <v>286</v>
      </c>
      <c r="J41" s="550">
        <v>310</v>
      </c>
      <c r="K41" s="549">
        <v>-41</v>
      </c>
      <c r="L41" s="380">
        <v>-13.225806451612904</v>
      </c>
    </row>
    <row r="42" spans="1:12" s="110" customFormat="1" ht="15" customHeight="1" x14ac:dyDescent="0.2">
      <c r="A42" s="381"/>
      <c r="B42" s="384" t="s">
        <v>113</v>
      </c>
      <c r="C42" s="384" t="s">
        <v>353</v>
      </c>
      <c r="D42" s="385"/>
      <c r="E42" s="383"/>
      <c r="F42" s="548">
        <v>359</v>
      </c>
      <c r="G42" s="548">
        <v>275</v>
      </c>
      <c r="H42" s="548">
        <v>436</v>
      </c>
      <c r="I42" s="548">
        <v>349</v>
      </c>
      <c r="J42" s="548">
        <v>316</v>
      </c>
      <c r="K42" s="549">
        <v>43</v>
      </c>
      <c r="L42" s="380">
        <v>13.60759493670886</v>
      </c>
    </row>
    <row r="43" spans="1:12" s="110" customFormat="1" ht="15" customHeight="1" x14ac:dyDescent="0.2">
      <c r="A43" s="381"/>
      <c r="B43" s="385"/>
      <c r="C43" s="382" t="s">
        <v>352</v>
      </c>
      <c r="D43" s="385"/>
      <c r="E43" s="383"/>
      <c r="F43" s="548">
        <v>140</v>
      </c>
      <c r="G43" s="548">
        <v>106</v>
      </c>
      <c r="H43" s="548">
        <v>196</v>
      </c>
      <c r="I43" s="548">
        <v>139</v>
      </c>
      <c r="J43" s="548">
        <v>128</v>
      </c>
      <c r="K43" s="549">
        <v>12</v>
      </c>
      <c r="L43" s="380">
        <v>9.375</v>
      </c>
    </row>
    <row r="44" spans="1:12" s="110" customFormat="1" ht="15" customHeight="1" x14ac:dyDescent="0.2">
      <c r="A44" s="381"/>
      <c r="B44" s="384"/>
      <c r="C44" s="366" t="s">
        <v>109</v>
      </c>
      <c r="D44" s="385"/>
      <c r="E44" s="383"/>
      <c r="F44" s="548">
        <v>1290</v>
      </c>
      <c r="G44" s="548">
        <v>884</v>
      </c>
      <c r="H44" s="548">
        <v>1174</v>
      </c>
      <c r="I44" s="548">
        <v>1001</v>
      </c>
      <c r="J44" s="550">
        <v>1155</v>
      </c>
      <c r="K44" s="549">
        <v>135</v>
      </c>
      <c r="L44" s="380">
        <v>11.688311688311689</v>
      </c>
    </row>
    <row r="45" spans="1:12" s="110" customFormat="1" ht="15" customHeight="1" x14ac:dyDescent="0.2">
      <c r="A45" s="381"/>
      <c r="B45" s="385"/>
      <c r="C45" s="382" t="s">
        <v>352</v>
      </c>
      <c r="D45" s="385"/>
      <c r="E45" s="383"/>
      <c r="F45" s="548">
        <v>416</v>
      </c>
      <c r="G45" s="548">
        <v>334</v>
      </c>
      <c r="H45" s="548">
        <v>383</v>
      </c>
      <c r="I45" s="548">
        <v>353</v>
      </c>
      <c r="J45" s="548">
        <v>406</v>
      </c>
      <c r="K45" s="549">
        <v>10</v>
      </c>
      <c r="L45" s="380">
        <v>2.4630541871921183</v>
      </c>
    </row>
    <row r="46" spans="1:12" s="110" customFormat="1" ht="15" customHeight="1" x14ac:dyDescent="0.2">
      <c r="A46" s="381"/>
      <c r="B46" s="384"/>
      <c r="C46" s="366" t="s">
        <v>110</v>
      </c>
      <c r="D46" s="385"/>
      <c r="E46" s="383"/>
      <c r="F46" s="548">
        <v>213</v>
      </c>
      <c r="G46" s="548">
        <v>101</v>
      </c>
      <c r="H46" s="548">
        <v>167</v>
      </c>
      <c r="I46" s="548">
        <v>113</v>
      </c>
      <c r="J46" s="548">
        <v>168</v>
      </c>
      <c r="K46" s="549">
        <v>45</v>
      </c>
      <c r="L46" s="380">
        <v>26.785714285714285</v>
      </c>
    </row>
    <row r="47" spans="1:12" s="110" customFormat="1" ht="15" customHeight="1" x14ac:dyDescent="0.2">
      <c r="A47" s="381"/>
      <c r="B47" s="385"/>
      <c r="C47" s="382" t="s">
        <v>352</v>
      </c>
      <c r="D47" s="385"/>
      <c r="E47" s="383"/>
      <c r="F47" s="548">
        <v>67</v>
      </c>
      <c r="G47" s="548">
        <v>40</v>
      </c>
      <c r="H47" s="548">
        <v>64</v>
      </c>
      <c r="I47" s="548">
        <v>40</v>
      </c>
      <c r="J47" s="550">
        <v>52</v>
      </c>
      <c r="K47" s="549">
        <v>15</v>
      </c>
      <c r="L47" s="380">
        <v>28.846153846153847</v>
      </c>
    </row>
    <row r="48" spans="1:12" s="110" customFormat="1" ht="15" customHeight="1" x14ac:dyDescent="0.2">
      <c r="A48" s="381"/>
      <c r="B48" s="385"/>
      <c r="C48" s="366" t="s">
        <v>111</v>
      </c>
      <c r="D48" s="386"/>
      <c r="E48" s="387"/>
      <c r="F48" s="548">
        <v>33</v>
      </c>
      <c r="G48" s="548">
        <v>21</v>
      </c>
      <c r="H48" s="548">
        <v>21</v>
      </c>
      <c r="I48" s="548">
        <v>11</v>
      </c>
      <c r="J48" s="548">
        <v>25</v>
      </c>
      <c r="K48" s="549">
        <v>8</v>
      </c>
      <c r="L48" s="380">
        <v>32</v>
      </c>
    </row>
    <row r="49" spans="1:12" s="110" customFormat="1" ht="15" customHeight="1" x14ac:dyDescent="0.2">
      <c r="A49" s="381"/>
      <c r="B49" s="385"/>
      <c r="C49" s="382" t="s">
        <v>352</v>
      </c>
      <c r="D49" s="385"/>
      <c r="E49" s="383"/>
      <c r="F49" s="548">
        <v>12</v>
      </c>
      <c r="G49" s="548">
        <v>4</v>
      </c>
      <c r="H49" s="548">
        <v>9</v>
      </c>
      <c r="I49" s="548">
        <v>5</v>
      </c>
      <c r="J49" s="548">
        <v>7</v>
      </c>
      <c r="K49" s="549">
        <v>5</v>
      </c>
      <c r="L49" s="380">
        <v>71.428571428571431</v>
      </c>
    </row>
    <row r="50" spans="1:12" s="110" customFormat="1" ht="15" customHeight="1" x14ac:dyDescent="0.2">
      <c r="A50" s="381"/>
      <c r="B50" s="384" t="s">
        <v>113</v>
      </c>
      <c r="C50" s="382" t="s">
        <v>181</v>
      </c>
      <c r="D50" s="385"/>
      <c r="E50" s="383"/>
      <c r="F50" s="548">
        <v>1155</v>
      </c>
      <c r="G50" s="548">
        <v>620</v>
      </c>
      <c r="H50" s="548">
        <v>905</v>
      </c>
      <c r="I50" s="548">
        <v>798</v>
      </c>
      <c r="J50" s="550">
        <v>935</v>
      </c>
      <c r="K50" s="549">
        <v>220</v>
      </c>
      <c r="L50" s="380">
        <v>23.529411764705884</v>
      </c>
    </row>
    <row r="51" spans="1:12" s="110" customFormat="1" ht="15" customHeight="1" x14ac:dyDescent="0.2">
      <c r="A51" s="381"/>
      <c r="B51" s="385"/>
      <c r="C51" s="382" t="s">
        <v>352</v>
      </c>
      <c r="D51" s="385"/>
      <c r="E51" s="383"/>
      <c r="F51" s="548">
        <v>331</v>
      </c>
      <c r="G51" s="548">
        <v>205</v>
      </c>
      <c r="H51" s="548">
        <v>247</v>
      </c>
      <c r="I51" s="548">
        <v>231</v>
      </c>
      <c r="J51" s="548">
        <v>265</v>
      </c>
      <c r="K51" s="549">
        <v>66</v>
      </c>
      <c r="L51" s="380">
        <v>24.90566037735849</v>
      </c>
    </row>
    <row r="52" spans="1:12" s="110" customFormat="1" ht="15" customHeight="1" x14ac:dyDescent="0.2">
      <c r="A52" s="381"/>
      <c r="B52" s="384"/>
      <c r="C52" s="382" t="s">
        <v>182</v>
      </c>
      <c r="D52" s="385"/>
      <c r="E52" s="383"/>
      <c r="F52" s="548">
        <v>740</v>
      </c>
      <c r="G52" s="548">
        <v>661</v>
      </c>
      <c r="H52" s="548">
        <v>893</v>
      </c>
      <c r="I52" s="548">
        <v>676</v>
      </c>
      <c r="J52" s="548">
        <v>729</v>
      </c>
      <c r="K52" s="549">
        <v>11</v>
      </c>
      <c r="L52" s="380">
        <v>1.5089163237311385</v>
      </c>
    </row>
    <row r="53" spans="1:12" s="269" customFormat="1" ht="11.25" customHeight="1" x14ac:dyDescent="0.2">
      <c r="A53" s="381"/>
      <c r="B53" s="385"/>
      <c r="C53" s="382" t="s">
        <v>352</v>
      </c>
      <c r="D53" s="385"/>
      <c r="E53" s="383"/>
      <c r="F53" s="548">
        <v>304</v>
      </c>
      <c r="G53" s="548">
        <v>279</v>
      </c>
      <c r="H53" s="548">
        <v>405</v>
      </c>
      <c r="I53" s="548">
        <v>306</v>
      </c>
      <c r="J53" s="550">
        <v>328</v>
      </c>
      <c r="K53" s="549">
        <v>-24</v>
      </c>
      <c r="L53" s="380">
        <v>-7.3170731707317076</v>
      </c>
    </row>
    <row r="54" spans="1:12" s="151" customFormat="1" ht="12.75" customHeight="1" x14ac:dyDescent="0.2">
      <c r="A54" s="381"/>
      <c r="B54" s="384" t="s">
        <v>113</v>
      </c>
      <c r="C54" s="384" t="s">
        <v>116</v>
      </c>
      <c r="D54" s="385"/>
      <c r="E54" s="383"/>
      <c r="F54" s="548">
        <v>1435</v>
      </c>
      <c r="G54" s="548">
        <v>942</v>
      </c>
      <c r="H54" s="548">
        <v>1359</v>
      </c>
      <c r="I54" s="548">
        <v>1099</v>
      </c>
      <c r="J54" s="548">
        <v>1306</v>
      </c>
      <c r="K54" s="549">
        <v>129</v>
      </c>
      <c r="L54" s="380">
        <v>9.8774885145482383</v>
      </c>
    </row>
    <row r="55" spans="1:12" ht="11.25" x14ac:dyDescent="0.2">
      <c r="A55" s="381"/>
      <c r="B55" s="385"/>
      <c r="C55" s="382" t="s">
        <v>352</v>
      </c>
      <c r="D55" s="385"/>
      <c r="E55" s="383"/>
      <c r="F55" s="548">
        <v>437</v>
      </c>
      <c r="G55" s="548">
        <v>344</v>
      </c>
      <c r="H55" s="548">
        <v>463</v>
      </c>
      <c r="I55" s="548">
        <v>370</v>
      </c>
      <c r="J55" s="548">
        <v>450</v>
      </c>
      <c r="K55" s="549">
        <v>-13</v>
      </c>
      <c r="L55" s="380">
        <v>-2.8888888888888888</v>
      </c>
    </row>
    <row r="56" spans="1:12" ht="14.25" customHeight="1" x14ac:dyDescent="0.2">
      <c r="A56" s="381"/>
      <c r="B56" s="385"/>
      <c r="C56" s="384" t="s">
        <v>117</v>
      </c>
      <c r="D56" s="385"/>
      <c r="E56" s="383"/>
      <c r="F56" s="548">
        <v>458</v>
      </c>
      <c r="G56" s="548">
        <v>337</v>
      </c>
      <c r="H56" s="548">
        <v>436</v>
      </c>
      <c r="I56" s="548">
        <v>374</v>
      </c>
      <c r="J56" s="548">
        <v>357</v>
      </c>
      <c r="K56" s="549">
        <v>101</v>
      </c>
      <c r="L56" s="380">
        <v>28.291316526610643</v>
      </c>
    </row>
    <row r="57" spans="1:12" ht="18.75" customHeight="1" x14ac:dyDescent="0.2">
      <c r="A57" s="388"/>
      <c r="B57" s="389"/>
      <c r="C57" s="390" t="s">
        <v>352</v>
      </c>
      <c r="D57" s="389"/>
      <c r="E57" s="391"/>
      <c r="F57" s="551">
        <v>197</v>
      </c>
      <c r="G57" s="552">
        <v>139</v>
      </c>
      <c r="H57" s="552">
        <v>187</v>
      </c>
      <c r="I57" s="552">
        <v>167</v>
      </c>
      <c r="J57" s="552">
        <v>143</v>
      </c>
      <c r="K57" s="553">
        <f t="shared" ref="K57" si="0">IF(OR(F57=".",J57=".")=TRUE,".",IF(OR(F57="*",J57="*")=TRUE,"*",IF(AND(F57="-",J57="-")=TRUE,"-",IF(AND(ISNUMBER(J57),ISNUMBER(F57))=TRUE,IF(F57-J57=0,0,F57-J57),IF(ISNUMBER(F57)=TRUE,F57,-J57)))))</f>
        <v>54</v>
      </c>
      <c r="L57" s="392">
        <f t="shared" ref="L57" si="1">IF(K57 =".",".",IF(K57 ="*","*",IF(K57="-","-",IF(K57=0,0,IF(OR(J57="-",J57=".",F57="-",F57=".")=TRUE,"X",IF(J57=0,"0,0",IF(ABS(K57*100/J57)&gt;250,".X",(K57*100/J57))))))))</f>
        <v>37.76223776223776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1957</v>
      </c>
      <c r="E11" s="114">
        <v>1369</v>
      </c>
      <c r="F11" s="114">
        <v>2380</v>
      </c>
      <c r="G11" s="114">
        <v>1498</v>
      </c>
      <c r="H11" s="140">
        <v>1713</v>
      </c>
      <c r="I11" s="115">
        <v>244</v>
      </c>
      <c r="J11" s="116">
        <v>14.244016345592527</v>
      </c>
    </row>
    <row r="12" spans="1:15" s="110" customFormat="1" ht="24.95" customHeight="1" x14ac:dyDescent="0.2">
      <c r="A12" s="193" t="s">
        <v>132</v>
      </c>
      <c r="B12" s="194" t="s">
        <v>133</v>
      </c>
      <c r="C12" s="113">
        <v>0.2554931016862545</v>
      </c>
      <c r="D12" s="115">
        <v>5</v>
      </c>
      <c r="E12" s="114">
        <v>5</v>
      </c>
      <c r="F12" s="114">
        <v>3</v>
      </c>
      <c r="G12" s="114">
        <v>12</v>
      </c>
      <c r="H12" s="140">
        <v>6</v>
      </c>
      <c r="I12" s="115">
        <v>-1</v>
      </c>
      <c r="J12" s="116">
        <v>-16.666666666666668</v>
      </c>
    </row>
    <row r="13" spans="1:15" s="110" customFormat="1" ht="24.95" customHeight="1" x14ac:dyDescent="0.2">
      <c r="A13" s="193" t="s">
        <v>134</v>
      </c>
      <c r="B13" s="199" t="s">
        <v>214</v>
      </c>
      <c r="C13" s="113">
        <v>1.481859989780276</v>
      </c>
      <c r="D13" s="115">
        <v>29</v>
      </c>
      <c r="E13" s="114">
        <v>10</v>
      </c>
      <c r="F13" s="114">
        <v>23</v>
      </c>
      <c r="G13" s="114">
        <v>11</v>
      </c>
      <c r="H13" s="140">
        <v>44</v>
      </c>
      <c r="I13" s="115">
        <v>-15</v>
      </c>
      <c r="J13" s="116">
        <v>-34.090909090909093</v>
      </c>
    </row>
    <row r="14" spans="1:15" s="287" customFormat="1" ht="24.95" customHeight="1" x14ac:dyDescent="0.2">
      <c r="A14" s="193" t="s">
        <v>215</v>
      </c>
      <c r="B14" s="199" t="s">
        <v>137</v>
      </c>
      <c r="C14" s="113">
        <v>6.7961165048543686</v>
      </c>
      <c r="D14" s="115">
        <v>133</v>
      </c>
      <c r="E14" s="114">
        <v>75</v>
      </c>
      <c r="F14" s="114">
        <v>133</v>
      </c>
      <c r="G14" s="114">
        <v>91</v>
      </c>
      <c r="H14" s="140">
        <v>124</v>
      </c>
      <c r="I14" s="115">
        <v>9</v>
      </c>
      <c r="J14" s="116">
        <v>7.258064516129032</v>
      </c>
      <c r="K14" s="110"/>
      <c r="L14" s="110"/>
      <c r="M14" s="110"/>
      <c r="N14" s="110"/>
      <c r="O14" s="110"/>
    </row>
    <row r="15" spans="1:15" s="110" customFormat="1" ht="24.95" customHeight="1" x14ac:dyDescent="0.2">
      <c r="A15" s="193" t="s">
        <v>216</v>
      </c>
      <c r="B15" s="199" t="s">
        <v>217</v>
      </c>
      <c r="C15" s="113">
        <v>2.1972406745017885</v>
      </c>
      <c r="D15" s="115">
        <v>43</v>
      </c>
      <c r="E15" s="114">
        <v>18</v>
      </c>
      <c r="F15" s="114">
        <v>27</v>
      </c>
      <c r="G15" s="114">
        <v>24</v>
      </c>
      <c r="H15" s="140">
        <v>41</v>
      </c>
      <c r="I15" s="115">
        <v>2</v>
      </c>
      <c r="J15" s="116">
        <v>4.8780487804878048</v>
      </c>
    </row>
    <row r="16" spans="1:15" s="287" customFormat="1" ht="24.95" customHeight="1" x14ac:dyDescent="0.2">
      <c r="A16" s="193" t="s">
        <v>218</v>
      </c>
      <c r="B16" s="199" t="s">
        <v>141</v>
      </c>
      <c r="C16" s="113">
        <v>3.0148185998978025</v>
      </c>
      <c r="D16" s="115">
        <v>59</v>
      </c>
      <c r="E16" s="114">
        <v>38</v>
      </c>
      <c r="F16" s="114">
        <v>75</v>
      </c>
      <c r="G16" s="114">
        <v>45</v>
      </c>
      <c r="H16" s="140">
        <v>55</v>
      </c>
      <c r="I16" s="115">
        <v>4</v>
      </c>
      <c r="J16" s="116">
        <v>7.2727272727272725</v>
      </c>
      <c r="K16" s="110"/>
      <c r="L16" s="110"/>
      <c r="M16" s="110"/>
      <c r="N16" s="110"/>
      <c r="O16" s="110"/>
    </row>
    <row r="17" spans="1:15" s="110" customFormat="1" ht="24.95" customHeight="1" x14ac:dyDescent="0.2">
      <c r="A17" s="193" t="s">
        <v>142</v>
      </c>
      <c r="B17" s="199" t="s">
        <v>220</v>
      </c>
      <c r="C17" s="113">
        <v>1.5840572304547778</v>
      </c>
      <c r="D17" s="115">
        <v>31</v>
      </c>
      <c r="E17" s="114">
        <v>19</v>
      </c>
      <c r="F17" s="114">
        <v>31</v>
      </c>
      <c r="G17" s="114">
        <v>22</v>
      </c>
      <c r="H17" s="140">
        <v>28</v>
      </c>
      <c r="I17" s="115">
        <v>3</v>
      </c>
      <c r="J17" s="116">
        <v>10.714285714285714</v>
      </c>
    </row>
    <row r="18" spans="1:15" s="287" customFormat="1" ht="24.95" customHeight="1" x14ac:dyDescent="0.2">
      <c r="A18" s="201" t="s">
        <v>144</v>
      </c>
      <c r="B18" s="202" t="s">
        <v>145</v>
      </c>
      <c r="C18" s="113">
        <v>6.4895247828308635</v>
      </c>
      <c r="D18" s="115">
        <v>127</v>
      </c>
      <c r="E18" s="114">
        <v>99</v>
      </c>
      <c r="F18" s="114">
        <v>171</v>
      </c>
      <c r="G18" s="114">
        <v>121</v>
      </c>
      <c r="H18" s="140">
        <v>117</v>
      </c>
      <c r="I18" s="115">
        <v>10</v>
      </c>
      <c r="J18" s="116">
        <v>8.5470085470085468</v>
      </c>
      <c r="K18" s="110"/>
      <c r="L18" s="110"/>
      <c r="M18" s="110"/>
      <c r="N18" s="110"/>
      <c r="O18" s="110"/>
    </row>
    <row r="19" spans="1:15" s="110" customFormat="1" ht="24.95" customHeight="1" x14ac:dyDescent="0.2">
      <c r="A19" s="193" t="s">
        <v>146</v>
      </c>
      <c r="B19" s="199" t="s">
        <v>147</v>
      </c>
      <c r="C19" s="113">
        <v>14.409810935104753</v>
      </c>
      <c r="D19" s="115">
        <v>282</v>
      </c>
      <c r="E19" s="114">
        <v>232</v>
      </c>
      <c r="F19" s="114">
        <v>441</v>
      </c>
      <c r="G19" s="114">
        <v>265</v>
      </c>
      <c r="H19" s="140">
        <v>308</v>
      </c>
      <c r="I19" s="115">
        <v>-26</v>
      </c>
      <c r="J19" s="116">
        <v>-8.4415584415584419</v>
      </c>
    </row>
    <row r="20" spans="1:15" s="287" customFormat="1" ht="24.95" customHeight="1" x14ac:dyDescent="0.2">
      <c r="A20" s="193" t="s">
        <v>148</v>
      </c>
      <c r="B20" s="199" t="s">
        <v>149</v>
      </c>
      <c r="C20" s="113">
        <v>16.402657128257538</v>
      </c>
      <c r="D20" s="115">
        <v>321</v>
      </c>
      <c r="E20" s="114">
        <v>96</v>
      </c>
      <c r="F20" s="114">
        <v>179</v>
      </c>
      <c r="G20" s="114">
        <v>99</v>
      </c>
      <c r="H20" s="140">
        <v>119</v>
      </c>
      <c r="I20" s="115">
        <v>202</v>
      </c>
      <c r="J20" s="116">
        <v>169.74789915966386</v>
      </c>
      <c r="K20" s="110"/>
      <c r="L20" s="110"/>
      <c r="M20" s="110"/>
      <c r="N20" s="110"/>
      <c r="O20" s="110"/>
    </row>
    <row r="21" spans="1:15" s="110" customFormat="1" ht="24.95" customHeight="1" x14ac:dyDescent="0.2">
      <c r="A21" s="201" t="s">
        <v>150</v>
      </c>
      <c r="B21" s="202" t="s">
        <v>151</v>
      </c>
      <c r="C21" s="113">
        <v>2.6060296371997955</v>
      </c>
      <c r="D21" s="115">
        <v>51</v>
      </c>
      <c r="E21" s="114">
        <v>70</v>
      </c>
      <c r="F21" s="114">
        <v>90</v>
      </c>
      <c r="G21" s="114">
        <v>69</v>
      </c>
      <c r="H21" s="140">
        <v>46</v>
      </c>
      <c r="I21" s="115">
        <v>5</v>
      </c>
      <c r="J21" s="116">
        <v>10.869565217391305</v>
      </c>
    </row>
    <row r="22" spans="1:15" s="110" customFormat="1" ht="24.95" customHeight="1" x14ac:dyDescent="0.2">
      <c r="A22" s="201" t="s">
        <v>152</v>
      </c>
      <c r="B22" s="199" t="s">
        <v>153</v>
      </c>
      <c r="C22" s="113">
        <v>0.35769034236075625</v>
      </c>
      <c r="D22" s="115">
        <v>7</v>
      </c>
      <c r="E22" s="114">
        <v>5</v>
      </c>
      <c r="F22" s="114">
        <v>14</v>
      </c>
      <c r="G22" s="114">
        <v>11</v>
      </c>
      <c r="H22" s="140">
        <v>10</v>
      </c>
      <c r="I22" s="115">
        <v>-3</v>
      </c>
      <c r="J22" s="116">
        <v>-30</v>
      </c>
    </row>
    <row r="23" spans="1:15" s="110" customFormat="1" ht="24.95" customHeight="1" x14ac:dyDescent="0.2">
      <c r="A23" s="193" t="s">
        <v>154</v>
      </c>
      <c r="B23" s="199" t="s">
        <v>155</v>
      </c>
      <c r="C23" s="113">
        <v>0.76647930505876338</v>
      </c>
      <c r="D23" s="115">
        <v>15</v>
      </c>
      <c r="E23" s="114">
        <v>8</v>
      </c>
      <c r="F23" s="114">
        <v>33</v>
      </c>
      <c r="G23" s="114">
        <v>15</v>
      </c>
      <c r="H23" s="140">
        <v>16</v>
      </c>
      <c r="I23" s="115">
        <v>-1</v>
      </c>
      <c r="J23" s="116">
        <v>-6.25</v>
      </c>
    </row>
    <row r="24" spans="1:15" s="110" customFormat="1" ht="24.95" customHeight="1" x14ac:dyDescent="0.2">
      <c r="A24" s="193" t="s">
        <v>156</v>
      </c>
      <c r="B24" s="199" t="s">
        <v>221</v>
      </c>
      <c r="C24" s="113">
        <v>3.9856923863055695</v>
      </c>
      <c r="D24" s="115">
        <v>78</v>
      </c>
      <c r="E24" s="114">
        <v>46</v>
      </c>
      <c r="F24" s="114">
        <v>100</v>
      </c>
      <c r="G24" s="114">
        <v>46</v>
      </c>
      <c r="H24" s="140">
        <v>62</v>
      </c>
      <c r="I24" s="115">
        <v>16</v>
      </c>
      <c r="J24" s="116">
        <v>25.806451612903224</v>
      </c>
    </row>
    <row r="25" spans="1:15" s="110" customFormat="1" ht="24.95" customHeight="1" x14ac:dyDescent="0.2">
      <c r="A25" s="193" t="s">
        <v>222</v>
      </c>
      <c r="B25" s="204" t="s">
        <v>159</v>
      </c>
      <c r="C25" s="113">
        <v>6.949412365866122</v>
      </c>
      <c r="D25" s="115">
        <v>136</v>
      </c>
      <c r="E25" s="114">
        <v>95</v>
      </c>
      <c r="F25" s="114">
        <v>170</v>
      </c>
      <c r="G25" s="114">
        <v>150</v>
      </c>
      <c r="H25" s="140">
        <v>212</v>
      </c>
      <c r="I25" s="115">
        <v>-76</v>
      </c>
      <c r="J25" s="116">
        <v>-35.849056603773583</v>
      </c>
    </row>
    <row r="26" spans="1:15" s="110" customFormat="1" ht="24.95" customHeight="1" x14ac:dyDescent="0.2">
      <c r="A26" s="201">
        <v>782.78300000000002</v>
      </c>
      <c r="B26" s="203" t="s">
        <v>160</v>
      </c>
      <c r="C26" s="113">
        <v>14.512008175779254</v>
      </c>
      <c r="D26" s="115">
        <v>284</v>
      </c>
      <c r="E26" s="114">
        <v>246</v>
      </c>
      <c r="F26" s="114">
        <v>281</v>
      </c>
      <c r="G26" s="114">
        <v>256</v>
      </c>
      <c r="H26" s="140">
        <v>199</v>
      </c>
      <c r="I26" s="115">
        <v>85</v>
      </c>
      <c r="J26" s="116">
        <v>42.713567839195981</v>
      </c>
    </row>
    <row r="27" spans="1:15" s="110" customFormat="1" ht="24.95" customHeight="1" x14ac:dyDescent="0.2">
      <c r="A27" s="193" t="s">
        <v>161</v>
      </c>
      <c r="B27" s="199" t="s">
        <v>162</v>
      </c>
      <c r="C27" s="113">
        <v>5.212059274399591</v>
      </c>
      <c r="D27" s="115">
        <v>102</v>
      </c>
      <c r="E27" s="114">
        <v>77</v>
      </c>
      <c r="F27" s="114">
        <v>116</v>
      </c>
      <c r="G27" s="114">
        <v>93</v>
      </c>
      <c r="H27" s="140">
        <v>86</v>
      </c>
      <c r="I27" s="115">
        <v>16</v>
      </c>
      <c r="J27" s="116">
        <v>18.604651162790699</v>
      </c>
    </row>
    <row r="28" spans="1:15" s="110" customFormat="1" ht="24.95" customHeight="1" x14ac:dyDescent="0.2">
      <c r="A28" s="193" t="s">
        <v>163</v>
      </c>
      <c r="B28" s="199" t="s">
        <v>164</v>
      </c>
      <c r="C28" s="113">
        <v>1.890648952478283</v>
      </c>
      <c r="D28" s="115">
        <v>37</v>
      </c>
      <c r="E28" s="114">
        <v>33</v>
      </c>
      <c r="F28" s="114">
        <v>107</v>
      </c>
      <c r="G28" s="114">
        <v>28</v>
      </c>
      <c r="H28" s="140">
        <v>54</v>
      </c>
      <c r="I28" s="115">
        <v>-17</v>
      </c>
      <c r="J28" s="116">
        <v>-31.481481481481481</v>
      </c>
    </row>
    <row r="29" spans="1:15" s="110" customFormat="1" ht="24.95" customHeight="1" x14ac:dyDescent="0.2">
      <c r="A29" s="193">
        <v>86</v>
      </c>
      <c r="B29" s="199" t="s">
        <v>165</v>
      </c>
      <c r="C29" s="113">
        <v>7.0516096065406231</v>
      </c>
      <c r="D29" s="115">
        <v>138</v>
      </c>
      <c r="E29" s="114">
        <v>99</v>
      </c>
      <c r="F29" s="114">
        <v>139</v>
      </c>
      <c r="G29" s="114">
        <v>75</v>
      </c>
      <c r="H29" s="140">
        <v>92</v>
      </c>
      <c r="I29" s="115">
        <v>46</v>
      </c>
      <c r="J29" s="116">
        <v>50</v>
      </c>
    </row>
    <row r="30" spans="1:15" s="110" customFormat="1" ht="24.95" customHeight="1" x14ac:dyDescent="0.2">
      <c r="A30" s="193">
        <v>87.88</v>
      </c>
      <c r="B30" s="204" t="s">
        <v>166</v>
      </c>
      <c r="C30" s="113">
        <v>7.4092999489013796</v>
      </c>
      <c r="D30" s="115">
        <v>145</v>
      </c>
      <c r="E30" s="114">
        <v>102</v>
      </c>
      <c r="F30" s="114">
        <v>276</v>
      </c>
      <c r="G30" s="114">
        <v>105</v>
      </c>
      <c r="H30" s="140">
        <v>146</v>
      </c>
      <c r="I30" s="115">
        <v>-1</v>
      </c>
      <c r="J30" s="116">
        <v>-0.68493150684931503</v>
      </c>
    </row>
    <row r="31" spans="1:15" s="110" customFormat="1" ht="24.95" customHeight="1" x14ac:dyDescent="0.2">
      <c r="A31" s="193" t="s">
        <v>167</v>
      </c>
      <c r="B31" s="199" t="s">
        <v>168</v>
      </c>
      <c r="C31" s="113">
        <v>3.42360756259581</v>
      </c>
      <c r="D31" s="115">
        <v>67</v>
      </c>
      <c r="E31" s="114">
        <v>71</v>
      </c>
      <c r="F31" s="114">
        <v>104</v>
      </c>
      <c r="G31" s="114">
        <v>51</v>
      </c>
      <c r="H31" s="140">
        <v>72</v>
      </c>
      <c r="I31" s="115">
        <v>-5</v>
      </c>
      <c r="J31" s="116">
        <v>-6.9444444444444446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0.2554931016862545</v>
      </c>
      <c r="D34" s="115">
        <v>5</v>
      </c>
      <c r="E34" s="114">
        <v>5</v>
      </c>
      <c r="F34" s="114">
        <v>3</v>
      </c>
      <c r="G34" s="114">
        <v>12</v>
      </c>
      <c r="H34" s="140">
        <v>6</v>
      </c>
      <c r="I34" s="115">
        <v>-1</v>
      </c>
      <c r="J34" s="116">
        <v>-16.666666666666668</v>
      </c>
    </row>
    <row r="35" spans="1:10" s="110" customFormat="1" ht="24.95" customHeight="1" x14ac:dyDescent="0.2">
      <c r="A35" s="292" t="s">
        <v>171</v>
      </c>
      <c r="B35" s="293" t="s">
        <v>172</v>
      </c>
      <c r="C35" s="113">
        <v>14.767501277465508</v>
      </c>
      <c r="D35" s="115">
        <v>289</v>
      </c>
      <c r="E35" s="114">
        <v>184</v>
      </c>
      <c r="F35" s="114">
        <v>327</v>
      </c>
      <c r="G35" s="114">
        <v>223</v>
      </c>
      <c r="H35" s="140">
        <v>285</v>
      </c>
      <c r="I35" s="115">
        <v>4</v>
      </c>
      <c r="J35" s="116">
        <v>1.4035087719298245</v>
      </c>
    </row>
    <row r="36" spans="1:10" s="110" customFormat="1" ht="24.95" customHeight="1" x14ac:dyDescent="0.2">
      <c r="A36" s="294" t="s">
        <v>173</v>
      </c>
      <c r="B36" s="295" t="s">
        <v>174</v>
      </c>
      <c r="C36" s="125">
        <v>84.977005620848232</v>
      </c>
      <c r="D36" s="143">
        <v>1663</v>
      </c>
      <c r="E36" s="144">
        <v>1180</v>
      </c>
      <c r="F36" s="144">
        <v>2050</v>
      </c>
      <c r="G36" s="144">
        <v>1263</v>
      </c>
      <c r="H36" s="145">
        <v>1422</v>
      </c>
      <c r="I36" s="143">
        <v>241</v>
      </c>
      <c r="J36" s="146">
        <v>16.947960618846693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1957</v>
      </c>
      <c r="F11" s="264">
        <v>1369</v>
      </c>
      <c r="G11" s="264">
        <v>2380</v>
      </c>
      <c r="H11" s="264">
        <v>1498</v>
      </c>
      <c r="I11" s="265">
        <v>1713</v>
      </c>
      <c r="J11" s="263">
        <v>244</v>
      </c>
      <c r="K11" s="266">
        <v>14.244016345592527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29.943791517629023</v>
      </c>
      <c r="E13" s="115">
        <v>586</v>
      </c>
      <c r="F13" s="114">
        <v>512</v>
      </c>
      <c r="G13" s="114">
        <v>799</v>
      </c>
      <c r="H13" s="114">
        <v>573</v>
      </c>
      <c r="I13" s="140">
        <v>564</v>
      </c>
      <c r="J13" s="115">
        <v>22</v>
      </c>
      <c r="K13" s="116">
        <v>3.9007092198581561</v>
      </c>
    </row>
    <row r="14" spans="1:15" ht="15.95" customHeight="1" x14ac:dyDescent="0.2">
      <c r="A14" s="306" t="s">
        <v>230</v>
      </c>
      <c r="B14" s="307"/>
      <c r="C14" s="308"/>
      <c r="D14" s="113">
        <v>58.712314767501276</v>
      </c>
      <c r="E14" s="115">
        <v>1149</v>
      </c>
      <c r="F14" s="114">
        <v>699</v>
      </c>
      <c r="G14" s="114">
        <v>1348</v>
      </c>
      <c r="H14" s="114">
        <v>770</v>
      </c>
      <c r="I14" s="140">
        <v>930</v>
      </c>
      <c r="J14" s="115">
        <v>219</v>
      </c>
      <c r="K14" s="116">
        <v>23.548387096774192</v>
      </c>
    </row>
    <row r="15" spans="1:15" ht="15.95" customHeight="1" x14ac:dyDescent="0.2">
      <c r="A15" s="306" t="s">
        <v>231</v>
      </c>
      <c r="B15" s="307"/>
      <c r="C15" s="308"/>
      <c r="D15" s="113">
        <v>5.2631578947368425</v>
      </c>
      <c r="E15" s="115">
        <v>103</v>
      </c>
      <c r="F15" s="114">
        <v>65</v>
      </c>
      <c r="G15" s="114">
        <v>108</v>
      </c>
      <c r="H15" s="114">
        <v>74</v>
      </c>
      <c r="I15" s="140">
        <v>109</v>
      </c>
      <c r="J15" s="115">
        <v>-6</v>
      </c>
      <c r="K15" s="116">
        <v>-5.5045871559633026</v>
      </c>
    </row>
    <row r="16" spans="1:15" ht="15.95" customHeight="1" x14ac:dyDescent="0.2">
      <c r="A16" s="306" t="s">
        <v>232</v>
      </c>
      <c r="B16" s="307"/>
      <c r="C16" s="308"/>
      <c r="D16" s="113">
        <v>6.0807358201328565</v>
      </c>
      <c r="E16" s="115">
        <v>119</v>
      </c>
      <c r="F16" s="114">
        <v>93</v>
      </c>
      <c r="G16" s="114">
        <v>125</v>
      </c>
      <c r="H16" s="114">
        <v>81</v>
      </c>
      <c r="I16" s="140">
        <v>110</v>
      </c>
      <c r="J16" s="115">
        <v>9</v>
      </c>
      <c r="K16" s="116">
        <v>8.1818181818181817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0.2554931016862545</v>
      </c>
      <c r="E18" s="115">
        <v>5</v>
      </c>
      <c r="F18" s="114">
        <v>6</v>
      </c>
      <c r="G18" s="114">
        <v>4</v>
      </c>
      <c r="H18" s="114">
        <v>6</v>
      </c>
      <c r="I18" s="140">
        <v>4</v>
      </c>
      <c r="J18" s="115">
        <v>1</v>
      </c>
      <c r="K18" s="116">
        <v>25</v>
      </c>
    </row>
    <row r="19" spans="1:11" ht="14.1" customHeight="1" x14ac:dyDescent="0.2">
      <c r="A19" s="306" t="s">
        <v>235</v>
      </c>
      <c r="B19" s="307" t="s">
        <v>236</v>
      </c>
      <c r="C19" s="308"/>
      <c r="D19" s="113">
        <v>0.20439448134900357</v>
      </c>
      <c r="E19" s="115">
        <v>4</v>
      </c>
      <c r="F19" s="114">
        <v>4</v>
      </c>
      <c r="G19" s="114">
        <v>3</v>
      </c>
      <c r="H19" s="114">
        <v>4</v>
      </c>
      <c r="I19" s="140">
        <v>3</v>
      </c>
      <c r="J19" s="115">
        <v>1</v>
      </c>
      <c r="K19" s="116">
        <v>33.333333333333336</v>
      </c>
    </row>
    <row r="20" spans="1:11" ht="14.1" customHeight="1" x14ac:dyDescent="0.2">
      <c r="A20" s="306">
        <v>12</v>
      </c>
      <c r="B20" s="307" t="s">
        <v>237</v>
      </c>
      <c r="C20" s="308"/>
      <c r="D20" s="113">
        <v>1.6351558507920285</v>
      </c>
      <c r="E20" s="115">
        <v>32</v>
      </c>
      <c r="F20" s="114">
        <v>5</v>
      </c>
      <c r="G20" s="114">
        <v>21</v>
      </c>
      <c r="H20" s="114">
        <v>25</v>
      </c>
      <c r="I20" s="140">
        <v>29</v>
      </c>
      <c r="J20" s="115">
        <v>3</v>
      </c>
      <c r="K20" s="116">
        <v>10.344827586206897</v>
      </c>
    </row>
    <row r="21" spans="1:11" ht="14.1" customHeight="1" x14ac:dyDescent="0.2">
      <c r="A21" s="306">
        <v>21</v>
      </c>
      <c r="B21" s="307" t="s">
        <v>238</v>
      </c>
      <c r="C21" s="308"/>
      <c r="D21" s="113" t="s">
        <v>513</v>
      </c>
      <c r="E21" s="115" t="s">
        <v>513</v>
      </c>
      <c r="F21" s="114">
        <v>3</v>
      </c>
      <c r="G21" s="114">
        <v>0</v>
      </c>
      <c r="H21" s="114" t="s">
        <v>513</v>
      </c>
      <c r="I21" s="140" t="s">
        <v>513</v>
      </c>
      <c r="J21" s="115" t="s">
        <v>513</v>
      </c>
      <c r="K21" s="116" t="s">
        <v>513</v>
      </c>
    </row>
    <row r="22" spans="1:11" ht="14.1" customHeight="1" x14ac:dyDescent="0.2">
      <c r="A22" s="306">
        <v>22</v>
      </c>
      <c r="B22" s="307" t="s">
        <v>239</v>
      </c>
      <c r="C22" s="308"/>
      <c r="D22" s="113">
        <v>0.970873786407767</v>
      </c>
      <c r="E22" s="115">
        <v>19</v>
      </c>
      <c r="F22" s="114">
        <v>13</v>
      </c>
      <c r="G22" s="114">
        <v>23</v>
      </c>
      <c r="H22" s="114">
        <v>16</v>
      </c>
      <c r="I22" s="140">
        <v>20</v>
      </c>
      <c r="J22" s="115">
        <v>-1</v>
      </c>
      <c r="K22" s="116">
        <v>-5</v>
      </c>
    </row>
    <row r="23" spans="1:11" ht="14.1" customHeight="1" x14ac:dyDescent="0.2">
      <c r="A23" s="306">
        <v>23</v>
      </c>
      <c r="B23" s="307" t="s">
        <v>240</v>
      </c>
      <c r="C23" s="308"/>
      <c r="D23" s="113">
        <v>1.7373530914665305</v>
      </c>
      <c r="E23" s="115">
        <v>34</v>
      </c>
      <c r="F23" s="114">
        <v>30</v>
      </c>
      <c r="G23" s="114">
        <v>38</v>
      </c>
      <c r="H23" s="114">
        <v>22</v>
      </c>
      <c r="I23" s="140">
        <v>11</v>
      </c>
      <c r="J23" s="115">
        <v>23</v>
      </c>
      <c r="K23" s="116">
        <v>209.09090909090909</v>
      </c>
    </row>
    <row r="24" spans="1:11" ht="14.1" customHeight="1" x14ac:dyDescent="0.2">
      <c r="A24" s="306">
        <v>24</v>
      </c>
      <c r="B24" s="307" t="s">
        <v>241</v>
      </c>
      <c r="C24" s="308"/>
      <c r="D24" s="113">
        <v>2.810424118548799</v>
      </c>
      <c r="E24" s="115">
        <v>55</v>
      </c>
      <c r="F24" s="114">
        <v>23</v>
      </c>
      <c r="G24" s="114">
        <v>52</v>
      </c>
      <c r="H24" s="114">
        <v>41</v>
      </c>
      <c r="I24" s="140">
        <v>51</v>
      </c>
      <c r="J24" s="115">
        <v>4</v>
      </c>
      <c r="K24" s="116">
        <v>7.8431372549019605</v>
      </c>
    </row>
    <row r="25" spans="1:11" ht="14.1" customHeight="1" x14ac:dyDescent="0.2">
      <c r="A25" s="306">
        <v>25</v>
      </c>
      <c r="B25" s="307" t="s">
        <v>242</v>
      </c>
      <c r="C25" s="308"/>
      <c r="D25" s="113">
        <v>4.292284108329075</v>
      </c>
      <c r="E25" s="115">
        <v>84</v>
      </c>
      <c r="F25" s="114">
        <v>42</v>
      </c>
      <c r="G25" s="114">
        <v>103</v>
      </c>
      <c r="H25" s="114">
        <v>77</v>
      </c>
      <c r="I25" s="140">
        <v>72</v>
      </c>
      <c r="J25" s="115">
        <v>12</v>
      </c>
      <c r="K25" s="116">
        <v>16.666666666666668</v>
      </c>
    </row>
    <row r="26" spans="1:11" ht="14.1" customHeight="1" x14ac:dyDescent="0.2">
      <c r="A26" s="306">
        <v>26</v>
      </c>
      <c r="B26" s="307" t="s">
        <v>243</v>
      </c>
      <c r="C26" s="308"/>
      <c r="D26" s="113">
        <v>2.503832396525294</v>
      </c>
      <c r="E26" s="115">
        <v>49</v>
      </c>
      <c r="F26" s="114">
        <v>29</v>
      </c>
      <c r="G26" s="114">
        <v>48</v>
      </c>
      <c r="H26" s="114">
        <v>17</v>
      </c>
      <c r="I26" s="140">
        <v>34</v>
      </c>
      <c r="J26" s="115">
        <v>15</v>
      </c>
      <c r="K26" s="116">
        <v>44.117647058823529</v>
      </c>
    </row>
    <row r="27" spans="1:11" ht="14.1" customHeight="1" x14ac:dyDescent="0.2">
      <c r="A27" s="306">
        <v>27</v>
      </c>
      <c r="B27" s="307" t="s">
        <v>244</v>
      </c>
      <c r="C27" s="308"/>
      <c r="D27" s="113">
        <v>0.510986203372509</v>
      </c>
      <c r="E27" s="115">
        <v>10</v>
      </c>
      <c r="F27" s="114">
        <v>14</v>
      </c>
      <c r="G27" s="114">
        <v>10</v>
      </c>
      <c r="H27" s="114">
        <v>4</v>
      </c>
      <c r="I27" s="140">
        <v>19</v>
      </c>
      <c r="J27" s="115">
        <v>-9</v>
      </c>
      <c r="K27" s="116">
        <v>-47.368421052631582</v>
      </c>
    </row>
    <row r="28" spans="1:11" ht="14.1" customHeight="1" x14ac:dyDescent="0.2">
      <c r="A28" s="306">
        <v>28</v>
      </c>
      <c r="B28" s="307" t="s">
        <v>245</v>
      </c>
      <c r="C28" s="308"/>
      <c r="D28" s="113" t="s">
        <v>513</v>
      </c>
      <c r="E28" s="115" t="s">
        <v>513</v>
      </c>
      <c r="F28" s="114">
        <v>0</v>
      </c>
      <c r="G28" s="114" t="s">
        <v>513</v>
      </c>
      <c r="H28" s="114">
        <v>6</v>
      </c>
      <c r="I28" s="140" t="s">
        <v>513</v>
      </c>
      <c r="J28" s="115" t="s">
        <v>513</v>
      </c>
      <c r="K28" s="116" t="s">
        <v>513</v>
      </c>
    </row>
    <row r="29" spans="1:11" ht="14.1" customHeight="1" x14ac:dyDescent="0.2">
      <c r="A29" s="306">
        <v>29</v>
      </c>
      <c r="B29" s="307" t="s">
        <v>246</v>
      </c>
      <c r="C29" s="308"/>
      <c r="D29" s="113">
        <v>3.883495145631068</v>
      </c>
      <c r="E29" s="115">
        <v>76</v>
      </c>
      <c r="F29" s="114">
        <v>69</v>
      </c>
      <c r="G29" s="114">
        <v>120</v>
      </c>
      <c r="H29" s="114">
        <v>77</v>
      </c>
      <c r="I29" s="140">
        <v>87</v>
      </c>
      <c r="J29" s="115">
        <v>-11</v>
      </c>
      <c r="K29" s="116">
        <v>-12.64367816091954</v>
      </c>
    </row>
    <row r="30" spans="1:11" ht="14.1" customHeight="1" x14ac:dyDescent="0.2">
      <c r="A30" s="306" t="s">
        <v>247</v>
      </c>
      <c r="B30" s="307" t="s">
        <v>248</v>
      </c>
      <c r="C30" s="308"/>
      <c r="D30" s="113">
        <v>2.5549310168625445</v>
      </c>
      <c r="E30" s="115">
        <v>50</v>
      </c>
      <c r="F30" s="114">
        <v>42</v>
      </c>
      <c r="G30" s="114">
        <v>55</v>
      </c>
      <c r="H30" s="114">
        <v>43</v>
      </c>
      <c r="I30" s="140">
        <v>49</v>
      </c>
      <c r="J30" s="115">
        <v>1</v>
      </c>
      <c r="K30" s="116">
        <v>2.0408163265306123</v>
      </c>
    </row>
    <row r="31" spans="1:11" ht="14.1" customHeight="1" x14ac:dyDescent="0.2">
      <c r="A31" s="306" t="s">
        <v>249</v>
      </c>
      <c r="B31" s="307" t="s">
        <v>250</v>
      </c>
      <c r="C31" s="308"/>
      <c r="D31" s="113">
        <v>1.3285641287685233</v>
      </c>
      <c r="E31" s="115">
        <v>26</v>
      </c>
      <c r="F31" s="114">
        <v>27</v>
      </c>
      <c r="G31" s="114">
        <v>65</v>
      </c>
      <c r="H31" s="114">
        <v>34</v>
      </c>
      <c r="I31" s="140">
        <v>38</v>
      </c>
      <c r="J31" s="115">
        <v>-12</v>
      </c>
      <c r="K31" s="116">
        <v>-31.578947368421051</v>
      </c>
    </row>
    <row r="32" spans="1:11" ht="14.1" customHeight="1" x14ac:dyDescent="0.2">
      <c r="A32" s="306">
        <v>31</v>
      </c>
      <c r="B32" s="307" t="s">
        <v>251</v>
      </c>
      <c r="C32" s="308"/>
      <c r="D32" s="113">
        <v>0.45988758303525806</v>
      </c>
      <c r="E32" s="115">
        <v>9</v>
      </c>
      <c r="F32" s="114">
        <v>5</v>
      </c>
      <c r="G32" s="114">
        <v>4</v>
      </c>
      <c r="H32" s="114">
        <v>4</v>
      </c>
      <c r="I32" s="140">
        <v>12</v>
      </c>
      <c r="J32" s="115">
        <v>-3</v>
      </c>
      <c r="K32" s="116">
        <v>-25</v>
      </c>
    </row>
    <row r="33" spans="1:11" ht="14.1" customHeight="1" x14ac:dyDescent="0.2">
      <c r="A33" s="306">
        <v>32</v>
      </c>
      <c r="B33" s="307" t="s">
        <v>252</v>
      </c>
      <c r="C33" s="308"/>
      <c r="D33" s="113">
        <v>2.401635155850792</v>
      </c>
      <c r="E33" s="115">
        <v>47</v>
      </c>
      <c r="F33" s="114">
        <v>29</v>
      </c>
      <c r="G33" s="114">
        <v>61</v>
      </c>
      <c r="H33" s="114">
        <v>52</v>
      </c>
      <c r="I33" s="140">
        <v>48</v>
      </c>
      <c r="J33" s="115">
        <v>-1</v>
      </c>
      <c r="K33" s="116">
        <v>-2.0833333333333335</v>
      </c>
    </row>
    <row r="34" spans="1:11" ht="14.1" customHeight="1" x14ac:dyDescent="0.2">
      <c r="A34" s="306">
        <v>33</v>
      </c>
      <c r="B34" s="307" t="s">
        <v>253</v>
      </c>
      <c r="C34" s="308"/>
      <c r="D34" s="113">
        <v>1.2263668880940215</v>
      </c>
      <c r="E34" s="115">
        <v>24</v>
      </c>
      <c r="F34" s="114">
        <v>23</v>
      </c>
      <c r="G34" s="114">
        <v>40</v>
      </c>
      <c r="H34" s="114">
        <v>36</v>
      </c>
      <c r="I34" s="140">
        <v>35</v>
      </c>
      <c r="J34" s="115">
        <v>-11</v>
      </c>
      <c r="K34" s="116">
        <v>-31.428571428571427</v>
      </c>
    </row>
    <row r="35" spans="1:11" ht="14.1" customHeight="1" x14ac:dyDescent="0.2">
      <c r="A35" s="306">
        <v>34</v>
      </c>
      <c r="B35" s="307" t="s">
        <v>254</v>
      </c>
      <c r="C35" s="308"/>
      <c r="D35" s="113">
        <v>3.0659172202350535</v>
      </c>
      <c r="E35" s="115">
        <v>60</v>
      </c>
      <c r="F35" s="114">
        <v>33</v>
      </c>
      <c r="G35" s="114">
        <v>48</v>
      </c>
      <c r="H35" s="114">
        <v>29</v>
      </c>
      <c r="I35" s="140">
        <v>37</v>
      </c>
      <c r="J35" s="115">
        <v>23</v>
      </c>
      <c r="K35" s="116">
        <v>62.162162162162161</v>
      </c>
    </row>
    <row r="36" spans="1:11" ht="14.1" customHeight="1" x14ac:dyDescent="0.2">
      <c r="A36" s="306">
        <v>41</v>
      </c>
      <c r="B36" s="307" t="s">
        <v>255</v>
      </c>
      <c r="C36" s="308"/>
      <c r="D36" s="113">
        <v>0</v>
      </c>
      <c r="E36" s="115">
        <v>0</v>
      </c>
      <c r="F36" s="114">
        <v>4</v>
      </c>
      <c r="G36" s="114">
        <v>5</v>
      </c>
      <c r="H36" s="114" t="s">
        <v>513</v>
      </c>
      <c r="I36" s="140">
        <v>5</v>
      </c>
      <c r="J36" s="115">
        <v>-5</v>
      </c>
      <c r="K36" s="116">
        <v>-100</v>
      </c>
    </row>
    <row r="37" spans="1:11" ht="14.1" customHeight="1" x14ac:dyDescent="0.2">
      <c r="A37" s="306">
        <v>42</v>
      </c>
      <c r="B37" s="307" t="s">
        <v>256</v>
      </c>
      <c r="C37" s="308"/>
      <c r="D37" s="113" t="s">
        <v>513</v>
      </c>
      <c r="E37" s="115" t="s">
        <v>513</v>
      </c>
      <c r="F37" s="114" t="s">
        <v>513</v>
      </c>
      <c r="G37" s="114" t="s">
        <v>513</v>
      </c>
      <c r="H37" s="114">
        <v>0</v>
      </c>
      <c r="I37" s="140" t="s">
        <v>513</v>
      </c>
      <c r="J37" s="115" t="s">
        <v>513</v>
      </c>
      <c r="K37" s="116" t="s">
        <v>513</v>
      </c>
    </row>
    <row r="38" spans="1:11" ht="14.1" customHeight="1" x14ac:dyDescent="0.2">
      <c r="A38" s="306">
        <v>43</v>
      </c>
      <c r="B38" s="307" t="s">
        <v>257</v>
      </c>
      <c r="C38" s="308"/>
      <c r="D38" s="113">
        <v>0.35769034236075625</v>
      </c>
      <c r="E38" s="115">
        <v>7</v>
      </c>
      <c r="F38" s="114" t="s">
        <v>513</v>
      </c>
      <c r="G38" s="114">
        <v>12</v>
      </c>
      <c r="H38" s="114">
        <v>9</v>
      </c>
      <c r="I38" s="140">
        <v>6</v>
      </c>
      <c r="J38" s="115">
        <v>1</v>
      </c>
      <c r="K38" s="116">
        <v>16.666666666666668</v>
      </c>
    </row>
    <row r="39" spans="1:11" ht="14.1" customHeight="1" x14ac:dyDescent="0.2">
      <c r="A39" s="306">
        <v>51</v>
      </c>
      <c r="B39" s="307" t="s">
        <v>258</v>
      </c>
      <c r="C39" s="308"/>
      <c r="D39" s="113">
        <v>13.081246806336228</v>
      </c>
      <c r="E39" s="115">
        <v>256</v>
      </c>
      <c r="F39" s="114">
        <v>211</v>
      </c>
      <c r="G39" s="114">
        <v>304</v>
      </c>
      <c r="H39" s="114">
        <v>191</v>
      </c>
      <c r="I39" s="140">
        <v>209</v>
      </c>
      <c r="J39" s="115">
        <v>47</v>
      </c>
      <c r="K39" s="116">
        <v>22.488038277511961</v>
      </c>
    </row>
    <row r="40" spans="1:11" ht="14.1" customHeight="1" x14ac:dyDescent="0.2">
      <c r="A40" s="306" t="s">
        <v>259</v>
      </c>
      <c r="B40" s="307" t="s">
        <v>260</v>
      </c>
      <c r="C40" s="308"/>
      <c r="D40" s="113">
        <v>10.526315789473685</v>
      </c>
      <c r="E40" s="115">
        <v>206</v>
      </c>
      <c r="F40" s="114">
        <v>194</v>
      </c>
      <c r="G40" s="114">
        <v>282</v>
      </c>
      <c r="H40" s="114">
        <v>174</v>
      </c>
      <c r="I40" s="140">
        <v>187</v>
      </c>
      <c r="J40" s="115">
        <v>19</v>
      </c>
      <c r="K40" s="116">
        <v>10.160427807486631</v>
      </c>
    </row>
    <row r="41" spans="1:11" ht="14.1" customHeight="1" x14ac:dyDescent="0.2">
      <c r="A41" s="306"/>
      <c r="B41" s="307" t="s">
        <v>261</v>
      </c>
      <c r="C41" s="308"/>
      <c r="D41" s="113">
        <v>8.5845682166581501</v>
      </c>
      <c r="E41" s="115">
        <v>168</v>
      </c>
      <c r="F41" s="114">
        <v>158</v>
      </c>
      <c r="G41" s="114">
        <v>230</v>
      </c>
      <c r="H41" s="114">
        <v>159</v>
      </c>
      <c r="I41" s="140">
        <v>175</v>
      </c>
      <c r="J41" s="115">
        <v>-7</v>
      </c>
      <c r="K41" s="116">
        <v>-4</v>
      </c>
    </row>
    <row r="42" spans="1:11" ht="14.1" customHeight="1" x14ac:dyDescent="0.2">
      <c r="A42" s="306">
        <v>52</v>
      </c>
      <c r="B42" s="307" t="s">
        <v>262</v>
      </c>
      <c r="C42" s="308"/>
      <c r="D42" s="113">
        <v>13.69443025038324</v>
      </c>
      <c r="E42" s="115">
        <v>268</v>
      </c>
      <c r="F42" s="114">
        <v>76</v>
      </c>
      <c r="G42" s="114">
        <v>136</v>
      </c>
      <c r="H42" s="114">
        <v>84</v>
      </c>
      <c r="I42" s="140">
        <v>119</v>
      </c>
      <c r="J42" s="115">
        <v>149</v>
      </c>
      <c r="K42" s="116">
        <v>125.21008403361344</v>
      </c>
    </row>
    <row r="43" spans="1:11" ht="14.1" customHeight="1" x14ac:dyDescent="0.2">
      <c r="A43" s="306" t="s">
        <v>263</v>
      </c>
      <c r="B43" s="307" t="s">
        <v>264</v>
      </c>
      <c r="C43" s="308"/>
      <c r="D43" s="113">
        <v>12.979049565661727</v>
      </c>
      <c r="E43" s="115">
        <v>254</v>
      </c>
      <c r="F43" s="114">
        <v>66</v>
      </c>
      <c r="G43" s="114">
        <v>132</v>
      </c>
      <c r="H43" s="114">
        <v>72</v>
      </c>
      <c r="I43" s="140">
        <v>109</v>
      </c>
      <c r="J43" s="115">
        <v>145</v>
      </c>
      <c r="K43" s="116">
        <v>133.02752293577981</v>
      </c>
    </row>
    <row r="44" spans="1:11" ht="14.1" customHeight="1" x14ac:dyDescent="0.2">
      <c r="A44" s="306">
        <v>53</v>
      </c>
      <c r="B44" s="307" t="s">
        <v>265</v>
      </c>
      <c r="C44" s="308"/>
      <c r="D44" s="113">
        <v>0.71538068472151251</v>
      </c>
      <c r="E44" s="115">
        <v>14</v>
      </c>
      <c r="F44" s="114">
        <v>14</v>
      </c>
      <c r="G44" s="114">
        <v>7</v>
      </c>
      <c r="H44" s="114">
        <v>8</v>
      </c>
      <c r="I44" s="140">
        <v>9</v>
      </c>
      <c r="J44" s="115">
        <v>5</v>
      </c>
      <c r="K44" s="116">
        <v>55.555555555555557</v>
      </c>
    </row>
    <row r="45" spans="1:11" ht="14.1" customHeight="1" x14ac:dyDescent="0.2">
      <c r="A45" s="306" t="s">
        <v>266</v>
      </c>
      <c r="B45" s="307" t="s">
        <v>267</v>
      </c>
      <c r="C45" s="308"/>
      <c r="D45" s="113">
        <v>0.66428206438426163</v>
      </c>
      <c r="E45" s="115">
        <v>13</v>
      </c>
      <c r="F45" s="114">
        <v>14</v>
      </c>
      <c r="G45" s="114">
        <v>7</v>
      </c>
      <c r="H45" s="114">
        <v>6</v>
      </c>
      <c r="I45" s="140">
        <v>9</v>
      </c>
      <c r="J45" s="115">
        <v>4</v>
      </c>
      <c r="K45" s="116">
        <v>44.444444444444443</v>
      </c>
    </row>
    <row r="46" spans="1:11" ht="14.1" customHeight="1" x14ac:dyDescent="0.2">
      <c r="A46" s="306">
        <v>54</v>
      </c>
      <c r="B46" s="307" t="s">
        <v>268</v>
      </c>
      <c r="C46" s="308"/>
      <c r="D46" s="113">
        <v>6.234031681144609</v>
      </c>
      <c r="E46" s="115">
        <v>122</v>
      </c>
      <c r="F46" s="114">
        <v>110</v>
      </c>
      <c r="G46" s="114">
        <v>158</v>
      </c>
      <c r="H46" s="114">
        <v>155</v>
      </c>
      <c r="I46" s="140">
        <v>168</v>
      </c>
      <c r="J46" s="115">
        <v>-46</v>
      </c>
      <c r="K46" s="116">
        <v>-27.38095238095238</v>
      </c>
    </row>
    <row r="47" spans="1:11" ht="14.1" customHeight="1" x14ac:dyDescent="0.2">
      <c r="A47" s="306">
        <v>61</v>
      </c>
      <c r="B47" s="307" t="s">
        <v>269</v>
      </c>
      <c r="C47" s="308"/>
      <c r="D47" s="113">
        <v>1.5329586101175268</v>
      </c>
      <c r="E47" s="115">
        <v>30</v>
      </c>
      <c r="F47" s="114">
        <v>7</v>
      </c>
      <c r="G47" s="114">
        <v>42</v>
      </c>
      <c r="H47" s="114">
        <v>19</v>
      </c>
      <c r="I47" s="140">
        <v>16</v>
      </c>
      <c r="J47" s="115">
        <v>14</v>
      </c>
      <c r="K47" s="116">
        <v>87.5</v>
      </c>
    </row>
    <row r="48" spans="1:11" ht="14.1" customHeight="1" x14ac:dyDescent="0.2">
      <c r="A48" s="306">
        <v>62</v>
      </c>
      <c r="B48" s="307" t="s">
        <v>270</v>
      </c>
      <c r="C48" s="308"/>
      <c r="D48" s="113">
        <v>9.1977516607051601</v>
      </c>
      <c r="E48" s="115">
        <v>180</v>
      </c>
      <c r="F48" s="114">
        <v>175</v>
      </c>
      <c r="G48" s="114">
        <v>265</v>
      </c>
      <c r="H48" s="114">
        <v>174</v>
      </c>
      <c r="I48" s="140">
        <v>194</v>
      </c>
      <c r="J48" s="115">
        <v>-14</v>
      </c>
      <c r="K48" s="116">
        <v>-7.2164948453608249</v>
      </c>
    </row>
    <row r="49" spans="1:11" ht="14.1" customHeight="1" x14ac:dyDescent="0.2">
      <c r="A49" s="306">
        <v>63</v>
      </c>
      <c r="B49" s="307" t="s">
        <v>271</v>
      </c>
      <c r="C49" s="308"/>
      <c r="D49" s="113">
        <v>1.9928461931527848</v>
      </c>
      <c r="E49" s="115">
        <v>39</v>
      </c>
      <c r="F49" s="114">
        <v>43</v>
      </c>
      <c r="G49" s="114">
        <v>64</v>
      </c>
      <c r="H49" s="114">
        <v>56</v>
      </c>
      <c r="I49" s="140">
        <v>32</v>
      </c>
      <c r="J49" s="115">
        <v>7</v>
      </c>
      <c r="K49" s="116">
        <v>21.875</v>
      </c>
    </row>
    <row r="50" spans="1:11" ht="14.1" customHeight="1" x14ac:dyDescent="0.2">
      <c r="A50" s="306" t="s">
        <v>272</v>
      </c>
      <c r="B50" s="307" t="s">
        <v>273</v>
      </c>
      <c r="C50" s="308"/>
      <c r="D50" s="113">
        <v>0.15329586101175269</v>
      </c>
      <c r="E50" s="115">
        <v>3</v>
      </c>
      <c r="F50" s="114">
        <v>3</v>
      </c>
      <c r="G50" s="114">
        <v>12</v>
      </c>
      <c r="H50" s="114">
        <v>5</v>
      </c>
      <c r="I50" s="140">
        <v>4</v>
      </c>
      <c r="J50" s="115">
        <v>-1</v>
      </c>
      <c r="K50" s="116">
        <v>-25</v>
      </c>
    </row>
    <row r="51" spans="1:11" ht="14.1" customHeight="1" x14ac:dyDescent="0.2">
      <c r="A51" s="306" t="s">
        <v>274</v>
      </c>
      <c r="B51" s="307" t="s">
        <v>275</v>
      </c>
      <c r="C51" s="308"/>
      <c r="D51" s="113">
        <v>1.430761369443025</v>
      </c>
      <c r="E51" s="115">
        <v>28</v>
      </c>
      <c r="F51" s="114">
        <v>38</v>
      </c>
      <c r="G51" s="114">
        <v>38</v>
      </c>
      <c r="H51" s="114">
        <v>34</v>
      </c>
      <c r="I51" s="140">
        <v>17</v>
      </c>
      <c r="J51" s="115">
        <v>11</v>
      </c>
      <c r="K51" s="116">
        <v>64.705882352941174</v>
      </c>
    </row>
    <row r="52" spans="1:11" ht="14.1" customHeight="1" x14ac:dyDescent="0.2">
      <c r="A52" s="306">
        <v>71</v>
      </c>
      <c r="B52" s="307" t="s">
        <v>276</v>
      </c>
      <c r="C52" s="308"/>
      <c r="D52" s="113">
        <v>6.0807358201328565</v>
      </c>
      <c r="E52" s="115">
        <v>119</v>
      </c>
      <c r="F52" s="114">
        <v>66</v>
      </c>
      <c r="G52" s="114">
        <v>137</v>
      </c>
      <c r="H52" s="114">
        <v>94</v>
      </c>
      <c r="I52" s="140">
        <v>110</v>
      </c>
      <c r="J52" s="115">
        <v>9</v>
      </c>
      <c r="K52" s="116">
        <v>8.1818181818181817</v>
      </c>
    </row>
    <row r="53" spans="1:11" ht="14.1" customHeight="1" x14ac:dyDescent="0.2">
      <c r="A53" s="306" t="s">
        <v>277</v>
      </c>
      <c r="B53" s="307" t="s">
        <v>278</v>
      </c>
      <c r="C53" s="308"/>
      <c r="D53" s="113">
        <v>1.7884517118037813</v>
      </c>
      <c r="E53" s="115">
        <v>35</v>
      </c>
      <c r="F53" s="114">
        <v>17</v>
      </c>
      <c r="G53" s="114">
        <v>44</v>
      </c>
      <c r="H53" s="114">
        <v>26</v>
      </c>
      <c r="I53" s="140">
        <v>27</v>
      </c>
      <c r="J53" s="115">
        <v>8</v>
      </c>
      <c r="K53" s="116">
        <v>29.62962962962963</v>
      </c>
    </row>
    <row r="54" spans="1:11" ht="14.1" customHeight="1" x14ac:dyDescent="0.2">
      <c r="A54" s="306" t="s">
        <v>279</v>
      </c>
      <c r="B54" s="307" t="s">
        <v>280</v>
      </c>
      <c r="C54" s="308"/>
      <c r="D54" s="113">
        <v>3.6791006642820645</v>
      </c>
      <c r="E54" s="115">
        <v>72</v>
      </c>
      <c r="F54" s="114">
        <v>45</v>
      </c>
      <c r="G54" s="114">
        <v>85</v>
      </c>
      <c r="H54" s="114">
        <v>63</v>
      </c>
      <c r="I54" s="140">
        <v>73</v>
      </c>
      <c r="J54" s="115">
        <v>-1</v>
      </c>
      <c r="K54" s="116">
        <v>-1.3698630136986301</v>
      </c>
    </row>
    <row r="55" spans="1:11" ht="14.1" customHeight="1" x14ac:dyDescent="0.2">
      <c r="A55" s="306">
        <v>72</v>
      </c>
      <c r="B55" s="307" t="s">
        <v>281</v>
      </c>
      <c r="C55" s="308"/>
      <c r="D55" s="113">
        <v>1.2774655084312723</v>
      </c>
      <c r="E55" s="115">
        <v>25</v>
      </c>
      <c r="F55" s="114">
        <v>13</v>
      </c>
      <c r="G55" s="114">
        <v>60</v>
      </c>
      <c r="H55" s="114">
        <v>21</v>
      </c>
      <c r="I55" s="140">
        <v>21</v>
      </c>
      <c r="J55" s="115">
        <v>4</v>
      </c>
      <c r="K55" s="116">
        <v>19.047619047619047</v>
      </c>
    </row>
    <row r="56" spans="1:11" ht="14.1" customHeight="1" x14ac:dyDescent="0.2">
      <c r="A56" s="306" t="s">
        <v>282</v>
      </c>
      <c r="B56" s="307" t="s">
        <v>283</v>
      </c>
      <c r="C56" s="308"/>
      <c r="D56" s="113">
        <v>0.66428206438426163</v>
      </c>
      <c r="E56" s="115">
        <v>13</v>
      </c>
      <c r="F56" s="114">
        <v>8</v>
      </c>
      <c r="G56" s="114">
        <v>34</v>
      </c>
      <c r="H56" s="114">
        <v>8</v>
      </c>
      <c r="I56" s="140">
        <v>11</v>
      </c>
      <c r="J56" s="115">
        <v>2</v>
      </c>
      <c r="K56" s="116">
        <v>18.181818181818183</v>
      </c>
    </row>
    <row r="57" spans="1:11" ht="14.1" customHeight="1" x14ac:dyDescent="0.2">
      <c r="A57" s="306" t="s">
        <v>284</v>
      </c>
      <c r="B57" s="307" t="s">
        <v>285</v>
      </c>
      <c r="C57" s="308"/>
      <c r="D57" s="113">
        <v>0.35769034236075625</v>
      </c>
      <c r="E57" s="115">
        <v>7</v>
      </c>
      <c r="F57" s="114" t="s">
        <v>513</v>
      </c>
      <c r="G57" s="114">
        <v>12</v>
      </c>
      <c r="H57" s="114">
        <v>6</v>
      </c>
      <c r="I57" s="140">
        <v>5</v>
      </c>
      <c r="J57" s="115">
        <v>2</v>
      </c>
      <c r="K57" s="116">
        <v>40</v>
      </c>
    </row>
    <row r="58" spans="1:11" ht="14.1" customHeight="1" x14ac:dyDescent="0.2">
      <c r="A58" s="306">
        <v>73</v>
      </c>
      <c r="B58" s="307" t="s">
        <v>286</v>
      </c>
      <c r="C58" s="308"/>
      <c r="D58" s="113">
        <v>1.3285641287685233</v>
      </c>
      <c r="E58" s="115">
        <v>26</v>
      </c>
      <c r="F58" s="114">
        <v>33</v>
      </c>
      <c r="G58" s="114">
        <v>42</v>
      </c>
      <c r="H58" s="114">
        <v>21</v>
      </c>
      <c r="I58" s="140">
        <v>30</v>
      </c>
      <c r="J58" s="115">
        <v>-4</v>
      </c>
      <c r="K58" s="116">
        <v>-13.333333333333334</v>
      </c>
    </row>
    <row r="59" spans="1:11" ht="14.1" customHeight="1" x14ac:dyDescent="0.2">
      <c r="A59" s="306" t="s">
        <v>287</v>
      </c>
      <c r="B59" s="307" t="s">
        <v>288</v>
      </c>
      <c r="C59" s="308"/>
      <c r="D59" s="113">
        <v>0.970873786407767</v>
      </c>
      <c r="E59" s="115">
        <v>19</v>
      </c>
      <c r="F59" s="114">
        <v>22</v>
      </c>
      <c r="G59" s="114">
        <v>28</v>
      </c>
      <c r="H59" s="114">
        <v>15</v>
      </c>
      <c r="I59" s="140">
        <v>20</v>
      </c>
      <c r="J59" s="115">
        <v>-1</v>
      </c>
      <c r="K59" s="116">
        <v>-5</v>
      </c>
    </row>
    <row r="60" spans="1:11" ht="14.1" customHeight="1" x14ac:dyDescent="0.2">
      <c r="A60" s="306">
        <v>81</v>
      </c>
      <c r="B60" s="307" t="s">
        <v>289</v>
      </c>
      <c r="C60" s="308"/>
      <c r="D60" s="113">
        <v>7.5625958099131321</v>
      </c>
      <c r="E60" s="115">
        <v>148</v>
      </c>
      <c r="F60" s="114">
        <v>111</v>
      </c>
      <c r="G60" s="114">
        <v>188</v>
      </c>
      <c r="H60" s="114">
        <v>104</v>
      </c>
      <c r="I60" s="140">
        <v>119</v>
      </c>
      <c r="J60" s="115">
        <v>29</v>
      </c>
      <c r="K60" s="116">
        <v>24.369747899159663</v>
      </c>
    </row>
    <row r="61" spans="1:11" ht="14.1" customHeight="1" x14ac:dyDescent="0.2">
      <c r="A61" s="306" t="s">
        <v>290</v>
      </c>
      <c r="B61" s="307" t="s">
        <v>291</v>
      </c>
      <c r="C61" s="308"/>
      <c r="D61" s="113">
        <v>3.0659172202350535</v>
      </c>
      <c r="E61" s="115">
        <v>60</v>
      </c>
      <c r="F61" s="114">
        <v>22</v>
      </c>
      <c r="G61" s="114">
        <v>71</v>
      </c>
      <c r="H61" s="114">
        <v>35</v>
      </c>
      <c r="I61" s="140">
        <v>47</v>
      </c>
      <c r="J61" s="115">
        <v>13</v>
      </c>
      <c r="K61" s="116">
        <v>27.659574468085108</v>
      </c>
    </row>
    <row r="62" spans="1:11" ht="14.1" customHeight="1" x14ac:dyDescent="0.2">
      <c r="A62" s="306" t="s">
        <v>292</v>
      </c>
      <c r="B62" s="307" t="s">
        <v>293</v>
      </c>
      <c r="C62" s="308"/>
      <c r="D62" s="113">
        <v>1.7884517118037813</v>
      </c>
      <c r="E62" s="115">
        <v>35</v>
      </c>
      <c r="F62" s="114">
        <v>53</v>
      </c>
      <c r="G62" s="114">
        <v>77</v>
      </c>
      <c r="H62" s="114">
        <v>37</v>
      </c>
      <c r="I62" s="140">
        <v>29</v>
      </c>
      <c r="J62" s="115">
        <v>6</v>
      </c>
      <c r="K62" s="116">
        <v>20.689655172413794</v>
      </c>
    </row>
    <row r="63" spans="1:11" ht="14.1" customHeight="1" x14ac:dyDescent="0.2">
      <c r="A63" s="306"/>
      <c r="B63" s="307" t="s">
        <v>294</v>
      </c>
      <c r="C63" s="308"/>
      <c r="D63" s="113">
        <v>1.5329586101175268</v>
      </c>
      <c r="E63" s="115">
        <v>30</v>
      </c>
      <c r="F63" s="114">
        <v>49</v>
      </c>
      <c r="G63" s="114">
        <v>72</v>
      </c>
      <c r="H63" s="114">
        <v>28</v>
      </c>
      <c r="I63" s="140">
        <v>24</v>
      </c>
      <c r="J63" s="115">
        <v>6</v>
      </c>
      <c r="K63" s="116">
        <v>25</v>
      </c>
    </row>
    <row r="64" spans="1:11" ht="14.1" customHeight="1" x14ac:dyDescent="0.2">
      <c r="A64" s="306" t="s">
        <v>295</v>
      </c>
      <c r="B64" s="307" t="s">
        <v>296</v>
      </c>
      <c r="C64" s="308"/>
      <c r="D64" s="113">
        <v>1.3796627491057742</v>
      </c>
      <c r="E64" s="115">
        <v>27</v>
      </c>
      <c r="F64" s="114">
        <v>9</v>
      </c>
      <c r="G64" s="114">
        <v>18</v>
      </c>
      <c r="H64" s="114">
        <v>12</v>
      </c>
      <c r="I64" s="140">
        <v>18</v>
      </c>
      <c r="J64" s="115">
        <v>9</v>
      </c>
      <c r="K64" s="116">
        <v>50</v>
      </c>
    </row>
    <row r="65" spans="1:11" ht="14.1" customHeight="1" x14ac:dyDescent="0.2">
      <c r="A65" s="306" t="s">
        <v>297</v>
      </c>
      <c r="B65" s="307" t="s">
        <v>298</v>
      </c>
      <c r="C65" s="308"/>
      <c r="D65" s="113">
        <v>0.81757792539601426</v>
      </c>
      <c r="E65" s="115">
        <v>16</v>
      </c>
      <c r="F65" s="114">
        <v>16</v>
      </c>
      <c r="G65" s="114">
        <v>15</v>
      </c>
      <c r="H65" s="114">
        <v>11</v>
      </c>
      <c r="I65" s="140">
        <v>14</v>
      </c>
      <c r="J65" s="115">
        <v>2</v>
      </c>
      <c r="K65" s="116">
        <v>14.285714285714286</v>
      </c>
    </row>
    <row r="66" spans="1:11" ht="14.1" customHeight="1" x14ac:dyDescent="0.2">
      <c r="A66" s="306">
        <v>82</v>
      </c>
      <c r="B66" s="307" t="s">
        <v>299</v>
      </c>
      <c r="C66" s="308"/>
      <c r="D66" s="113">
        <v>3.6280020439448135</v>
      </c>
      <c r="E66" s="115">
        <v>71</v>
      </c>
      <c r="F66" s="114">
        <v>44</v>
      </c>
      <c r="G66" s="114">
        <v>165</v>
      </c>
      <c r="H66" s="114">
        <v>34</v>
      </c>
      <c r="I66" s="140">
        <v>56</v>
      </c>
      <c r="J66" s="115">
        <v>15</v>
      </c>
      <c r="K66" s="116">
        <v>26.785714285714285</v>
      </c>
    </row>
    <row r="67" spans="1:11" ht="14.1" customHeight="1" x14ac:dyDescent="0.2">
      <c r="A67" s="306" t="s">
        <v>300</v>
      </c>
      <c r="B67" s="307" t="s">
        <v>301</v>
      </c>
      <c r="C67" s="308"/>
      <c r="D67" s="113">
        <v>2.452733776188043</v>
      </c>
      <c r="E67" s="115">
        <v>48</v>
      </c>
      <c r="F67" s="114">
        <v>25</v>
      </c>
      <c r="G67" s="114">
        <v>113</v>
      </c>
      <c r="H67" s="114">
        <v>21</v>
      </c>
      <c r="I67" s="140">
        <v>31</v>
      </c>
      <c r="J67" s="115">
        <v>17</v>
      </c>
      <c r="K67" s="116">
        <v>54.838709677419352</v>
      </c>
    </row>
    <row r="68" spans="1:11" ht="14.1" customHeight="1" x14ac:dyDescent="0.2">
      <c r="A68" s="306" t="s">
        <v>302</v>
      </c>
      <c r="B68" s="307" t="s">
        <v>303</v>
      </c>
      <c r="C68" s="308"/>
      <c r="D68" s="113">
        <v>0.970873786407767</v>
      </c>
      <c r="E68" s="115">
        <v>19</v>
      </c>
      <c r="F68" s="114">
        <v>14</v>
      </c>
      <c r="G68" s="114">
        <v>39</v>
      </c>
      <c r="H68" s="114">
        <v>8</v>
      </c>
      <c r="I68" s="140">
        <v>19</v>
      </c>
      <c r="J68" s="115">
        <v>0</v>
      </c>
      <c r="K68" s="116">
        <v>0</v>
      </c>
    </row>
    <row r="69" spans="1:11" ht="14.1" customHeight="1" x14ac:dyDescent="0.2">
      <c r="A69" s="306">
        <v>83</v>
      </c>
      <c r="B69" s="307" t="s">
        <v>304</v>
      </c>
      <c r="C69" s="308"/>
      <c r="D69" s="113">
        <v>3.7301992846193155</v>
      </c>
      <c r="E69" s="115">
        <v>73</v>
      </c>
      <c r="F69" s="114">
        <v>76</v>
      </c>
      <c r="G69" s="114">
        <v>121</v>
      </c>
      <c r="H69" s="114">
        <v>56</v>
      </c>
      <c r="I69" s="140">
        <v>83</v>
      </c>
      <c r="J69" s="115">
        <v>-10</v>
      </c>
      <c r="K69" s="116">
        <v>-12.048192771084338</v>
      </c>
    </row>
    <row r="70" spans="1:11" ht="14.1" customHeight="1" x14ac:dyDescent="0.2">
      <c r="A70" s="306" t="s">
        <v>305</v>
      </c>
      <c r="B70" s="307" t="s">
        <v>306</v>
      </c>
      <c r="C70" s="308"/>
      <c r="D70" s="113">
        <v>3.2192130812468065</v>
      </c>
      <c r="E70" s="115">
        <v>63</v>
      </c>
      <c r="F70" s="114">
        <v>60</v>
      </c>
      <c r="G70" s="114">
        <v>100</v>
      </c>
      <c r="H70" s="114">
        <v>43</v>
      </c>
      <c r="I70" s="140">
        <v>63</v>
      </c>
      <c r="J70" s="115">
        <v>0</v>
      </c>
      <c r="K70" s="116">
        <v>0</v>
      </c>
    </row>
    <row r="71" spans="1:11" ht="14.1" customHeight="1" x14ac:dyDescent="0.2">
      <c r="A71" s="306"/>
      <c r="B71" s="307" t="s">
        <v>307</v>
      </c>
      <c r="C71" s="308"/>
      <c r="D71" s="113">
        <v>1.021972406745018</v>
      </c>
      <c r="E71" s="115">
        <v>20</v>
      </c>
      <c r="F71" s="114">
        <v>29</v>
      </c>
      <c r="G71" s="114">
        <v>54</v>
      </c>
      <c r="H71" s="114">
        <v>13</v>
      </c>
      <c r="I71" s="140">
        <v>30</v>
      </c>
      <c r="J71" s="115">
        <v>-10</v>
      </c>
      <c r="K71" s="116">
        <v>-33.333333333333336</v>
      </c>
    </row>
    <row r="72" spans="1:11" ht="14.1" customHeight="1" x14ac:dyDescent="0.2">
      <c r="A72" s="306">
        <v>84</v>
      </c>
      <c r="B72" s="307" t="s">
        <v>308</v>
      </c>
      <c r="C72" s="308"/>
      <c r="D72" s="113">
        <v>1.3796627491057742</v>
      </c>
      <c r="E72" s="115">
        <v>27</v>
      </c>
      <c r="F72" s="114">
        <v>15</v>
      </c>
      <c r="G72" s="114">
        <v>41</v>
      </c>
      <c r="H72" s="114">
        <v>14</v>
      </c>
      <c r="I72" s="140">
        <v>31</v>
      </c>
      <c r="J72" s="115">
        <v>-4</v>
      </c>
      <c r="K72" s="116">
        <v>-12.903225806451612</v>
      </c>
    </row>
    <row r="73" spans="1:11" ht="14.1" customHeight="1" x14ac:dyDescent="0.2">
      <c r="A73" s="306" t="s">
        <v>309</v>
      </c>
      <c r="B73" s="307" t="s">
        <v>310</v>
      </c>
      <c r="C73" s="308"/>
      <c r="D73" s="113">
        <v>0.71538068472151251</v>
      </c>
      <c r="E73" s="115">
        <v>14</v>
      </c>
      <c r="F73" s="114">
        <v>5</v>
      </c>
      <c r="G73" s="114">
        <v>22</v>
      </c>
      <c r="H73" s="114">
        <v>7</v>
      </c>
      <c r="I73" s="140">
        <v>18</v>
      </c>
      <c r="J73" s="115">
        <v>-4</v>
      </c>
      <c r="K73" s="116">
        <v>-22.222222222222221</v>
      </c>
    </row>
    <row r="74" spans="1:11" ht="14.1" customHeight="1" x14ac:dyDescent="0.2">
      <c r="A74" s="306" t="s">
        <v>311</v>
      </c>
      <c r="B74" s="307" t="s">
        <v>312</v>
      </c>
      <c r="C74" s="308"/>
      <c r="D74" s="113" t="s">
        <v>513</v>
      </c>
      <c r="E74" s="115" t="s">
        <v>513</v>
      </c>
      <c r="F74" s="114">
        <v>4</v>
      </c>
      <c r="G74" s="114">
        <v>9</v>
      </c>
      <c r="H74" s="114">
        <v>0</v>
      </c>
      <c r="I74" s="140">
        <v>4</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0.35769034236075625</v>
      </c>
      <c r="E76" s="115">
        <v>7</v>
      </c>
      <c r="F76" s="114">
        <v>6</v>
      </c>
      <c r="G76" s="114">
        <v>5</v>
      </c>
      <c r="H76" s="114">
        <v>6</v>
      </c>
      <c r="I76" s="140">
        <v>8</v>
      </c>
      <c r="J76" s="115">
        <v>-1</v>
      </c>
      <c r="K76" s="116">
        <v>-12.5</v>
      </c>
    </row>
    <row r="77" spans="1:11" ht="14.1" customHeight="1" x14ac:dyDescent="0.2">
      <c r="A77" s="306">
        <v>92</v>
      </c>
      <c r="B77" s="307" t="s">
        <v>316</v>
      </c>
      <c r="C77" s="308"/>
      <c r="D77" s="113">
        <v>1.6351558507920285</v>
      </c>
      <c r="E77" s="115">
        <v>32</v>
      </c>
      <c r="F77" s="114">
        <v>17</v>
      </c>
      <c r="G77" s="114">
        <v>37</v>
      </c>
      <c r="H77" s="114">
        <v>20</v>
      </c>
      <c r="I77" s="140">
        <v>23</v>
      </c>
      <c r="J77" s="115">
        <v>9</v>
      </c>
      <c r="K77" s="116">
        <v>39.130434782608695</v>
      </c>
    </row>
    <row r="78" spans="1:11" ht="14.1" customHeight="1" x14ac:dyDescent="0.2">
      <c r="A78" s="306">
        <v>93</v>
      </c>
      <c r="B78" s="307" t="s">
        <v>317</v>
      </c>
      <c r="C78" s="308"/>
      <c r="D78" s="113" t="s">
        <v>513</v>
      </c>
      <c r="E78" s="115" t="s">
        <v>513</v>
      </c>
      <c r="F78" s="114" t="s">
        <v>513</v>
      </c>
      <c r="G78" s="114">
        <v>5</v>
      </c>
      <c r="H78" s="114">
        <v>0</v>
      </c>
      <c r="I78" s="140" t="s">
        <v>513</v>
      </c>
      <c r="J78" s="115" t="s">
        <v>513</v>
      </c>
      <c r="K78" s="116" t="s">
        <v>513</v>
      </c>
    </row>
    <row r="79" spans="1:11" ht="14.1" customHeight="1" x14ac:dyDescent="0.2">
      <c r="A79" s="306">
        <v>94</v>
      </c>
      <c r="B79" s="307" t="s">
        <v>318</v>
      </c>
      <c r="C79" s="308"/>
      <c r="D79" s="113">
        <v>0.15329586101175269</v>
      </c>
      <c r="E79" s="115">
        <v>3</v>
      </c>
      <c r="F79" s="114">
        <v>18</v>
      </c>
      <c r="G79" s="114">
        <v>11</v>
      </c>
      <c r="H79" s="114">
        <v>17</v>
      </c>
      <c r="I79" s="140">
        <v>10</v>
      </c>
      <c r="J79" s="115">
        <v>-7</v>
      </c>
      <c r="K79" s="116">
        <v>-70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2110</v>
      </c>
      <c r="E11" s="114">
        <v>1673</v>
      </c>
      <c r="F11" s="114">
        <v>2015</v>
      </c>
      <c r="G11" s="114">
        <v>1643</v>
      </c>
      <c r="H11" s="140">
        <v>1949</v>
      </c>
      <c r="I11" s="115">
        <v>161</v>
      </c>
      <c r="J11" s="116">
        <v>8.2606464853771158</v>
      </c>
    </row>
    <row r="12" spans="1:15" s="110" customFormat="1" ht="24.95" customHeight="1" x14ac:dyDescent="0.2">
      <c r="A12" s="193" t="s">
        <v>132</v>
      </c>
      <c r="B12" s="194" t="s">
        <v>133</v>
      </c>
      <c r="C12" s="113">
        <v>0.14218009478672985</v>
      </c>
      <c r="D12" s="115">
        <v>3</v>
      </c>
      <c r="E12" s="114">
        <v>12</v>
      </c>
      <c r="F12" s="114">
        <v>6</v>
      </c>
      <c r="G12" s="114">
        <v>4</v>
      </c>
      <c r="H12" s="140">
        <v>3</v>
      </c>
      <c r="I12" s="115">
        <v>0</v>
      </c>
      <c r="J12" s="116">
        <v>0</v>
      </c>
    </row>
    <row r="13" spans="1:15" s="110" customFormat="1" ht="24.95" customHeight="1" x14ac:dyDescent="0.2">
      <c r="A13" s="193" t="s">
        <v>134</v>
      </c>
      <c r="B13" s="199" t="s">
        <v>214</v>
      </c>
      <c r="C13" s="113">
        <v>0.52132701421800953</v>
      </c>
      <c r="D13" s="115">
        <v>11</v>
      </c>
      <c r="E13" s="114">
        <v>17</v>
      </c>
      <c r="F13" s="114">
        <v>14</v>
      </c>
      <c r="G13" s="114">
        <v>14</v>
      </c>
      <c r="H13" s="140">
        <v>40</v>
      </c>
      <c r="I13" s="115">
        <v>-29</v>
      </c>
      <c r="J13" s="116">
        <v>-72.5</v>
      </c>
    </row>
    <row r="14" spans="1:15" s="287" customFormat="1" ht="24.95" customHeight="1" x14ac:dyDescent="0.2">
      <c r="A14" s="193" t="s">
        <v>215</v>
      </c>
      <c r="B14" s="199" t="s">
        <v>137</v>
      </c>
      <c r="C14" s="113">
        <v>7.3459715639810428</v>
      </c>
      <c r="D14" s="115">
        <v>155</v>
      </c>
      <c r="E14" s="114">
        <v>86</v>
      </c>
      <c r="F14" s="114">
        <v>110</v>
      </c>
      <c r="G14" s="114">
        <v>102</v>
      </c>
      <c r="H14" s="140">
        <v>136</v>
      </c>
      <c r="I14" s="115">
        <v>19</v>
      </c>
      <c r="J14" s="116">
        <v>13.970588235294118</v>
      </c>
      <c r="K14" s="110"/>
      <c r="L14" s="110"/>
      <c r="M14" s="110"/>
      <c r="N14" s="110"/>
      <c r="O14" s="110"/>
    </row>
    <row r="15" spans="1:15" s="110" customFormat="1" ht="24.95" customHeight="1" x14ac:dyDescent="0.2">
      <c r="A15" s="193" t="s">
        <v>216</v>
      </c>
      <c r="B15" s="199" t="s">
        <v>217</v>
      </c>
      <c r="C15" s="113">
        <v>2.4170616113744074</v>
      </c>
      <c r="D15" s="115">
        <v>51</v>
      </c>
      <c r="E15" s="114">
        <v>25</v>
      </c>
      <c r="F15" s="114">
        <v>34</v>
      </c>
      <c r="G15" s="114">
        <v>28</v>
      </c>
      <c r="H15" s="140">
        <v>37</v>
      </c>
      <c r="I15" s="115">
        <v>14</v>
      </c>
      <c r="J15" s="116">
        <v>37.837837837837839</v>
      </c>
    </row>
    <row r="16" spans="1:15" s="287" customFormat="1" ht="24.95" customHeight="1" x14ac:dyDescent="0.2">
      <c r="A16" s="193" t="s">
        <v>218</v>
      </c>
      <c r="B16" s="199" t="s">
        <v>141</v>
      </c>
      <c r="C16" s="113">
        <v>3.080568720379147</v>
      </c>
      <c r="D16" s="115">
        <v>65</v>
      </c>
      <c r="E16" s="114">
        <v>42</v>
      </c>
      <c r="F16" s="114">
        <v>51</v>
      </c>
      <c r="G16" s="114">
        <v>45</v>
      </c>
      <c r="H16" s="140">
        <v>53</v>
      </c>
      <c r="I16" s="115">
        <v>12</v>
      </c>
      <c r="J16" s="116">
        <v>22.641509433962263</v>
      </c>
      <c r="K16" s="110"/>
      <c r="L16" s="110"/>
      <c r="M16" s="110"/>
      <c r="N16" s="110"/>
      <c r="O16" s="110"/>
    </row>
    <row r="17" spans="1:15" s="110" customFormat="1" ht="24.95" customHeight="1" x14ac:dyDescent="0.2">
      <c r="A17" s="193" t="s">
        <v>142</v>
      </c>
      <c r="B17" s="199" t="s">
        <v>220</v>
      </c>
      <c r="C17" s="113">
        <v>1.8483412322274881</v>
      </c>
      <c r="D17" s="115">
        <v>39</v>
      </c>
      <c r="E17" s="114">
        <v>19</v>
      </c>
      <c r="F17" s="114">
        <v>25</v>
      </c>
      <c r="G17" s="114">
        <v>29</v>
      </c>
      <c r="H17" s="140">
        <v>46</v>
      </c>
      <c r="I17" s="115">
        <v>-7</v>
      </c>
      <c r="J17" s="116">
        <v>-15.217391304347826</v>
      </c>
    </row>
    <row r="18" spans="1:15" s="287" customFormat="1" ht="24.95" customHeight="1" x14ac:dyDescent="0.2">
      <c r="A18" s="201" t="s">
        <v>144</v>
      </c>
      <c r="B18" s="202" t="s">
        <v>145</v>
      </c>
      <c r="C18" s="113">
        <v>6.4454976303317535</v>
      </c>
      <c r="D18" s="115">
        <v>136</v>
      </c>
      <c r="E18" s="114">
        <v>120</v>
      </c>
      <c r="F18" s="114">
        <v>124</v>
      </c>
      <c r="G18" s="114">
        <v>126</v>
      </c>
      <c r="H18" s="140">
        <v>125</v>
      </c>
      <c r="I18" s="115">
        <v>11</v>
      </c>
      <c r="J18" s="116">
        <v>8.8000000000000007</v>
      </c>
      <c r="K18" s="110"/>
      <c r="L18" s="110"/>
      <c r="M18" s="110"/>
      <c r="N18" s="110"/>
      <c r="O18" s="110"/>
    </row>
    <row r="19" spans="1:15" s="110" customFormat="1" ht="24.95" customHeight="1" x14ac:dyDescent="0.2">
      <c r="A19" s="193" t="s">
        <v>146</v>
      </c>
      <c r="B19" s="199" t="s">
        <v>147</v>
      </c>
      <c r="C19" s="113">
        <v>16.018957345971565</v>
      </c>
      <c r="D19" s="115">
        <v>338</v>
      </c>
      <c r="E19" s="114">
        <v>283</v>
      </c>
      <c r="F19" s="114">
        <v>330</v>
      </c>
      <c r="G19" s="114">
        <v>315</v>
      </c>
      <c r="H19" s="140">
        <v>375</v>
      </c>
      <c r="I19" s="115">
        <v>-37</v>
      </c>
      <c r="J19" s="116">
        <v>-9.8666666666666671</v>
      </c>
    </row>
    <row r="20" spans="1:15" s="287" customFormat="1" ht="24.95" customHeight="1" x14ac:dyDescent="0.2">
      <c r="A20" s="193" t="s">
        <v>148</v>
      </c>
      <c r="B20" s="199" t="s">
        <v>149</v>
      </c>
      <c r="C20" s="113">
        <v>13.601895734597157</v>
      </c>
      <c r="D20" s="115">
        <v>287</v>
      </c>
      <c r="E20" s="114">
        <v>115</v>
      </c>
      <c r="F20" s="114">
        <v>94</v>
      </c>
      <c r="G20" s="114">
        <v>79</v>
      </c>
      <c r="H20" s="140">
        <v>93</v>
      </c>
      <c r="I20" s="115">
        <v>194</v>
      </c>
      <c r="J20" s="116">
        <v>208.6021505376344</v>
      </c>
      <c r="K20" s="110"/>
      <c r="L20" s="110"/>
      <c r="M20" s="110"/>
      <c r="N20" s="110"/>
      <c r="O20" s="110"/>
    </row>
    <row r="21" spans="1:15" s="110" customFormat="1" ht="24.95" customHeight="1" x14ac:dyDescent="0.2">
      <c r="A21" s="201" t="s">
        <v>150</v>
      </c>
      <c r="B21" s="202" t="s">
        <v>151</v>
      </c>
      <c r="C21" s="113">
        <v>3.6492890995260665</v>
      </c>
      <c r="D21" s="115">
        <v>77</v>
      </c>
      <c r="E21" s="114">
        <v>66</v>
      </c>
      <c r="F21" s="114">
        <v>77</v>
      </c>
      <c r="G21" s="114">
        <v>65</v>
      </c>
      <c r="H21" s="140">
        <v>59</v>
      </c>
      <c r="I21" s="115">
        <v>18</v>
      </c>
      <c r="J21" s="116">
        <v>30.508474576271187</v>
      </c>
    </row>
    <row r="22" spans="1:15" s="110" customFormat="1" ht="24.95" customHeight="1" x14ac:dyDescent="0.2">
      <c r="A22" s="201" t="s">
        <v>152</v>
      </c>
      <c r="B22" s="199" t="s">
        <v>153</v>
      </c>
      <c r="C22" s="113">
        <v>1.4218009478672986</v>
      </c>
      <c r="D22" s="115">
        <v>30</v>
      </c>
      <c r="E22" s="114">
        <v>30</v>
      </c>
      <c r="F22" s="114">
        <v>35</v>
      </c>
      <c r="G22" s="114">
        <v>7</v>
      </c>
      <c r="H22" s="140">
        <v>15</v>
      </c>
      <c r="I22" s="115">
        <v>15</v>
      </c>
      <c r="J22" s="116">
        <v>100</v>
      </c>
    </row>
    <row r="23" spans="1:15" s="110" customFormat="1" ht="24.95" customHeight="1" x14ac:dyDescent="0.2">
      <c r="A23" s="193" t="s">
        <v>154</v>
      </c>
      <c r="B23" s="199" t="s">
        <v>155</v>
      </c>
      <c r="C23" s="113">
        <v>0.94786729857819907</v>
      </c>
      <c r="D23" s="115">
        <v>20</v>
      </c>
      <c r="E23" s="114">
        <v>11</v>
      </c>
      <c r="F23" s="114">
        <v>9</v>
      </c>
      <c r="G23" s="114">
        <v>24</v>
      </c>
      <c r="H23" s="140">
        <v>27</v>
      </c>
      <c r="I23" s="115">
        <v>-7</v>
      </c>
      <c r="J23" s="116">
        <v>-25.925925925925927</v>
      </c>
    </row>
    <row r="24" spans="1:15" s="110" customFormat="1" ht="24.95" customHeight="1" x14ac:dyDescent="0.2">
      <c r="A24" s="193" t="s">
        <v>156</v>
      </c>
      <c r="B24" s="199" t="s">
        <v>221</v>
      </c>
      <c r="C24" s="113">
        <v>2.8436018957345972</v>
      </c>
      <c r="D24" s="115">
        <v>60</v>
      </c>
      <c r="E24" s="114">
        <v>47</v>
      </c>
      <c r="F24" s="114">
        <v>79</v>
      </c>
      <c r="G24" s="114">
        <v>63</v>
      </c>
      <c r="H24" s="140">
        <v>69</v>
      </c>
      <c r="I24" s="115">
        <v>-9</v>
      </c>
      <c r="J24" s="116">
        <v>-13.043478260869565</v>
      </c>
    </row>
    <row r="25" spans="1:15" s="110" customFormat="1" ht="24.95" customHeight="1" x14ac:dyDescent="0.2">
      <c r="A25" s="193" t="s">
        <v>222</v>
      </c>
      <c r="B25" s="204" t="s">
        <v>159</v>
      </c>
      <c r="C25" s="113">
        <v>9.7630331753554511</v>
      </c>
      <c r="D25" s="115">
        <v>206</v>
      </c>
      <c r="E25" s="114">
        <v>263</v>
      </c>
      <c r="F25" s="114">
        <v>266</v>
      </c>
      <c r="G25" s="114">
        <v>199</v>
      </c>
      <c r="H25" s="140">
        <v>245</v>
      </c>
      <c r="I25" s="115">
        <v>-39</v>
      </c>
      <c r="J25" s="116">
        <v>-15.918367346938776</v>
      </c>
    </row>
    <row r="26" spans="1:15" s="110" customFormat="1" ht="24.95" customHeight="1" x14ac:dyDescent="0.2">
      <c r="A26" s="201">
        <v>782.78300000000002</v>
      </c>
      <c r="B26" s="203" t="s">
        <v>160</v>
      </c>
      <c r="C26" s="113">
        <v>13.270142180094787</v>
      </c>
      <c r="D26" s="115">
        <v>280</v>
      </c>
      <c r="E26" s="114">
        <v>253</v>
      </c>
      <c r="F26" s="114">
        <v>258</v>
      </c>
      <c r="G26" s="114">
        <v>234</v>
      </c>
      <c r="H26" s="140">
        <v>287</v>
      </c>
      <c r="I26" s="115">
        <v>-7</v>
      </c>
      <c r="J26" s="116">
        <v>-2.4390243902439024</v>
      </c>
    </row>
    <row r="27" spans="1:15" s="110" customFormat="1" ht="24.95" customHeight="1" x14ac:dyDescent="0.2">
      <c r="A27" s="193" t="s">
        <v>161</v>
      </c>
      <c r="B27" s="199" t="s">
        <v>162</v>
      </c>
      <c r="C27" s="113">
        <v>4.9763033175355451</v>
      </c>
      <c r="D27" s="115">
        <v>105</v>
      </c>
      <c r="E27" s="114">
        <v>75</v>
      </c>
      <c r="F27" s="114">
        <v>89</v>
      </c>
      <c r="G27" s="114">
        <v>99</v>
      </c>
      <c r="H27" s="140">
        <v>93</v>
      </c>
      <c r="I27" s="115">
        <v>12</v>
      </c>
      <c r="J27" s="116">
        <v>12.903225806451612</v>
      </c>
    </row>
    <row r="28" spans="1:15" s="110" customFormat="1" ht="24.95" customHeight="1" x14ac:dyDescent="0.2">
      <c r="A28" s="193" t="s">
        <v>163</v>
      </c>
      <c r="B28" s="199" t="s">
        <v>164</v>
      </c>
      <c r="C28" s="113">
        <v>2.7014218009478674</v>
      </c>
      <c r="D28" s="115">
        <v>57</v>
      </c>
      <c r="E28" s="114">
        <v>29</v>
      </c>
      <c r="F28" s="114">
        <v>106</v>
      </c>
      <c r="G28" s="114">
        <v>46</v>
      </c>
      <c r="H28" s="140">
        <v>67</v>
      </c>
      <c r="I28" s="115">
        <v>-10</v>
      </c>
      <c r="J28" s="116">
        <v>-14.925373134328359</v>
      </c>
    </row>
    <row r="29" spans="1:15" s="110" customFormat="1" ht="24.95" customHeight="1" x14ac:dyDescent="0.2">
      <c r="A29" s="193">
        <v>86</v>
      </c>
      <c r="B29" s="199" t="s">
        <v>165</v>
      </c>
      <c r="C29" s="113">
        <v>5.971563981042654</v>
      </c>
      <c r="D29" s="115">
        <v>126</v>
      </c>
      <c r="E29" s="114">
        <v>90</v>
      </c>
      <c r="F29" s="114">
        <v>93</v>
      </c>
      <c r="G29" s="114">
        <v>107</v>
      </c>
      <c r="H29" s="140">
        <v>97</v>
      </c>
      <c r="I29" s="115">
        <v>29</v>
      </c>
      <c r="J29" s="116">
        <v>29.896907216494846</v>
      </c>
    </row>
    <row r="30" spans="1:15" s="110" customFormat="1" ht="24.95" customHeight="1" x14ac:dyDescent="0.2">
      <c r="A30" s="193">
        <v>87.88</v>
      </c>
      <c r="B30" s="204" t="s">
        <v>166</v>
      </c>
      <c r="C30" s="113">
        <v>7.1563981042654028</v>
      </c>
      <c r="D30" s="115">
        <v>151</v>
      </c>
      <c r="E30" s="114">
        <v>101</v>
      </c>
      <c r="F30" s="114">
        <v>228</v>
      </c>
      <c r="G30" s="114">
        <v>106</v>
      </c>
      <c r="H30" s="140">
        <v>141</v>
      </c>
      <c r="I30" s="115">
        <v>10</v>
      </c>
      <c r="J30" s="116">
        <v>7.0921985815602833</v>
      </c>
    </row>
    <row r="31" spans="1:15" s="110" customFormat="1" ht="24.95" customHeight="1" x14ac:dyDescent="0.2">
      <c r="A31" s="193" t="s">
        <v>167</v>
      </c>
      <c r="B31" s="199" t="s">
        <v>168</v>
      </c>
      <c r="C31" s="113">
        <v>3.2227488151658767</v>
      </c>
      <c r="D31" s="115">
        <v>68</v>
      </c>
      <c r="E31" s="114">
        <v>75</v>
      </c>
      <c r="F31" s="114">
        <v>97</v>
      </c>
      <c r="G31" s="114">
        <v>53</v>
      </c>
      <c r="H31" s="140">
        <v>77</v>
      </c>
      <c r="I31" s="115">
        <v>-9</v>
      </c>
      <c r="J31" s="116">
        <v>-11.688311688311689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0.14218009478672985</v>
      </c>
      <c r="D34" s="115">
        <v>3</v>
      </c>
      <c r="E34" s="114">
        <v>12</v>
      </c>
      <c r="F34" s="114">
        <v>6</v>
      </c>
      <c r="G34" s="114">
        <v>4</v>
      </c>
      <c r="H34" s="140">
        <v>3</v>
      </c>
      <c r="I34" s="115">
        <v>0</v>
      </c>
      <c r="J34" s="116">
        <v>0</v>
      </c>
    </row>
    <row r="35" spans="1:10" s="110" customFormat="1" ht="24.95" customHeight="1" x14ac:dyDescent="0.2">
      <c r="A35" s="292" t="s">
        <v>171</v>
      </c>
      <c r="B35" s="293" t="s">
        <v>172</v>
      </c>
      <c r="C35" s="113">
        <v>14.312796208530806</v>
      </c>
      <c r="D35" s="115">
        <v>302</v>
      </c>
      <c r="E35" s="114">
        <v>223</v>
      </c>
      <c r="F35" s="114">
        <v>248</v>
      </c>
      <c r="G35" s="114">
        <v>242</v>
      </c>
      <c r="H35" s="140">
        <v>301</v>
      </c>
      <c r="I35" s="115">
        <v>1</v>
      </c>
      <c r="J35" s="116">
        <v>0.33222591362126247</v>
      </c>
    </row>
    <row r="36" spans="1:10" s="110" customFormat="1" ht="24.95" customHeight="1" x14ac:dyDescent="0.2">
      <c r="A36" s="294" t="s">
        <v>173</v>
      </c>
      <c r="B36" s="295" t="s">
        <v>174</v>
      </c>
      <c r="C36" s="125">
        <v>85.545023696682463</v>
      </c>
      <c r="D36" s="143">
        <v>1805</v>
      </c>
      <c r="E36" s="144">
        <v>1438</v>
      </c>
      <c r="F36" s="144">
        <v>1761</v>
      </c>
      <c r="G36" s="144">
        <v>1397</v>
      </c>
      <c r="H36" s="145">
        <v>1645</v>
      </c>
      <c r="I36" s="143">
        <v>160</v>
      </c>
      <c r="J36" s="146">
        <v>9.7264437689969601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2110</v>
      </c>
      <c r="F11" s="264">
        <v>1673</v>
      </c>
      <c r="G11" s="264">
        <v>2015</v>
      </c>
      <c r="H11" s="264">
        <v>1643</v>
      </c>
      <c r="I11" s="265">
        <v>1949</v>
      </c>
      <c r="J11" s="263">
        <v>161</v>
      </c>
      <c r="K11" s="266">
        <v>8.2606464853771158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30.473933649289098</v>
      </c>
      <c r="E13" s="115">
        <v>643</v>
      </c>
      <c r="F13" s="114">
        <v>699</v>
      </c>
      <c r="G13" s="114">
        <v>807</v>
      </c>
      <c r="H13" s="114">
        <v>574</v>
      </c>
      <c r="I13" s="140">
        <v>661</v>
      </c>
      <c r="J13" s="115">
        <v>-18</v>
      </c>
      <c r="K13" s="116">
        <v>-2.7231467473524962</v>
      </c>
    </row>
    <row r="14" spans="1:17" ht="15.95" customHeight="1" x14ac:dyDescent="0.2">
      <c r="A14" s="306" t="s">
        <v>230</v>
      </c>
      <c r="B14" s="307"/>
      <c r="C14" s="308"/>
      <c r="D14" s="113">
        <v>56.729857819905213</v>
      </c>
      <c r="E14" s="115">
        <v>1197</v>
      </c>
      <c r="F14" s="114">
        <v>818</v>
      </c>
      <c r="G14" s="114">
        <v>930</v>
      </c>
      <c r="H14" s="114">
        <v>883</v>
      </c>
      <c r="I14" s="140">
        <v>1054</v>
      </c>
      <c r="J14" s="115">
        <v>143</v>
      </c>
      <c r="K14" s="116">
        <v>13.567362428842504</v>
      </c>
    </row>
    <row r="15" spans="1:17" ht="15.95" customHeight="1" x14ac:dyDescent="0.2">
      <c r="A15" s="306" t="s">
        <v>231</v>
      </c>
      <c r="B15" s="307"/>
      <c r="C15" s="308"/>
      <c r="D15" s="113">
        <v>5.4028436018957349</v>
      </c>
      <c r="E15" s="115">
        <v>114</v>
      </c>
      <c r="F15" s="114">
        <v>86</v>
      </c>
      <c r="G15" s="114">
        <v>137</v>
      </c>
      <c r="H15" s="114">
        <v>101</v>
      </c>
      <c r="I15" s="140">
        <v>102</v>
      </c>
      <c r="J15" s="115">
        <v>12</v>
      </c>
      <c r="K15" s="116">
        <v>11.764705882352942</v>
      </c>
    </row>
    <row r="16" spans="1:17" ht="15.95" customHeight="1" x14ac:dyDescent="0.2">
      <c r="A16" s="306" t="s">
        <v>232</v>
      </c>
      <c r="B16" s="307"/>
      <c r="C16" s="308"/>
      <c r="D16" s="113">
        <v>7.3933649289099526</v>
      </c>
      <c r="E16" s="115">
        <v>156</v>
      </c>
      <c r="F16" s="114">
        <v>70</v>
      </c>
      <c r="G16" s="114">
        <v>141</v>
      </c>
      <c r="H16" s="114">
        <v>85</v>
      </c>
      <c r="I16" s="140">
        <v>132</v>
      </c>
      <c r="J16" s="115">
        <v>24</v>
      </c>
      <c r="K16" s="116">
        <v>18.181818181818183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0.1895734597156398</v>
      </c>
      <c r="E18" s="115">
        <v>4</v>
      </c>
      <c r="F18" s="114">
        <v>4</v>
      </c>
      <c r="G18" s="114">
        <v>4</v>
      </c>
      <c r="H18" s="114">
        <v>5</v>
      </c>
      <c r="I18" s="140">
        <v>3</v>
      </c>
      <c r="J18" s="115">
        <v>1</v>
      </c>
      <c r="K18" s="116">
        <v>33.333333333333336</v>
      </c>
    </row>
    <row r="19" spans="1:11" ht="14.1" customHeight="1" x14ac:dyDescent="0.2">
      <c r="A19" s="306" t="s">
        <v>235</v>
      </c>
      <c r="B19" s="307" t="s">
        <v>236</v>
      </c>
      <c r="C19" s="308"/>
      <c r="D19" s="113">
        <v>0.14218009478672985</v>
      </c>
      <c r="E19" s="115">
        <v>3</v>
      </c>
      <c r="F19" s="114" t="s">
        <v>513</v>
      </c>
      <c r="G19" s="114">
        <v>4</v>
      </c>
      <c r="H19" s="114">
        <v>5</v>
      </c>
      <c r="I19" s="140" t="s">
        <v>513</v>
      </c>
      <c r="J19" s="115" t="s">
        <v>513</v>
      </c>
      <c r="K19" s="116" t="s">
        <v>513</v>
      </c>
    </row>
    <row r="20" spans="1:11" ht="14.1" customHeight="1" x14ac:dyDescent="0.2">
      <c r="A20" s="306">
        <v>12</v>
      </c>
      <c r="B20" s="307" t="s">
        <v>237</v>
      </c>
      <c r="C20" s="308"/>
      <c r="D20" s="113">
        <v>1.5639810426540284</v>
      </c>
      <c r="E20" s="115">
        <v>33</v>
      </c>
      <c r="F20" s="114">
        <v>21</v>
      </c>
      <c r="G20" s="114">
        <v>17</v>
      </c>
      <c r="H20" s="114">
        <v>13</v>
      </c>
      <c r="I20" s="140">
        <v>27</v>
      </c>
      <c r="J20" s="115">
        <v>6</v>
      </c>
      <c r="K20" s="116">
        <v>22.222222222222221</v>
      </c>
    </row>
    <row r="21" spans="1:11" ht="14.1" customHeight="1" x14ac:dyDescent="0.2">
      <c r="A21" s="306">
        <v>21</v>
      </c>
      <c r="B21" s="307" t="s">
        <v>238</v>
      </c>
      <c r="C21" s="308"/>
      <c r="D21" s="113" t="s">
        <v>513</v>
      </c>
      <c r="E21" s="115" t="s">
        <v>513</v>
      </c>
      <c r="F21" s="114">
        <v>3</v>
      </c>
      <c r="G21" s="114" t="s">
        <v>513</v>
      </c>
      <c r="H21" s="114">
        <v>0</v>
      </c>
      <c r="I21" s="140" t="s">
        <v>513</v>
      </c>
      <c r="J21" s="115" t="s">
        <v>513</v>
      </c>
      <c r="K21" s="116" t="s">
        <v>513</v>
      </c>
    </row>
    <row r="22" spans="1:11" ht="14.1" customHeight="1" x14ac:dyDescent="0.2">
      <c r="A22" s="306">
        <v>22</v>
      </c>
      <c r="B22" s="307" t="s">
        <v>239</v>
      </c>
      <c r="C22" s="308"/>
      <c r="D22" s="113">
        <v>1.2322274881516588</v>
      </c>
      <c r="E22" s="115">
        <v>26</v>
      </c>
      <c r="F22" s="114">
        <v>21</v>
      </c>
      <c r="G22" s="114">
        <v>23</v>
      </c>
      <c r="H22" s="114">
        <v>32</v>
      </c>
      <c r="I22" s="140">
        <v>26</v>
      </c>
      <c r="J22" s="115">
        <v>0</v>
      </c>
      <c r="K22" s="116">
        <v>0</v>
      </c>
    </row>
    <row r="23" spans="1:11" ht="14.1" customHeight="1" x14ac:dyDescent="0.2">
      <c r="A23" s="306">
        <v>23</v>
      </c>
      <c r="B23" s="307" t="s">
        <v>240</v>
      </c>
      <c r="C23" s="308"/>
      <c r="D23" s="113">
        <v>1.7535545023696681</v>
      </c>
      <c r="E23" s="115">
        <v>37</v>
      </c>
      <c r="F23" s="114">
        <v>39</v>
      </c>
      <c r="G23" s="114">
        <v>32</v>
      </c>
      <c r="H23" s="114">
        <v>33</v>
      </c>
      <c r="I23" s="140">
        <v>31</v>
      </c>
      <c r="J23" s="115">
        <v>6</v>
      </c>
      <c r="K23" s="116">
        <v>19.35483870967742</v>
      </c>
    </row>
    <row r="24" spans="1:11" ht="14.1" customHeight="1" x14ac:dyDescent="0.2">
      <c r="A24" s="306">
        <v>24</v>
      </c>
      <c r="B24" s="307" t="s">
        <v>241</v>
      </c>
      <c r="C24" s="308"/>
      <c r="D24" s="113">
        <v>2.9383886255924172</v>
      </c>
      <c r="E24" s="115">
        <v>62</v>
      </c>
      <c r="F24" s="114">
        <v>36</v>
      </c>
      <c r="G24" s="114">
        <v>39</v>
      </c>
      <c r="H24" s="114">
        <v>50</v>
      </c>
      <c r="I24" s="140">
        <v>55</v>
      </c>
      <c r="J24" s="115">
        <v>7</v>
      </c>
      <c r="K24" s="116">
        <v>12.727272727272727</v>
      </c>
    </row>
    <row r="25" spans="1:11" ht="14.1" customHeight="1" x14ac:dyDescent="0.2">
      <c r="A25" s="306">
        <v>25</v>
      </c>
      <c r="B25" s="307" t="s">
        <v>242</v>
      </c>
      <c r="C25" s="308"/>
      <c r="D25" s="113">
        <v>4.9763033175355451</v>
      </c>
      <c r="E25" s="115">
        <v>105</v>
      </c>
      <c r="F25" s="114">
        <v>51</v>
      </c>
      <c r="G25" s="114">
        <v>61</v>
      </c>
      <c r="H25" s="114">
        <v>68</v>
      </c>
      <c r="I25" s="140">
        <v>95</v>
      </c>
      <c r="J25" s="115">
        <v>10</v>
      </c>
      <c r="K25" s="116">
        <v>10.526315789473685</v>
      </c>
    </row>
    <row r="26" spans="1:11" ht="14.1" customHeight="1" x14ac:dyDescent="0.2">
      <c r="A26" s="306">
        <v>26</v>
      </c>
      <c r="B26" s="307" t="s">
        <v>243</v>
      </c>
      <c r="C26" s="308"/>
      <c r="D26" s="113">
        <v>2.6066350710900474</v>
      </c>
      <c r="E26" s="115">
        <v>55</v>
      </c>
      <c r="F26" s="114">
        <v>26</v>
      </c>
      <c r="G26" s="114">
        <v>30</v>
      </c>
      <c r="H26" s="114">
        <v>23</v>
      </c>
      <c r="I26" s="140">
        <v>47</v>
      </c>
      <c r="J26" s="115">
        <v>8</v>
      </c>
      <c r="K26" s="116">
        <v>17.021276595744681</v>
      </c>
    </row>
    <row r="27" spans="1:11" ht="14.1" customHeight="1" x14ac:dyDescent="0.2">
      <c r="A27" s="306">
        <v>27</v>
      </c>
      <c r="B27" s="307" t="s">
        <v>244</v>
      </c>
      <c r="C27" s="308"/>
      <c r="D27" s="113">
        <v>0.47393364928909953</v>
      </c>
      <c r="E27" s="115">
        <v>10</v>
      </c>
      <c r="F27" s="114">
        <v>14</v>
      </c>
      <c r="G27" s="114">
        <v>9</v>
      </c>
      <c r="H27" s="114">
        <v>8</v>
      </c>
      <c r="I27" s="140">
        <v>13</v>
      </c>
      <c r="J27" s="115">
        <v>-3</v>
      </c>
      <c r="K27" s="116">
        <v>-23.076923076923077</v>
      </c>
    </row>
    <row r="28" spans="1:11" ht="14.1" customHeight="1" x14ac:dyDescent="0.2">
      <c r="A28" s="306">
        <v>28</v>
      </c>
      <c r="B28" s="307" t="s">
        <v>245</v>
      </c>
      <c r="C28" s="308"/>
      <c r="D28" s="113">
        <v>0</v>
      </c>
      <c r="E28" s="115">
        <v>0</v>
      </c>
      <c r="F28" s="114" t="s">
        <v>513</v>
      </c>
      <c r="G28" s="114" t="s">
        <v>513</v>
      </c>
      <c r="H28" s="114" t="s">
        <v>513</v>
      </c>
      <c r="I28" s="140" t="s">
        <v>513</v>
      </c>
      <c r="J28" s="115" t="s">
        <v>513</v>
      </c>
      <c r="K28" s="116" t="s">
        <v>513</v>
      </c>
    </row>
    <row r="29" spans="1:11" ht="14.1" customHeight="1" x14ac:dyDescent="0.2">
      <c r="A29" s="306">
        <v>29</v>
      </c>
      <c r="B29" s="307" t="s">
        <v>246</v>
      </c>
      <c r="C29" s="308"/>
      <c r="D29" s="113">
        <v>4.1706161137440763</v>
      </c>
      <c r="E29" s="115">
        <v>88</v>
      </c>
      <c r="F29" s="114">
        <v>68</v>
      </c>
      <c r="G29" s="114">
        <v>107</v>
      </c>
      <c r="H29" s="114">
        <v>83</v>
      </c>
      <c r="I29" s="140">
        <v>93</v>
      </c>
      <c r="J29" s="115">
        <v>-5</v>
      </c>
      <c r="K29" s="116">
        <v>-5.376344086021505</v>
      </c>
    </row>
    <row r="30" spans="1:11" ht="14.1" customHeight="1" x14ac:dyDescent="0.2">
      <c r="A30" s="306" t="s">
        <v>247</v>
      </c>
      <c r="B30" s="307" t="s">
        <v>248</v>
      </c>
      <c r="C30" s="308"/>
      <c r="D30" s="113">
        <v>2.6540284360189572</v>
      </c>
      <c r="E30" s="115">
        <v>56</v>
      </c>
      <c r="F30" s="114">
        <v>38</v>
      </c>
      <c r="G30" s="114">
        <v>55</v>
      </c>
      <c r="H30" s="114">
        <v>49</v>
      </c>
      <c r="I30" s="140">
        <v>59</v>
      </c>
      <c r="J30" s="115">
        <v>-3</v>
      </c>
      <c r="K30" s="116">
        <v>-5.0847457627118642</v>
      </c>
    </row>
    <row r="31" spans="1:11" ht="14.1" customHeight="1" x14ac:dyDescent="0.2">
      <c r="A31" s="306" t="s">
        <v>249</v>
      </c>
      <c r="B31" s="307" t="s">
        <v>250</v>
      </c>
      <c r="C31" s="308"/>
      <c r="D31" s="113">
        <v>1.5165876777251184</v>
      </c>
      <c r="E31" s="115">
        <v>32</v>
      </c>
      <c r="F31" s="114">
        <v>30</v>
      </c>
      <c r="G31" s="114">
        <v>52</v>
      </c>
      <c r="H31" s="114">
        <v>34</v>
      </c>
      <c r="I31" s="140">
        <v>34</v>
      </c>
      <c r="J31" s="115">
        <v>-2</v>
      </c>
      <c r="K31" s="116">
        <v>-5.882352941176471</v>
      </c>
    </row>
    <row r="32" spans="1:11" ht="14.1" customHeight="1" x14ac:dyDescent="0.2">
      <c r="A32" s="306">
        <v>31</v>
      </c>
      <c r="B32" s="307" t="s">
        <v>251</v>
      </c>
      <c r="C32" s="308"/>
      <c r="D32" s="113">
        <v>0.7109004739336493</v>
      </c>
      <c r="E32" s="115">
        <v>15</v>
      </c>
      <c r="F32" s="114">
        <v>4</v>
      </c>
      <c r="G32" s="114">
        <v>10</v>
      </c>
      <c r="H32" s="114">
        <v>4</v>
      </c>
      <c r="I32" s="140">
        <v>8</v>
      </c>
      <c r="J32" s="115">
        <v>7</v>
      </c>
      <c r="K32" s="116">
        <v>87.5</v>
      </c>
    </row>
    <row r="33" spans="1:11" ht="14.1" customHeight="1" x14ac:dyDescent="0.2">
      <c r="A33" s="306">
        <v>32</v>
      </c>
      <c r="B33" s="307" t="s">
        <v>252</v>
      </c>
      <c r="C33" s="308"/>
      <c r="D33" s="113">
        <v>1.4691943127962086</v>
      </c>
      <c r="E33" s="115">
        <v>31</v>
      </c>
      <c r="F33" s="114">
        <v>47</v>
      </c>
      <c r="G33" s="114">
        <v>50</v>
      </c>
      <c r="H33" s="114">
        <v>38</v>
      </c>
      <c r="I33" s="140">
        <v>38</v>
      </c>
      <c r="J33" s="115">
        <v>-7</v>
      </c>
      <c r="K33" s="116">
        <v>-18.421052631578949</v>
      </c>
    </row>
    <row r="34" spans="1:11" ht="14.1" customHeight="1" x14ac:dyDescent="0.2">
      <c r="A34" s="306">
        <v>33</v>
      </c>
      <c r="B34" s="307" t="s">
        <v>253</v>
      </c>
      <c r="C34" s="308"/>
      <c r="D34" s="113">
        <v>1.3270142180094786</v>
      </c>
      <c r="E34" s="115">
        <v>28</v>
      </c>
      <c r="F34" s="114">
        <v>31</v>
      </c>
      <c r="G34" s="114">
        <v>30</v>
      </c>
      <c r="H34" s="114">
        <v>35</v>
      </c>
      <c r="I34" s="140">
        <v>32</v>
      </c>
      <c r="J34" s="115">
        <v>-4</v>
      </c>
      <c r="K34" s="116">
        <v>-12.5</v>
      </c>
    </row>
    <row r="35" spans="1:11" ht="14.1" customHeight="1" x14ac:dyDescent="0.2">
      <c r="A35" s="306">
        <v>34</v>
      </c>
      <c r="B35" s="307" t="s">
        <v>254</v>
      </c>
      <c r="C35" s="308"/>
      <c r="D35" s="113">
        <v>2.4644549763033177</v>
      </c>
      <c r="E35" s="115">
        <v>52</v>
      </c>
      <c r="F35" s="114">
        <v>33</v>
      </c>
      <c r="G35" s="114">
        <v>32</v>
      </c>
      <c r="H35" s="114">
        <v>44</v>
      </c>
      <c r="I35" s="140">
        <v>35</v>
      </c>
      <c r="J35" s="115">
        <v>17</v>
      </c>
      <c r="K35" s="116">
        <v>48.571428571428569</v>
      </c>
    </row>
    <row r="36" spans="1:11" ht="14.1" customHeight="1" x14ac:dyDescent="0.2">
      <c r="A36" s="306">
        <v>41</v>
      </c>
      <c r="B36" s="307" t="s">
        <v>255</v>
      </c>
      <c r="C36" s="308"/>
      <c r="D36" s="113" t="s">
        <v>513</v>
      </c>
      <c r="E36" s="115" t="s">
        <v>513</v>
      </c>
      <c r="F36" s="114" t="s">
        <v>513</v>
      </c>
      <c r="G36" s="114" t="s">
        <v>513</v>
      </c>
      <c r="H36" s="114">
        <v>3</v>
      </c>
      <c r="I36" s="140">
        <v>5</v>
      </c>
      <c r="J36" s="115" t="s">
        <v>513</v>
      </c>
      <c r="K36" s="116" t="s">
        <v>513</v>
      </c>
    </row>
    <row r="37" spans="1:11" ht="14.1" customHeight="1" x14ac:dyDescent="0.2">
      <c r="A37" s="306">
        <v>42</v>
      </c>
      <c r="B37" s="307" t="s">
        <v>256</v>
      </c>
      <c r="C37" s="308"/>
      <c r="D37" s="113">
        <v>0</v>
      </c>
      <c r="E37" s="115">
        <v>0</v>
      </c>
      <c r="F37" s="114" t="s">
        <v>513</v>
      </c>
      <c r="G37" s="114" t="s">
        <v>513</v>
      </c>
      <c r="H37" s="114" t="s">
        <v>513</v>
      </c>
      <c r="I37" s="140" t="s">
        <v>513</v>
      </c>
      <c r="J37" s="115" t="s">
        <v>513</v>
      </c>
      <c r="K37" s="116" t="s">
        <v>513</v>
      </c>
    </row>
    <row r="38" spans="1:11" ht="14.1" customHeight="1" x14ac:dyDescent="0.2">
      <c r="A38" s="306">
        <v>43</v>
      </c>
      <c r="B38" s="307" t="s">
        <v>257</v>
      </c>
      <c r="C38" s="308"/>
      <c r="D38" s="113">
        <v>0.37914691943127959</v>
      </c>
      <c r="E38" s="115">
        <v>8</v>
      </c>
      <c r="F38" s="114">
        <v>6</v>
      </c>
      <c r="G38" s="114">
        <v>6</v>
      </c>
      <c r="H38" s="114">
        <v>4</v>
      </c>
      <c r="I38" s="140">
        <v>6</v>
      </c>
      <c r="J38" s="115">
        <v>2</v>
      </c>
      <c r="K38" s="116">
        <v>33.333333333333336</v>
      </c>
    </row>
    <row r="39" spans="1:11" ht="14.1" customHeight="1" x14ac:dyDescent="0.2">
      <c r="A39" s="306">
        <v>51</v>
      </c>
      <c r="B39" s="307" t="s">
        <v>258</v>
      </c>
      <c r="C39" s="308"/>
      <c r="D39" s="113">
        <v>12.843601895734597</v>
      </c>
      <c r="E39" s="115">
        <v>271</v>
      </c>
      <c r="F39" s="114">
        <v>221</v>
      </c>
      <c r="G39" s="114">
        <v>239</v>
      </c>
      <c r="H39" s="114">
        <v>194</v>
      </c>
      <c r="I39" s="140">
        <v>264</v>
      </c>
      <c r="J39" s="115">
        <v>7</v>
      </c>
      <c r="K39" s="116">
        <v>2.6515151515151514</v>
      </c>
    </row>
    <row r="40" spans="1:11" ht="14.1" customHeight="1" x14ac:dyDescent="0.2">
      <c r="A40" s="306" t="s">
        <v>259</v>
      </c>
      <c r="B40" s="307" t="s">
        <v>260</v>
      </c>
      <c r="C40" s="308"/>
      <c r="D40" s="113">
        <v>10.236966824644549</v>
      </c>
      <c r="E40" s="115">
        <v>216</v>
      </c>
      <c r="F40" s="114">
        <v>200</v>
      </c>
      <c r="G40" s="114">
        <v>232</v>
      </c>
      <c r="H40" s="114">
        <v>180</v>
      </c>
      <c r="I40" s="140">
        <v>249</v>
      </c>
      <c r="J40" s="115">
        <v>-33</v>
      </c>
      <c r="K40" s="116">
        <v>-13.253012048192771</v>
      </c>
    </row>
    <row r="41" spans="1:11" ht="14.1" customHeight="1" x14ac:dyDescent="0.2">
      <c r="A41" s="306"/>
      <c r="B41" s="307" t="s">
        <v>261</v>
      </c>
      <c r="C41" s="308"/>
      <c r="D41" s="113">
        <v>8.3886255924170623</v>
      </c>
      <c r="E41" s="115">
        <v>177</v>
      </c>
      <c r="F41" s="114">
        <v>165</v>
      </c>
      <c r="G41" s="114">
        <v>180</v>
      </c>
      <c r="H41" s="114">
        <v>169</v>
      </c>
      <c r="I41" s="140">
        <v>229</v>
      </c>
      <c r="J41" s="115">
        <v>-52</v>
      </c>
      <c r="K41" s="116">
        <v>-22.707423580786028</v>
      </c>
    </row>
    <row r="42" spans="1:11" ht="14.1" customHeight="1" x14ac:dyDescent="0.2">
      <c r="A42" s="306">
        <v>52</v>
      </c>
      <c r="B42" s="307" t="s">
        <v>262</v>
      </c>
      <c r="C42" s="308"/>
      <c r="D42" s="113">
        <v>11.611374407582938</v>
      </c>
      <c r="E42" s="115">
        <v>245</v>
      </c>
      <c r="F42" s="114">
        <v>109</v>
      </c>
      <c r="G42" s="114">
        <v>89</v>
      </c>
      <c r="H42" s="114">
        <v>70</v>
      </c>
      <c r="I42" s="140">
        <v>116</v>
      </c>
      <c r="J42" s="115">
        <v>129</v>
      </c>
      <c r="K42" s="116">
        <v>111.20689655172414</v>
      </c>
    </row>
    <row r="43" spans="1:11" ht="14.1" customHeight="1" x14ac:dyDescent="0.2">
      <c r="A43" s="306" t="s">
        <v>263</v>
      </c>
      <c r="B43" s="307" t="s">
        <v>264</v>
      </c>
      <c r="C43" s="308"/>
      <c r="D43" s="113">
        <v>10.568720379146919</v>
      </c>
      <c r="E43" s="115">
        <v>223</v>
      </c>
      <c r="F43" s="114">
        <v>97</v>
      </c>
      <c r="G43" s="114">
        <v>79</v>
      </c>
      <c r="H43" s="114">
        <v>57</v>
      </c>
      <c r="I43" s="140">
        <v>98</v>
      </c>
      <c r="J43" s="115">
        <v>125</v>
      </c>
      <c r="K43" s="116">
        <v>127.55102040816327</v>
      </c>
    </row>
    <row r="44" spans="1:11" ht="14.1" customHeight="1" x14ac:dyDescent="0.2">
      <c r="A44" s="306">
        <v>53</v>
      </c>
      <c r="B44" s="307" t="s">
        <v>265</v>
      </c>
      <c r="C44" s="308"/>
      <c r="D44" s="113">
        <v>0.52132701421800953</v>
      </c>
      <c r="E44" s="115">
        <v>11</v>
      </c>
      <c r="F44" s="114">
        <v>12</v>
      </c>
      <c r="G44" s="114">
        <v>5</v>
      </c>
      <c r="H44" s="114">
        <v>9</v>
      </c>
      <c r="I44" s="140">
        <v>8</v>
      </c>
      <c r="J44" s="115">
        <v>3</v>
      </c>
      <c r="K44" s="116">
        <v>37.5</v>
      </c>
    </row>
    <row r="45" spans="1:11" ht="14.1" customHeight="1" x14ac:dyDescent="0.2">
      <c r="A45" s="306" t="s">
        <v>266</v>
      </c>
      <c r="B45" s="307" t="s">
        <v>267</v>
      </c>
      <c r="C45" s="308"/>
      <c r="D45" s="113">
        <v>0.52132701421800953</v>
      </c>
      <c r="E45" s="115">
        <v>11</v>
      </c>
      <c r="F45" s="114">
        <v>11</v>
      </c>
      <c r="G45" s="114">
        <v>5</v>
      </c>
      <c r="H45" s="114">
        <v>9</v>
      </c>
      <c r="I45" s="140">
        <v>7</v>
      </c>
      <c r="J45" s="115">
        <v>4</v>
      </c>
      <c r="K45" s="116">
        <v>57.142857142857146</v>
      </c>
    </row>
    <row r="46" spans="1:11" ht="14.1" customHeight="1" x14ac:dyDescent="0.2">
      <c r="A46" s="306">
        <v>54</v>
      </c>
      <c r="B46" s="307" t="s">
        <v>268</v>
      </c>
      <c r="C46" s="308"/>
      <c r="D46" s="113">
        <v>9.4312796208530809</v>
      </c>
      <c r="E46" s="115">
        <v>199</v>
      </c>
      <c r="F46" s="114">
        <v>274</v>
      </c>
      <c r="G46" s="114">
        <v>265</v>
      </c>
      <c r="H46" s="114">
        <v>192</v>
      </c>
      <c r="I46" s="140">
        <v>200</v>
      </c>
      <c r="J46" s="115">
        <v>-1</v>
      </c>
      <c r="K46" s="116">
        <v>-0.5</v>
      </c>
    </row>
    <row r="47" spans="1:11" ht="14.1" customHeight="1" x14ac:dyDescent="0.2">
      <c r="A47" s="306">
        <v>61</v>
      </c>
      <c r="B47" s="307" t="s">
        <v>269</v>
      </c>
      <c r="C47" s="308"/>
      <c r="D47" s="113">
        <v>1.1848341232227488</v>
      </c>
      <c r="E47" s="115">
        <v>25</v>
      </c>
      <c r="F47" s="114">
        <v>13</v>
      </c>
      <c r="G47" s="114">
        <v>29</v>
      </c>
      <c r="H47" s="114">
        <v>31</v>
      </c>
      <c r="I47" s="140">
        <v>32</v>
      </c>
      <c r="J47" s="115">
        <v>-7</v>
      </c>
      <c r="K47" s="116">
        <v>-21.875</v>
      </c>
    </row>
    <row r="48" spans="1:11" ht="14.1" customHeight="1" x14ac:dyDescent="0.2">
      <c r="A48" s="306">
        <v>62</v>
      </c>
      <c r="B48" s="307" t="s">
        <v>270</v>
      </c>
      <c r="C48" s="308"/>
      <c r="D48" s="113">
        <v>9.8104265402843609</v>
      </c>
      <c r="E48" s="115">
        <v>207</v>
      </c>
      <c r="F48" s="114">
        <v>183</v>
      </c>
      <c r="G48" s="114">
        <v>215</v>
      </c>
      <c r="H48" s="114">
        <v>189</v>
      </c>
      <c r="I48" s="140">
        <v>193</v>
      </c>
      <c r="J48" s="115">
        <v>14</v>
      </c>
      <c r="K48" s="116">
        <v>7.2538860103626943</v>
      </c>
    </row>
    <row r="49" spans="1:11" ht="14.1" customHeight="1" x14ac:dyDescent="0.2">
      <c r="A49" s="306">
        <v>63</v>
      </c>
      <c r="B49" s="307" t="s">
        <v>271</v>
      </c>
      <c r="C49" s="308"/>
      <c r="D49" s="113">
        <v>2.796208530805687</v>
      </c>
      <c r="E49" s="115">
        <v>59</v>
      </c>
      <c r="F49" s="114">
        <v>42</v>
      </c>
      <c r="G49" s="114">
        <v>62</v>
      </c>
      <c r="H49" s="114">
        <v>56</v>
      </c>
      <c r="I49" s="140">
        <v>56</v>
      </c>
      <c r="J49" s="115">
        <v>3</v>
      </c>
      <c r="K49" s="116">
        <v>5.3571428571428568</v>
      </c>
    </row>
    <row r="50" spans="1:11" ht="14.1" customHeight="1" x14ac:dyDescent="0.2">
      <c r="A50" s="306" t="s">
        <v>272</v>
      </c>
      <c r="B50" s="307" t="s">
        <v>273</v>
      </c>
      <c r="C50" s="308"/>
      <c r="D50" s="113">
        <v>0.23696682464454977</v>
      </c>
      <c r="E50" s="115">
        <v>5</v>
      </c>
      <c r="F50" s="114">
        <v>8</v>
      </c>
      <c r="G50" s="114">
        <v>9</v>
      </c>
      <c r="H50" s="114">
        <v>5</v>
      </c>
      <c r="I50" s="140">
        <v>9</v>
      </c>
      <c r="J50" s="115">
        <v>-4</v>
      </c>
      <c r="K50" s="116">
        <v>-44.444444444444443</v>
      </c>
    </row>
    <row r="51" spans="1:11" ht="14.1" customHeight="1" x14ac:dyDescent="0.2">
      <c r="A51" s="306" t="s">
        <v>274</v>
      </c>
      <c r="B51" s="307" t="s">
        <v>275</v>
      </c>
      <c r="C51" s="308"/>
      <c r="D51" s="113">
        <v>2.0853080568720381</v>
      </c>
      <c r="E51" s="115">
        <v>44</v>
      </c>
      <c r="F51" s="114">
        <v>29</v>
      </c>
      <c r="G51" s="114">
        <v>40</v>
      </c>
      <c r="H51" s="114">
        <v>32</v>
      </c>
      <c r="I51" s="140">
        <v>36</v>
      </c>
      <c r="J51" s="115">
        <v>8</v>
      </c>
      <c r="K51" s="116">
        <v>22.222222222222221</v>
      </c>
    </row>
    <row r="52" spans="1:11" ht="14.1" customHeight="1" x14ac:dyDescent="0.2">
      <c r="A52" s="306">
        <v>71</v>
      </c>
      <c r="B52" s="307" t="s">
        <v>276</v>
      </c>
      <c r="C52" s="308"/>
      <c r="D52" s="113">
        <v>5.3080568720379144</v>
      </c>
      <c r="E52" s="115">
        <v>112</v>
      </c>
      <c r="F52" s="114">
        <v>84</v>
      </c>
      <c r="G52" s="114">
        <v>111</v>
      </c>
      <c r="H52" s="114">
        <v>98</v>
      </c>
      <c r="I52" s="140">
        <v>120</v>
      </c>
      <c r="J52" s="115">
        <v>-8</v>
      </c>
      <c r="K52" s="116">
        <v>-6.666666666666667</v>
      </c>
    </row>
    <row r="53" spans="1:11" ht="14.1" customHeight="1" x14ac:dyDescent="0.2">
      <c r="A53" s="306" t="s">
        <v>277</v>
      </c>
      <c r="B53" s="307" t="s">
        <v>278</v>
      </c>
      <c r="C53" s="308"/>
      <c r="D53" s="113">
        <v>1.6113744075829384</v>
      </c>
      <c r="E53" s="115">
        <v>34</v>
      </c>
      <c r="F53" s="114">
        <v>25</v>
      </c>
      <c r="G53" s="114">
        <v>41</v>
      </c>
      <c r="H53" s="114">
        <v>24</v>
      </c>
      <c r="I53" s="140">
        <v>32</v>
      </c>
      <c r="J53" s="115">
        <v>2</v>
      </c>
      <c r="K53" s="116">
        <v>6.25</v>
      </c>
    </row>
    <row r="54" spans="1:11" ht="14.1" customHeight="1" x14ac:dyDescent="0.2">
      <c r="A54" s="306" t="s">
        <v>279</v>
      </c>
      <c r="B54" s="307" t="s">
        <v>280</v>
      </c>
      <c r="C54" s="308"/>
      <c r="D54" s="113">
        <v>3.0331753554502368</v>
      </c>
      <c r="E54" s="115">
        <v>64</v>
      </c>
      <c r="F54" s="114">
        <v>51</v>
      </c>
      <c r="G54" s="114">
        <v>57</v>
      </c>
      <c r="H54" s="114">
        <v>61</v>
      </c>
      <c r="I54" s="140">
        <v>74</v>
      </c>
      <c r="J54" s="115">
        <v>-10</v>
      </c>
      <c r="K54" s="116">
        <v>-13.513513513513514</v>
      </c>
    </row>
    <row r="55" spans="1:11" ht="14.1" customHeight="1" x14ac:dyDescent="0.2">
      <c r="A55" s="306">
        <v>72</v>
      </c>
      <c r="B55" s="307" t="s">
        <v>281</v>
      </c>
      <c r="C55" s="308"/>
      <c r="D55" s="113">
        <v>1.2322274881516588</v>
      </c>
      <c r="E55" s="115">
        <v>26</v>
      </c>
      <c r="F55" s="114">
        <v>20</v>
      </c>
      <c r="G55" s="114">
        <v>26</v>
      </c>
      <c r="H55" s="114">
        <v>33</v>
      </c>
      <c r="I55" s="140">
        <v>42</v>
      </c>
      <c r="J55" s="115">
        <v>-16</v>
      </c>
      <c r="K55" s="116">
        <v>-38.095238095238095</v>
      </c>
    </row>
    <row r="56" spans="1:11" ht="14.1" customHeight="1" x14ac:dyDescent="0.2">
      <c r="A56" s="306" t="s">
        <v>282</v>
      </c>
      <c r="B56" s="307" t="s">
        <v>283</v>
      </c>
      <c r="C56" s="308"/>
      <c r="D56" s="113">
        <v>0.7109004739336493</v>
      </c>
      <c r="E56" s="115">
        <v>15</v>
      </c>
      <c r="F56" s="114">
        <v>9</v>
      </c>
      <c r="G56" s="114">
        <v>7</v>
      </c>
      <c r="H56" s="114">
        <v>19</v>
      </c>
      <c r="I56" s="140">
        <v>25</v>
      </c>
      <c r="J56" s="115">
        <v>-10</v>
      </c>
      <c r="K56" s="116">
        <v>-40</v>
      </c>
    </row>
    <row r="57" spans="1:11" ht="14.1" customHeight="1" x14ac:dyDescent="0.2">
      <c r="A57" s="306" t="s">
        <v>284</v>
      </c>
      <c r="B57" s="307" t="s">
        <v>285</v>
      </c>
      <c r="C57" s="308"/>
      <c r="D57" s="113">
        <v>0.37914691943127959</v>
      </c>
      <c r="E57" s="115">
        <v>8</v>
      </c>
      <c r="F57" s="114">
        <v>5</v>
      </c>
      <c r="G57" s="114">
        <v>12</v>
      </c>
      <c r="H57" s="114">
        <v>5</v>
      </c>
      <c r="I57" s="140">
        <v>7</v>
      </c>
      <c r="J57" s="115">
        <v>1</v>
      </c>
      <c r="K57" s="116">
        <v>14.285714285714286</v>
      </c>
    </row>
    <row r="58" spans="1:11" ht="14.1" customHeight="1" x14ac:dyDescent="0.2">
      <c r="A58" s="306">
        <v>73</v>
      </c>
      <c r="B58" s="307" t="s">
        <v>286</v>
      </c>
      <c r="C58" s="308"/>
      <c r="D58" s="113">
        <v>1.2796208530805686</v>
      </c>
      <c r="E58" s="115">
        <v>27</v>
      </c>
      <c r="F58" s="114">
        <v>20</v>
      </c>
      <c r="G58" s="114">
        <v>31</v>
      </c>
      <c r="H58" s="114">
        <v>33</v>
      </c>
      <c r="I58" s="140">
        <v>36</v>
      </c>
      <c r="J58" s="115">
        <v>-9</v>
      </c>
      <c r="K58" s="116">
        <v>-25</v>
      </c>
    </row>
    <row r="59" spans="1:11" ht="14.1" customHeight="1" x14ac:dyDescent="0.2">
      <c r="A59" s="306" t="s">
        <v>287</v>
      </c>
      <c r="B59" s="307" t="s">
        <v>288</v>
      </c>
      <c r="C59" s="308"/>
      <c r="D59" s="113">
        <v>0.99526066350710896</v>
      </c>
      <c r="E59" s="115">
        <v>21</v>
      </c>
      <c r="F59" s="114">
        <v>10</v>
      </c>
      <c r="G59" s="114">
        <v>23</v>
      </c>
      <c r="H59" s="114">
        <v>26</v>
      </c>
      <c r="I59" s="140">
        <v>21</v>
      </c>
      <c r="J59" s="115">
        <v>0</v>
      </c>
      <c r="K59" s="116">
        <v>0</v>
      </c>
    </row>
    <row r="60" spans="1:11" ht="14.1" customHeight="1" x14ac:dyDescent="0.2">
      <c r="A60" s="306">
        <v>81</v>
      </c>
      <c r="B60" s="307" t="s">
        <v>289</v>
      </c>
      <c r="C60" s="308"/>
      <c r="D60" s="113">
        <v>7.298578199052133</v>
      </c>
      <c r="E60" s="115">
        <v>154</v>
      </c>
      <c r="F60" s="114">
        <v>112</v>
      </c>
      <c r="G60" s="114">
        <v>126</v>
      </c>
      <c r="H60" s="114">
        <v>127</v>
      </c>
      <c r="I60" s="140">
        <v>119</v>
      </c>
      <c r="J60" s="115">
        <v>35</v>
      </c>
      <c r="K60" s="116">
        <v>29.411764705882351</v>
      </c>
    </row>
    <row r="61" spans="1:11" ht="14.1" customHeight="1" x14ac:dyDescent="0.2">
      <c r="A61" s="306" t="s">
        <v>290</v>
      </c>
      <c r="B61" s="307" t="s">
        <v>291</v>
      </c>
      <c r="C61" s="308"/>
      <c r="D61" s="113">
        <v>2.4170616113744074</v>
      </c>
      <c r="E61" s="115">
        <v>51</v>
      </c>
      <c r="F61" s="114">
        <v>22</v>
      </c>
      <c r="G61" s="114">
        <v>44</v>
      </c>
      <c r="H61" s="114">
        <v>56</v>
      </c>
      <c r="I61" s="140">
        <v>56</v>
      </c>
      <c r="J61" s="115">
        <v>-5</v>
      </c>
      <c r="K61" s="116">
        <v>-8.9285714285714288</v>
      </c>
    </row>
    <row r="62" spans="1:11" ht="14.1" customHeight="1" x14ac:dyDescent="0.2">
      <c r="A62" s="306" t="s">
        <v>292</v>
      </c>
      <c r="B62" s="307" t="s">
        <v>293</v>
      </c>
      <c r="C62" s="308"/>
      <c r="D62" s="113">
        <v>2.2274881516587679</v>
      </c>
      <c r="E62" s="115">
        <v>47</v>
      </c>
      <c r="F62" s="114">
        <v>50</v>
      </c>
      <c r="G62" s="114">
        <v>48</v>
      </c>
      <c r="H62" s="114">
        <v>33</v>
      </c>
      <c r="I62" s="140">
        <v>27</v>
      </c>
      <c r="J62" s="115">
        <v>20</v>
      </c>
      <c r="K62" s="116">
        <v>74.074074074074076</v>
      </c>
    </row>
    <row r="63" spans="1:11" ht="14.1" customHeight="1" x14ac:dyDescent="0.2">
      <c r="A63" s="306"/>
      <c r="B63" s="307" t="s">
        <v>294</v>
      </c>
      <c r="C63" s="308"/>
      <c r="D63" s="113">
        <v>1.8957345971563981</v>
      </c>
      <c r="E63" s="115">
        <v>40</v>
      </c>
      <c r="F63" s="114">
        <v>43</v>
      </c>
      <c r="G63" s="114">
        <v>44</v>
      </c>
      <c r="H63" s="114">
        <v>25</v>
      </c>
      <c r="I63" s="140">
        <v>19</v>
      </c>
      <c r="J63" s="115">
        <v>21</v>
      </c>
      <c r="K63" s="116">
        <v>110.52631578947368</v>
      </c>
    </row>
    <row r="64" spans="1:11" ht="14.1" customHeight="1" x14ac:dyDescent="0.2">
      <c r="A64" s="306" t="s">
        <v>295</v>
      </c>
      <c r="B64" s="307" t="s">
        <v>296</v>
      </c>
      <c r="C64" s="308"/>
      <c r="D64" s="113">
        <v>1.1374407582938388</v>
      </c>
      <c r="E64" s="115">
        <v>24</v>
      </c>
      <c r="F64" s="114">
        <v>13</v>
      </c>
      <c r="G64" s="114">
        <v>10</v>
      </c>
      <c r="H64" s="114">
        <v>18</v>
      </c>
      <c r="I64" s="140">
        <v>13</v>
      </c>
      <c r="J64" s="115">
        <v>11</v>
      </c>
      <c r="K64" s="116">
        <v>84.615384615384613</v>
      </c>
    </row>
    <row r="65" spans="1:11" ht="14.1" customHeight="1" x14ac:dyDescent="0.2">
      <c r="A65" s="306" t="s">
        <v>297</v>
      </c>
      <c r="B65" s="307" t="s">
        <v>298</v>
      </c>
      <c r="C65" s="308"/>
      <c r="D65" s="113">
        <v>0.80568720379146919</v>
      </c>
      <c r="E65" s="115">
        <v>17</v>
      </c>
      <c r="F65" s="114">
        <v>15</v>
      </c>
      <c r="G65" s="114">
        <v>15</v>
      </c>
      <c r="H65" s="114">
        <v>9</v>
      </c>
      <c r="I65" s="140">
        <v>13</v>
      </c>
      <c r="J65" s="115">
        <v>4</v>
      </c>
      <c r="K65" s="116">
        <v>30.76923076923077</v>
      </c>
    </row>
    <row r="66" spans="1:11" ht="14.1" customHeight="1" x14ac:dyDescent="0.2">
      <c r="A66" s="306">
        <v>82</v>
      </c>
      <c r="B66" s="307" t="s">
        <v>299</v>
      </c>
      <c r="C66" s="308"/>
      <c r="D66" s="113">
        <v>2.6540284360189572</v>
      </c>
      <c r="E66" s="115">
        <v>56</v>
      </c>
      <c r="F66" s="114">
        <v>51</v>
      </c>
      <c r="G66" s="114">
        <v>134</v>
      </c>
      <c r="H66" s="114">
        <v>41</v>
      </c>
      <c r="I66" s="140">
        <v>82</v>
      </c>
      <c r="J66" s="115">
        <v>-26</v>
      </c>
      <c r="K66" s="116">
        <v>-31.707317073170731</v>
      </c>
    </row>
    <row r="67" spans="1:11" ht="14.1" customHeight="1" x14ac:dyDescent="0.2">
      <c r="A67" s="306" t="s">
        <v>300</v>
      </c>
      <c r="B67" s="307" t="s">
        <v>301</v>
      </c>
      <c r="C67" s="308"/>
      <c r="D67" s="113">
        <v>1.8957345971563981</v>
      </c>
      <c r="E67" s="115">
        <v>40</v>
      </c>
      <c r="F67" s="114">
        <v>33</v>
      </c>
      <c r="G67" s="114">
        <v>94</v>
      </c>
      <c r="H67" s="114">
        <v>24</v>
      </c>
      <c r="I67" s="140">
        <v>37</v>
      </c>
      <c r="J67" s="115">
        <v>3</v>
      </c>
      <c r="K67" s="116">
        <v>8.1081081081081088</v>
      </c>
    </row>
    <row r="68" spans="1:11" ht="14.1" customHeight="1" x14ac:dyDescent="0.2">
      <c r="A68" s="306" t="s">
        <v>302</v>
      </c>
      <c r="B68" s="307" t="s">
        <v>303</v>
      </c>
      <c r="C68" s="308"/>
      <c r="D68" s="113">
        <v>0.56872037914691942</v>
      </c>
      <c r="E68" s="115">
        <v>12</v>
      </c>
      <c r="F68" s="114">
        <v>13</v>
      </c>
      <c r="G68" s="114">
        <v>30</v>
      </c>
      <c r="H68" s="114">
        <v>11</v>
      </c>
      <c r="I68" s="140">
        <v>32</v>
      </c>
      <c r="J68" s="115">
        <v>-20</v>
      </c>
      <c r="K68" s="116">
        <v>-62.5</v>
      </c>
    </row>
    <row r="69" spans="1:11" ht="14.1" customHeight="1" x14ac:dyDescent="0.2">
      <c r="A69" s="306">
        <v>83</v>
      </c>
      <c r="B69" s="307" t="s">
        <v>304</v>
      </c>
      <c r="C69" s="308"/>
      <c r="D69" s="113">
        <v>4.218009478672986</v>
      </c>
      <c r="E69" s="115">
        <v>89</v>
      </c>
      <c r="F69" s="114">
        <v>64</v>
      </c>
      <c r="G69" s="114">
        <v>109</v>
      </c>
      <c r="H69" s="114">
        <v>63</v>
      </c>
      <c r="I69" s="140">
        <v>90</v>
      </c>
      <c r="J69" s="115">
        <v>-1</v>
      </c>
      <c r="K69" s="116">
        <v>-1.1111111111111112</v>
      </c>
    </row>
    <row r="70" spans="1:11" ht="14.1" customHeight="1" x14ac:dyDescent="0.2">
      <c r="A70" s="306" t="s">
        <v>305</v>
      </c>
      <c r="B70" s="307" t="s">
        <v>306</v>
      </c>
      <c r="C70" s="308"/>
      <c r="D70" s="113">
        <v>3.5071090047393363</v>
      </c>
      <c r="E70" s="115">
        <v>74</v>
      </c>
      <c r="F70" s="114">
        <v>47</v>
      </c>
      <c r="G70" s="114">
        <v>94</v>
      </c>
      <c r="H70" s="114">
        <v>49</v>
      </c>
      <c r="I70" s="140">
        <v>62</v>
      </c>
      <c r="J70" s="115">
        <v>12</v>
      </c>
      <c r="K70" s="116">
        <v>19.35483870967742</v>
      </c>
    </row>
    <row r="71" spans="1:11" ht="14.1" customHeight="1" x14ac:dyDescent="0.2">
      <c r="A71" s="306"/>
      <c r="B71" s="307" t="s">
        <v>307</v>
      </c>
      <c r="C71" s="308"/>
      <c r="D71" s="113">
        <v>1.1848341232227488</v>
      </c>
      <c r="E71" s="115">
        <v>25</v>
      </c>
      <c r="F71" s="114">
        <v>26</v>
      </c>
      <c r="G71" s="114">
        <v>55</v>
      </c>
      <c r="H71" s="114">
        <v>20</v>
      </c>
      <c r="I71" s="140">
        <v>26</v>
      </c>
      <c r="J71" s="115">
        <v>-1</v>
      </c>
      <c r="K71" s="116">
        <v>-3.8461538461538463</v>
      </c>
    </row>
    <row r="72" spans="1:11" ht="14.1" customHeight="1" x14ac:dyDescent="0.2">
      <c r="A72" s="306">
        <v>84</v>
      </c>
      <c r="B72" s="307" t="s">
        <v>308</v>
      </c>
      <c r="C72" s="308"/>
      <c r="D72" s="113">
        <v>1.5165876777251184</v>
      </c>
      <c r="E72" s="115">
        <v>32</v>
      </c>
      <c r="F72" s="114">
        <v>7</v>
      </c>
      <c r="G72" s="114">
        <v>73</v>
      </c>
      <c r="H72" s="114">
        <v>13</v>
      </c>
      <c r="I72" s="140">
        <v>35</v>
      </c>
      <c r="J72" s="115">
        <v>-3</v>
      </c>
      <c r="K72" s="116">
        <v>-8.5714285714285712</v>
      </c>
    </row>
    <row r="73" spans="1:11" ht="14.1" customHeight="1" x14ac:dyDescent="0.2">
      <c r="A73" s="306" t="s">
        <v>309</v>
      </c>
      <c r="B73" s="307" t="s">
        <v>310</v>
      </c>
      <c r="C73" s="308"/>
      <c r="D73" s="113">
        <v>0.75829383886255919</v>
      </c>
      <c r="E73" s="115">
        <v>16</v>
      </c>
      <c r="F73" s="114" t="s">
        <v>513</v>
      </c>
      <c r="G73" s="114">
        <v>39</v>
      </c>
      <c r="H73" s="114">
        <v>4</v>
      </c>
      <c r="I73" s="140">
        <v>29</v>
      </c>
      <c r="J73" s="115">
        <v>-13</v>
      </c>
      <c r="K73" s="116">
        <v>-44.827586206896555</v>
      </c>
    </row>
    <row r="74" spans="1:11" ht="14.1" customHeight="1" x14ac:dyDescent="0.2">
      <c r="A74" s="306" t="s">
        <v>311</v>
      </c>
      <c r="B74" s="307" t="s">
        <v>312</v>
      </c>
      <c r="C74" s="308"/>
      <c r="D74" s="113">
        <v>0.23696682464454977</v>
      </c>
      <c r="E74" s="115">
        <v>5</v>
      </c>
      <c r="F74" s="114" t="s">
        <v>513</v>
      </c>
      <c r="G74" s="114">
        <v>19</v>
      </c>
      <c r="H74" s="114" t="s">
        <v>513</v>
      </c>
      <c r="I74" s="140">
        <v>4</v>
      </c>
      <c r="J74" s="115">
        <v>1</v>
      </c>
      <c r="K74" s="116">
        <v>25</v>
      </c>
    </row>
    <row r="75" spans="1:11" ht="14.1" customHeight="1" x14ac:dyDescent="0.2">
      <c r="A75" s="306" t="s">
        <v>313</v>
      </c>
      <c r="B75" s="307" t="s">
        <v>314</v>
      </c>
      <c r="C75" s="308"/>
      <c r="D75" s="113">
        <v>0</v>
      </c>
      <c r="E75" s="115">
        <v>0</v>
      </c>
      <c r="F75" s="114">
        <v>0</v>
      </c>
      <c r="G75" s="114" t="s">
        <v>513</v>
      </c>
      <c r="H75" s="114" t="s">
        <v>513</v>
      </c>
      <c r="I75" s="140">
        <v>0</v>
      </c>
      <c r="J75" s="115">
        <v>0</v>
      </c>
      <c r="K75" s="116">
        <v>0</v>
      </c>
    </row>
    <row r="76" spans="1:11" ht="14.1" customHeight="1" x14ac:dyDescent="0.2">
      <c r="A76" s="306">
        <v>91</v>
      </c>
      <c r="B76" s="307" t="s">
        <v>315</v>
      </c>
      <c r="C76" s="308"/>
      <c r="D76" s="113">
        <v>0.23696682464454977</v>
      </c>
      <c r="E76" s="115">
        <v>5</v>
      </c>
      <c r="F76" s="114">
        <v>8</v>
      </c>
      <c r="G76" s="114">
        <v>7</v>
      </c>
      <c r="H76" s="114">
        <v>3</v>
      </c>
      <c r="I76" s="140">
        <v>7</v>
      </c>
      <c r="J76" s="115">
        <v>-2</v>
      </c>
      <c r="K76" s="116">
        <v>-28.571428571428573</v>
      </c>
    </row>
    <row r="77" spans="1:11" ht="14.1" customHeight="1" x14ac:dyDescent="0.2">
      <c r="A77" s="306">
        <v>92</v>
      </c>
      <c r="B77" s="307" t="s">
        <v>316</v>
      </c>
      <c r="C77" s="308"/>
      <c r="D77" s="113">
        <v>1.0426540284360191</v>
      </c>
      <c r="E77" s="115">
        <v>22</v>
      </c>
      <c r="F77" s="114">
        <v>17</v>
      </c>
      <c r="G77" s="114">
        <v>29</v>
      </c>
      <c r="H77" s="114">
        <v>28</v>
      </c>
      <c r="I77" s="140">
        <v>20</v>
      </c>
      <c r="J77" s="115">
        <v>2</v>
      </c>
      <c r="K77" s="116">
        <v>10</v>
      </c>
    </row>
    <row r="78" spans="1:11" ht="14.1" customHeight="1" x14ac:dyDescent="0.2">
      <c r="A78" s="306">
        <v>93</v>
      </c>
      <c r="B78" s="307" t="s">
        <v>317</v>
      </c>
      <c r="C78" s="308"/>
      <c r="D78" s="113">
        <v>0.14218009478672985</v>
      </c>
      <c r="E78" s="115">
        <v>3</v>
      </c>
      <c r="F78" s="114" t="s">
        <v>513</v>
      </c>
      <c r="G78" s="114">
        <v>3</v>
      </c>
      <c r="H78" s="114">
        <v>3</v>
      </c>
      <c r="I78" s="140">
        <v>3</v>
      </c>
      <c r="J78" s="115">
        <v>0</v>
      </c>
      <c r="K78" s="116">
        <v>0</v>
      </c>
    </row>
    <row r="79" spans="1:11" ht="14.1" customHeight="1" x14ac:dyDescent="0.2">
      <c r="A79" s="306">
        <v>94</v>
      </c>
      <c r="B79" s="307" t="s">
        <v>318</v>
      </c>
      <c r="C79" s="308"/>
      <c r="D79" s="113">
        <v>0.47393364928909953</v>
      </c>
      <c r="E79" s="115">
        <v>10</v>
      </c>
      <c r="F79" s="114">
        <v>26</v>
      </c>
      <c r="G79" s="114">
        <v>7</v>
      </c>
      <c r="H79" s="114">
        <v>13</v>
      </c>
      <c r="I79" s="140">
        <v>7</v>
      </c>
      <c r="J79" s="115">
        <v>3</v>
      </c>
      <c r="K79" s="116">
        <v>42.857142857142854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18056</v>
      </c>
      <c r="C10" s="114">
        <v>8517</v>
      </c>
      <c r="D10" s="114">
        <v>9539</v>
      </c>
      <c r="E10" s="114">
        <v>12320</v>
      </c>
      <c r="F10" s="114">
        <v>5469</v>
      </c>
      <c r="G10" s="114">
        <v>2203</v>
      </c>
      <c r="H10" s="114">
        <v>5023</v>
      </c>
      <c r="I10" s="115">
        <v>9506</v>
      </c>
      <c r="J10" s="114">
        <v>7083</v>
      </c>
      <c r="K10" s="114">
        <v>2423</v>
      </c>
      <c r="L10" s="423">
        <v>1487</v>
      </c>
      <c r="M10" s="424">
        <v>1820</v>
      </c>
    </row>
    <row r="11" spans="1:13" ht="11.1" customHeight="1" x14ac:dyDescent="0.2">
      <c r="A11" s="422" t="s">
        <v>387</v>
      </c>
      <c r="B11" s="115">
        <v>17979</v>
      </c>
      <c r="C11" s="114">
        <v>8533</v>
      </c>
      <c r="D11" s="114">
        <v>9446</v>
      </c>
      <c r="E11" s="114">
        <v>12205</v>
      </c>
      <c r="F11" s="114">
        <v>5513</v>
      </c>
      <c r="G11" s="114">
        <v>2070</v>
      </c>
      <c r="H11" s="114">
        <v>5059</v>
      </c>
      <c r="I11" s="115">
        <v>9637</v>
      </c>
      <c r="J11" s="114">
        <v>7132</v>
      </c>
      <c r="K11" s="114">
        <v>2505</v>
      </c>
      <c r="L11" s="423">
        <v>1559</v>
      </c>
      <c r="M11" s="424">
        <v>1593</v>
      </c>
    </row>
    <row r="12" spans="1:13" ht="11.1" customHeight="1" x14ac:dyDescent="0.2">
      <c r="A12" s="422" t="s">
        <v>388</v>
      </c>
      <c r="B12" s="115">
        <v>18473</v>
      </c>
      <c r="C12" s="114">
        <v>8681</v>
      </c>
      <c r="D12" s="114">
        <v>9792</v>
      </c>
      <c r="E12" s="114">
        <v>12539</v>
      </c>
      <c r="F12" s="114">
        <v>5665</v>
      </c>
      <c r="G12" s="114">
        <v>2375</v>
      </c>
      <c r="H12" s="114">
        <v>5159</v>
      </c>
      <c r="I12" s="115">
        <v>9890</v>
      </c>
      <c r="J12" s="114">
        <v>7237</v>
      </c>
      <c r="K12" s="114">
        <v>2653</v>
      </c>
      <c r="L12" s="423">
        <v>2041</v>
      </c>
      <c r="M12" s="424">
        <v>1657</v>
      </c>
    </row>
    <row r="13" spans="1:13" s="110" customFormat="1" ht="11.1" customHeight="1" x14ac:dyDescent="0.2">
      <c r="A13" s="422" t="s">
        <v>389</v>
      </c>
      <c r="B13" s="115">
        <v>18502</v>
      </c>
      <c r="C13" s="114">
        <v>8675</v>
      </c>
      <c r="D13" s="114">
        <v>9827</v>
      </c>
      <c r="E13" s="114">
        <v>12467</v>
      </c>
      <c r="F13" s="114">
        <v>5770</v>
      </c>
      <c r="G13" s="114">
        <v>2343</v>
      </c>
      <c r="H13" s="114">
        <v>5233</v>
      </c>
      <c r="I13" s="115">
        <v>9906</v>
      </c>
      <c r="J13" s="114">
        <v>7219</v>
      </c>
      <c r="K13" s="114">
        <v>2687</v>
      </c>
      <c r="L13" s="423">
        <v>1473</v>
      </c>
      <c r="M13" s="424">
        <v>1447</v>
      </c>
    </row>
    <row r="14" spans="1:13" ht="15" customHeight="1" x14ac:dyDescent="0.2">
      <c r="A14" s="422" t="s">
        <v>390</v>
      </c>
      <c r="B14" s="115">
        <v>18406</v>
      </c>
      <c r="C14" s="114">
        <v>8600</v>
      </c>
      <c r="D14" s="114">
        <v>9806</v>
      </c>
      <c r="E14" s="114">
        <v>12412</v>
      </c>
      <c r="F14" s="114">
        <v>5759</v>
      </c>
      <c r="G14" s="114">
        <v>2214</v>
      </c>
      <c r="H14" s="114">
        <v>5332</v>
      </c>
      <c r="I14" s="115">
        <v>9717</v>
      </c>
      <c r="J14" s="114">
        <v>7090</v>
      </c>
      <c r="K14" s="114">
        <v>2627</v>
      </c>
      <c r="L14" s="423">
        <v>1463</v>
      </c>
      <c r="M14" s="424">
        <v>1583</v>
      </c>
    </row>
    <row r="15" spans="1:13" ht="11.1" customHeight="1" x14ac:dyDescent="0.2">
      <c r="A15" s="422" t="s">
        <v>387</v>
      </c>
      <c r="B15" s="115">
        <v>18479</v>
      </c>
      <c r="C15" s="114">
        <v>8674</v>
      </c>
      <c r="D15" s="114">
        <v>9805</v>
      </c>
      <c r="E15" s="114">
        <v>12419</v>
      </c>
      <c r="F15" s="114">
        <v>5831</v>
      </c>
      <c r="G15" s="114">
        <v>2097</v>
      </c>
      <c r="H15" s="114">
        <v>5421</v>
      </c>
      <c r="I15" s="115">
        <v>9559</v>
      </c>
      <c r="J15" s="114">
        <v>7004</v>
      </c>
      <c r="K15" s="114">
        <v>2555</v>
      </c>
      <c r="L15" s="423">
        <v>1559</v>
      </c>
      <c r="M15" s="424">
        <v>1463</v>
      </c>
    </row>
    <row r="16" spans="1:13" ht="11.1" customHeight="1" x14ac:dyDescent="0.2">
      <c r="A16" s="422" t="s">
        <v>388</v>
      </c>
      <c r="B16" s="115">
        <v>18954</v>
      </c>
      <c r="C16" s="114">
        <v>8896</v>
      </c>
      <c r="D16" s="114">
        <v>10058</v>
      </c>
      <c r="E16" s="114">
        <v>13070</v>
      </c>
      <c r="F16" s="114">
        <v>5858</v>
      </c>
      <c r="G16" s="114">
        <v>2529</v>
      </c>
      <c r="H16" s="114">
        <v>5454</v>
      </c>
      <c r="I16" s="115">
        <v>9718</v>
      </c>
      <c r="J16" s="114">
        <v>7027</v>
      </c>
      <c r="K16" s="114">
        <v>2691</v>
      </c>
      <c r="L16" s="423">
        <v>2217</v>
      </c>
      <c r="M16" s="424">
        <v>1814</v>
      </c>
    </row>
    <row r="17" spans="1:13" s="110" customFormat="1" ht="11.1" customHeight="1" x14ac:dyDescent="0.2">
      <c r="A17" s="422" t="s">
        <v>389</v>
      </c>
      <c r="B17" s="115">
        <v>18992</v>
      </c>
      <c r="C17" s="114">
        <v>8826</v>
      </c>
      <c r="D17" s="114">
        <v>10166</v>
      </c>
      <c r="E17" s="114">
        <v>13059</v>
      </c>
      <c r="F17" s="114">
        <v>5927</v>
      </c>
      <c r="G17" s="114">
        <v>2495</v>
      </c>
      <c r="H17" s="114">
        <v>5532</v>
      </c>
      <c r="I17" s="115">
        <v>9592</v>
      </c>
      <c r="J17" s="114">
        <v>6965</v>
      </c>
      <c r="K17" s="114">
        <v>2627</v>
      </c>
      <c r="L17" s="423">
        <v>1414</v>
      </c>
      <c r="M17" s="424">
        <v>1476</v>
      </c>
    </row>
    <row r="18" spans="1:13" ht="15" customHeight="1" x14ac:dyDescent="0.2">
      <c r="A18" s="422" t="s">
        <v>391</v>
      </c>
      <c r="B18" s="115">
        <v>18912</v>
      </c>
      <c r="C18" s="114">
        <v>8771</v>
      </c>
      <c r="D18" s="114">
        <v>10141</v>
      </c>
      <c r="E18" s="114">
        <v>12878</v>
      </c>
      <c r="F18" s="114">
        <v>6006</v>
      </c>
      <c r="G18" s="114">
        <v>2359</v>
      </c>
      <c r="H18" s="114">
        <v>5626</v>
      </c>
      <c r="I18" s="115">
        <v>9442</v>
      </c>
      <c r="J18" s="114">
        <v>6888</v>
      </c>
      <c r="K18" s="114">
        <v>2554</v>
      </c>
      <c r="L18" s="423">
        <v>1424</v>
      </c>
      <c r="M18" s="424">
        <v>1609</v>
      </c>
    </row>
    <row r="19" spans="1:13" ht="11.1" customHeight="1" x14ac:dyDescent="0.2">
      <c r="A19" s="422" t="s">
        <v>387</v>
      </c>
      <c r="B19" s="115">
        <v>18928</v>
      </c>
      <c r="C19" s="114">
        <v>8799</v>
      </c>
      <c r="D19" s="114">
        <v>10129</v>
      </c>
      <c r="E19" s="114">
        <v>12747</v>
      </c>
      <c r="F19" s="114">
        <v>6148</v>
      </c>
      <c r="G19" s="114">
        <v>2239</v>
      </c>
      <c r="H19" s="114">
        <v>5756</v>
      </c>
      <c r="I19" s="115">
        <v>9543</v>
      </c>
      <c r="J19" s="114">
        <v>6963</v>
      </c>
      <c r="K19" s="114">
        <v>2580</v>
      </c>
      <c r="L19" s="423">
        <v>1370</v>
      </c>
      <c r="M19" s="424">
        <v>1398</v>
      </c>
    </row>
    <row r="20" spans="1:13" ht="11.1" customHeight="1" x14ac:dyDescent="0.2">
      <c r="A20" s="422" t="s">
        <v>388</v>
      </c>
      <c r="B20" s="115">
        <v>19244</v>
      </c>
      <c r="C20" s="114">
        <v>8939</v>
      </c>
      <c r="D20" s="114">
        <v>10305</v>
      </c>
      <c r="E20" s="114">
        <v>13017</v>
      </c>
      <c r="F20" s="114">
        <v>6173</v>
      </c>
      <c r="G20" s="114">
        <v>2444</v>
      </c>
      <c r="H20" s="114">
        <v>5863</v>
      </c>
      <c r="I20" s="115">
        <v>9740</v>
      </c>
      <c r="J20" s="114">
        <v>7079</v>
      </c>
      <c r="K20" s="114">
        <v>2661</v>
      </c>
      <c r="L20" s="423">
        <v>2216</v>
      </c>
      <c r="M20" s="424">
        <v>2000</v>
      </c>
    </row>
    <row r="21" spans="1:13" s="110" customFormat="1" ht="11.1" customHeight="1" x14ac:dyDescent="0.2">
      <c r="A21" s="422" t="s">
        <v>389</v>
      </c>
      <c r="B21" s="115">
        <v>19342</v>
      </c>
      <c r="C21" s="114">
        <v>8961</v>
      </c>
      <c r="D21" s="114">
        <v>10381</v>
      </c>
      <c r="E21" s="114">
        <v>13056</v>
      </c>
      <c r="F21" s="114">
        <v>6278</v>
      </c>
      <c r="G21" s="114">
        <v>2361</v>
      </c>
      <c r="H21" s="114">
        <v>6042</v>
      </c>
      <c r="I21" s="115">
        <v>9632</v>
      </c>
      <c r="J21" s="114">
        <v>6937</v>
      </c>
      <c r="K21" s="114">
        <v>2695</v>
      </c>
      <c r="L21" s="423">
        <v>1372</v>
      </c>
      <c r="M21" s="424">
        <v>1521</v>
      </c>
    </row>
    <row r="22" spans="1:13" ht="15" customHeight="1" x14ac:dyDescent="0.2">
      <c r="A22" s="422" t="s">
        <v>392</v>
      </c>
      <c r="B22" s="115">
        <v>19229</v>
      </c>
      <c r="C22" s="114">
        <v>8865</v>
      </c>
      <c r="D22" s="114">
        <v>10364</v>
      </c>
      <c r="E22" s="114">
        <v>12833</v>
      </c>
      <c r="F22" s="114">
        <v>6352</v>
      </c>
      <c r="G22" s="114">
        <v>2208</v>
      </c>
      <c r="H22" s="114">
        <v>6135</v>
      </c>
      <c r="I22" s="115">
        <v>9418</v>
      </c>
      <c r="J22" s="114">
        <v>6806</v>
      </c>
      <c r="K22" s="114">
        <v>2612</v>
      </c>
      <c r="L22" s="423">
        <v>1452</v>
      </c>
      <c r="M22" s="424">
        <v>1609</v>
      </c>
    </row>
    <row r="23" spans="1:13" ht="11.1" customHeight="1" x14ac:dyDescent="0.2">
      <c r="A23" s="422" t="s">
        <v>387</v>
      </c>
      <c r="B23" s="115">
        <v>19145</v>
      </c>
      <c r="C23" s="114">
        <v>8814</v>
      </c>
      <c r="D23" s="114">
        <v>10331</v>
      </c>
      <c r="E23" s="114">
        <v>12667</v>
      </c>
      <c r="F23" s="114">
        <v>6425</v>
      </c>
      <c r="G23" s="114">
        <v>2088</v>
      </c>
      <c r="H23" s="114">
        <v>6216</v>
      </c>
      <c r="I23" s="115">
        <v>9687</v>
      </c>
      <c r="J23" s="114">
        <v>6997</v>
      </c>
      <c r="K23" s="114">
        <v>2690</v>
      </c>
      <c r="L23" s="423">
        <v>1392</v>
      </c>
      <c r="M23" s="424">
        <v>1498</v>
      </c>
    </row>
    <row r="24" spans="1:13" ht="11.1" customHeight="1" x14ac:dyDescent="0.2">
      <c r="A24" s="422" t="s">
        <v>388</v>
      </c>
      <c r="B24" s="115">
        <v>19655</v>
      </c>
      <c r="C24" s="114">
        <v>9083</v>
      </c>
      <c r="D24" s="114">
        <v>10572</v>
      </c>
      <c r="E24" s="114">
        <v>12786</v>
      </c>
      <c r="F24" s="114">
        <v>6601</v>
      </c>
      <c r="G24" s="114">
        <v>2377</v>
      </c>
      <c r="H24" s="114">
        <v>6310</v>
      </c>
      <c r="I24" s="115">
        <v>9888</v>
      </c>
      <c r="J24" s="114">
        <v>7084</v>
      </c>
      <c r="K24" s="114">
        <v>2804</v>
      </c>
      <c r="L24" s="423">
        <v>2103</v>
      </c>
      <c r="M24" s="424">
        <v>1708</v>
      </c>
    </row>
    <row r="25" spans="1:13" s="110" customFormat="1" ht="11.1" customHeight="1" x14ac:dyDescent="0.2">
      <c r="A25" s="422" t="s">
        <v>389</v>
      </c>
      <c r="B25" s="115">
        <v>19376</v>
      </c>
      <c r="C25" s="114">
        <v>8914</v>
      </c>
      <c r="D25" s="114">
        <v>10462</v>
      </c>
      <c r="E25" s="114">
        <v>12518</v>
      </c>
      <c r="F25" s="114">
        <v>6591</v>
      </c>
      <c r="G25" s="114">
        <v>2272</v>
      </c>
      <c r="H25" s="114">
        <v>6269</v>
      </c>
      <c r="I25" s="115">
        <v>9806</v>
      </c>
      <c r="J25" s="114">
        <v>7088</v>
      </c>
      <c r="K25" s="114">
        <v>2718</v>
      </c>
      <c r="L25" s="423">
        <v>1276</v>
      </c>
      <c r="M25" s="424">
        <v>1563</v>
      </c>
    </row>
    <row r="26" spans="1:13" ht="15" customHeight="1" x14ac:dyDescent="0.2">
      <c r="A26" s="422" t="s">
        <v>393</v>
      </c>
      <c r="B26" s="115">
        <v>19273</v>
      </c>
      <c r="C26" s="114">
        <v>8814</v>
      </c>
      <c r="D26" s="114">
        <v>10459</v>
      </c>
      <c r="E26" s="114">
        <v>12356</v>
      </c>
      <c r="F26" s="114">
        <v>6655</v>
      </c>
      <c r="G26" s="114">
        <v>2153</v>
      </c>
      <c r="H26" s="114">
        <v>6362</v>
      </c>
      <c r="I26" s="115">
        <v>9584</v>
      </c>
      <c r="J26" s="114">
        <v>6936</v>
      </c>
      <c r="K26" s="114">
        <v>2648</v>
      </c>
      <c r="L26" s="423">
        <v>1489</v>
      </c>
      <c r="M26" s="424">
        <v>1531</v>
      </c>
    </row>
    <row r="27" spans="1:13" ht="11.1" customHeight="1" x14ac:dyDescent="0.2">
      <c r="A27" s="422" t="s">
        <v>387</v>
      </c>
      <c r="B27" s="115">
        <v>19154</v>
      </c>
      <c r="C27" s="114">
        <v>8763</v>
      </c>
      <c r="D27" s="114">
        <v>10391</v>
      </c>
      <c r="E27" s="114">
        <v>12217</v>
      </c>
      <c r="F27" s="114">
        <v>6675</v>
      </c>
      <c r="G27" s="114">
        <v>2032</v>
      </c>
      <c r="H27" s="114">
        <v>6407</v>
      </c>
      <c r="I27" s="115">
        <v>9673</v>
      </c>
      <c r="J27" s="114">
        <v>6997</v>
      </c>
      <c r="K27" s="114">
        <v>2676</v>
      </c>
      <c r="L27" s="423">
        <v>1270</v>
      </c>
      <c r="M27" s="424">
        <v>1421</v>
      </c>
    </row>
    <row r="28" spans="1:13" ht="11.1" customHeight="1" x14ac:dyDescent="0.2">
      <c r="A28" s="422" t="s">
        <v>388</v>
      </c>
      <c r="B28" s="115">
        <v>19559</v>
      </c>
      <c r="C28" s="114">
        <v>8978</v>
      </c>
      <c r="D28" s="114">
        <v>10581</v>
      </c>
      <c r="E28" s="114">
        <v>12734</v>
      </c>
      <c r="F28" s="114">
        <v>6806</v>
      </c>
      <c r="G28" s="114">
        <v>2367</v>
      </c>
      <c r="H28" s="114">
        <v>6495</v>
      </c>
      <c r="I28" s="115">
        <v>9779</v>
      </c>
      <c r="J28" s="114">
        <v>7024</v>
      </c>
      <c r="K28" s="114">
        <v>2755</v>
      </c>
      <c r="L28" s="423">
        <v>2190</v>
      </c>
      <c r="M28" s="424">
        <v>1845</v>
      </c>
    </row>
    <row r="29" spans="1:13" s="110" customFormat="1" ht="11.1" customHeight="1" x14ac:dyDescent="0.2">
      <c r="A29" s="422" t="s">
        <v>389</v>
      </c>
      <c r="B29" s="115">
        <v>19536</v>
      </c>
      <c r="C29" s="114">
        <v>8888</v>
      </c>
      <c r="D29" s="114">
        <v>10648</v>
      </c>
      <c r="E29" s="114">
        <v>12611</v>
      </c>
      <c r="F29" s="114">
        <v>6924</v>
      </c>
      <c r="G29" s="114">
        <v>2273</v>
      </c>
      <c r="H29" s="114">
        <v>6548</v>
      </c>
      <c r="I29" s="115">
        <v>9626</v>
      </c>
      <c r="J29" s="114">
        <v>6981</v>
      </c>
      <c r="K29" s="114">
        <v>2645</v>
      </c>
      <c r="L29" s="423">
        <v>1547</v>
      </c>
      <c r="M29" s="424">
        <v>1589</v>
      </c>
    </row>
    <row r="30" spans="1:13" ht="15" customHeight="1" x14ac:dyDescent="0.2">
      <c r="A30" s="422" t="s">
        <v>394</v>
      </c>
      <c r="B30" s="115">
        <v>19527</v>
      </c>
      <c r="C30" s="114">
        <v>8845</v>
      </c>
      <c r="D30" s="114">
        <v>10682</v>
      </c>
      <c r="E30" s="114">
        <v>12500</v>
      </c>
      <c r="F30" s="114">
        <v>7025</v>
      </c>
      <c r="G30" s="114">
        <v>2157</v>
      </c>
      <c r="H30" s="114">
        <v>6642</v>
      </c>
      <c r="I30" s="115">
        <v>9367</v>
      </c>
      <c r="J30" s="114">
        <v>6705</v>
      </c>
      <c r="K30" s="114">
        <v>2662</v>
      </c>
      <c r="L30" s="423">
        <v>2160</v>
      </c>
      <c r="M30" s="424">
        <v>2158</v>
      </c>
    </row>
    <row r="31" spans="1:13" ht="11.1" customHeight="1" x14ac:dyDescent="0.2">
      <c r="A31" s="422" t="s">
        <v>387</v>
      </c>
      <c r="B31" s="115">
        <v>19602</v>
      </c>
      <c r="C31" s="114">
        <v>8889</v>
      </c>
      <c r="D31" s="114">
        <v>10713</v>
      </c>
      <c r="E31" s="114">
        <v>12488</v>
      </c>
      <c r="F31" s="114">
        <v>7113</v>
      </c>
      <c r="G31" s="114">
        <v>2096</v>
      </c>
      <c r="H31" s="114">
        <v>6722</v>
      </c>
      <c r="I31" s="115">
        <v>9401</v>
      </c>
      <c r="J31" s="114">
        <v>6672</v>
      </c>
      <c r="K31" s="114">
        <v>2729</v>
      </c>
      <c r="L31" s="423">
        <v>1827</v>
      </c>
      <c r="M31" s="424">
        <v>1767</v>
      </c>
    </row>
    <row r="32" spans="1:13" ht="11.1" customHeight="1" x14ac:dyDescent="0.2">
      <c r="A32" s="422" t="s">
        <v>388</v>
      </c>
      <c r="B32" s="115">
        <v>19995</v>
      </c>
      <c r="C32" s="114">
        <v>9068</v>
      </c>
      <c r="D32" s="114">
        <v>10927</v>
      </c>
      <c r="E32" s="114">
        <v>12686</v>
      </c>
      <c r="F32" s="114">
        <v>7308</v>
      </c>
      <c r="G32" s="114">
        <v>2315</v>
      </c>
      <c r="H32" s="114">
        <v>6820</v>
      </c>
      <c r="I32" s="115">
        <v>9505</v>
      </c>
      <c r="J32" s="114">
        <v>6642</v>
      </c>
      <c r="K32" s="114">
        <v>2863</v>
      </c>
      <c r="L32" s="423">
        <v>2377</v>
      </c>
      <c r="M32" s="424">
        <v>2005</v>
      </c>
    </row>
    <row r="33" spans="1:13" s="110" customFormat="1" ht="11.1" customHeight="1" x14ac:dyDescent="0.2">
      <c r="A33" s="422" t="s">
        <v>389</v>
      </c>
      <c r="B33" s="115">
        <v>20038</v>
      </c>
      <c r="C33" s="114">
        <v>9148</v>
      </c>
      <c r="D33" s="114">
        <v>10890</v>
      </c>
      <c r="E33" s="114">
        <v>12628</v>
      </c>
      <c r="F33" s="114">
        <v>7410</v>
      </c>
      <c r="G33" s="114">
        <v>2217</v>
      </c>
      <c r="H33" s="114">
        <v>6948</v>
      </c>
      <c r="I33" s="115">
        <v>9633</v>
      </c>
      <c r="J33" s="114">
        <v>6758</v>
      </c>
      <c r="K33" s="114">
        <v>2875</v>
      </c>
      <c r="L33" s="423">
        <v>1493</v>
      </c>
      <c r="M33" s="424">
        <v>1614</v>
      </c>
    </row>
    <row r="34" spans="1:13" ht="15" customHeight="1" x14ac:dyDescent="0.2">
      <c r="A34" s="422" t="s">
        <v>395</v>
      </c>
      <c r="B34" s="115">
        <v>20093</v>
      </c>
      <c r="C34" s="114">
        <v>9184</v>
      </c>
      <c r="D34" s="114">
        <v>10909</v>
      </c>
      <c r="E34" s="114">
        <v>12544</v>
      </c>
      <c r="F34" s="114">
        <v>7549</v>
      </c>
      <c r="G34" s="114">
        <v>2118</v>
      </c>
      <c r="H34" s="114">
        <v>7052</v>
      </c>
      <c r="I34" s="115">
        <v>9599</v>
      </c>
      <c r="J34" s="114">
        <v>6777</v>
      </c>
      <c r="K34" s="114">
        <v>2822</v>
      </c>
      <c r="L34" s="423">
        <v>2260</v>
      </c>
      <c r="M34" s="424">
        <v>2225</v>
      </c>
    </row>
    <row r="35" spans="1:13" ht="11.1" customHeight="1" x14ac:dyDescent="0.2">
      <c r="A35" s="422" t="s">
        <v>387</v>
      </c>
      <c r="B35" s="115">
        <v>20044</v>
      </c>
      <c r="C35" s="114">
        <v>9202</v>
      </c>
      <c r="D35" s="114">
        <v>10842</v>
      </c>
      <c r="E35" s="114">
        <v>12405</v>
      </c>
      <c r="F35" s="114">
        <v>7639</v>
      </c>
      <c r="G35" s="114">
        <v>2056</v>
      </c>
      <c r="H35" s="114">
        <v>7135</v>
      </c>
      <c r="I35" s="115">
        <v>9782</v>
      </c>
      <c r="J35" s="114">
        <v>6795</v>
      </c>
      <c r="K35" s="114">
        <v>2987</v>
      </c>
      <c r="L35" s="423">
        <v>1727</v>
      </c>
      <c r="M35" s="424">
        <v>1766</v>
      </c>
    </row>
    <row r="36" spans="1:13" ht="11.1" customHeight="1" x14ac:dyDescent="0.2">
      <c r="A36" s="422" t="s">
        <v>388</v>
      </c>
      <c r="B36" s="115">
        <v>20605</v>
      </c>
      <c r="C36" s="114">
        <v>9456</v>
      </c>
      <c r="D36" s="114">
        <v>11149</v>
      </c>
      <c r="E36" s="114">
        <v>12864</v>
      </c>
      <c r="F36" s="114">
        <v>7741</v>
      </c>
      <c r="G36" s="114">
        <v>2399</v>
      </c>
      <c r="H36" s="114">
        <v>7235</v>
      </c>
      <c r="I36" s="115">
        <v>9828</v>
      </c>
      <c r="J36" s="114">
        <v>6722</v>
      </c>
      <c r="K36" s="114">
        <v>3106</v>
      </c>
      <c r="L36" s="423">
        <v>2305</v>
      </c>
      <c r="M36" s="424">
        <v>1938</v>
      </c>
    </row>
    <row r="37" spans="1:13" s="110" customFormat="1" ht="11.1" customHeight="1" x14ac:dyDescent="0.2">
      <c r="A37" s="422" t="s">
        <v>389</v>
      </c>
      <c r="B37" s="115">
        <v>20622</v>
      </c>
      <c r="C37" s="114">
        <v>9407</v>
      </c>
      <c r="D37" s="114">
        <v>11215</v>
      </c>
      <c r="E37" s="114">
        <v>12784</v>
      </c>
      <c r="F37" s="114">
        <v>7838</v>
      </c>
      <c r="G37" s="114">
        <v>2340</v>
      </c>
      <c r="H37" s="114">
        <v>7318</v>
      </c>
      <c r="I37" s="115">
        <v>9815</v>
      </c>
      <c r="J37" s="114">
        <v>6704</v>
      </c>
      <c r="K37" s="114">
        <v>3111</v>
      </c>
      <c r="L37" s="423">
        <v>1613</v>
      </c>
      <c r="M37" s="424">
        <v>1612</v>
      </c>
    </row>
    <row r="38" spans="1:13" ht="15" customHeight="1" x14ac:dyDescent="0.2">
      <c r="A38" s="425" t="s">
        <v>396</v>
      </c>
      <c r="B38" s="115">
        <v>20649</v>
      </c>
      <c r="C38" s="114">
        <v>9449</v>
      </c>
      <c r="D38" s="114">
        <v>11200</v>
      </c>
      <c r="E38" s="114">
        <v>12792</v>
      </c>
      <c r="F38" s="114">
        <v>7857</v>
      </c>
      <c r="G38" s="114">
        <v>2199</v>
      </c>
      <c r="H38" s="114">
        <v>7426</v>
      </c>
      <c r="I38" s="115">
        <v>9525</v>
      </c>
      <c r="J38" s="114">
        <v>6541</v>
      </c>
      <c r="K38" s="114">
        <v>2984</v>
      </c>
      <c r="L38" s="423">
        <v>1680</v>
      </c>
      <c r="M38" s="424">
        <v>1728</v>
      </c>
    </row>
    <row r="39" spans="1:13" ht="11.1" customHeight="1" x14ac:dyDescent="0.2">
      <c r="A39" s="422" t="s">
        <v>387</v>
      </c>
      <c r="B39" s="115">
        <v>20554</v>
      </c>
      <c r="C39" s="114">
        <v>9476</v>
      </c>
      <c r="D39" s="114">
        <v>11078</v>
      </c>
      <c r="E39" s="114">
        <v>12688</v>
      </c>
      <c r="F39" s="114">
        <v>7866</v>
      </c>
      <c r="G39" s="114">
        <v>2154</v>
      </c>
      <c r="H39" s="114">
        <v>7469</v>
      </c>
      <c r="I39" s="115">
        <v>9455</v>
      </c>
      <c r="J39" s="114">
        <v>6470</v>
      </c>
      <c r="K39" s="114">
        <v>2985</v>
      </c>
      <c r="L39" s="423">
        <v>1707</v>
      </c>
      <c r="M39" s="424">
        <v>1788</v>
      </c>
    </row>
    <row r="40" spans="1:13" ht="11.1" customHeight="1" x14ac:dyDescent="0.2">
      <c r="A40" s="425" t="s">
        <v>388</v>
      </c>
      <c r="B40" s="115">
        <v>21021</v>
      </c>
      <c r="C40" s="114">
        <v>9711</v>
      </c>
      <c r="D40" s="114">
        <v>11310</v>
      </c>
      <c r="E40" s="114">
        <v>13087</v>
      </c>
      <c r="F40" s="114">
        <v>7934</v>
      </c>
      <c r="G40" s="114">
        <v>2474</v>
      </c>
      <c r="H40" s="114">
        <v>7565</v>
      </c>
      <c r="I40" s="115">
        <v>9259</v>
      </c>
      <c r="J40" s="114">
        <v>6317</v>
      </c>
      <c r="K40" s="114">
        <v>2942</v>
      </c>
      <c r="L40" s="423">
        <v>2428</v>
      </c>
      <c r="M40" s="424">
        <v>1979</v>
      </c>
    </row>
    <row r="41" spans="1:13" s="110" customFormat="1" ht="11.1" customHeight="1" x14ac:dyDescent="0.2">
      <c r="A41" s="422" t="s">
        <v>389</v>
      </c>
      <c r="B41" s="115">
        <v>20876</v>
      </c>
      <c r="C41" s="114">
        <v>9672</v>
      </c>
      <c r="D41" s="114">
        <v>11204</v>
      </c>
      <c r="E41" s="114">
        <v>12988</v>
      </c>
      <c r="F41" s="114">
        <v>7888</v>
      </c>
      <c r="G41" s="114">
        <v>2375</v>
      </c>
      <c r="H41" s="114">
        <v>7621</v>
      </c>
      <c r="I41" s="115">
        <v>9108</v>
      </c>
      <c r="J41" s="114">
        <v>6224</v>
      </c>
      <c r="K41" s="114">
        <v>2884</v>
      </c>
      <c r="L41" s="423">
        <v>2388</v>
      </c>
      <c r="M41" s="424">
        <v>2576</v>
      </c>
    </row>
    <row r="42" spans="1:13" ht="15" customHeight="1" x14ac:dyDescent="0.2">
      <c r="A42" s="422" t="s">
        <v>397</v>
      </c>
      <c r="B42" s="115">
        <v>20714</v>
      </c>
      <c r="C42" s="114">
        <v>9653</v>
      </c>
      <c r="D42" s="114">
        <v>11061</v>
      </c>
      <c r="E42" s="114">
        <v>12940</v>
      </c>
      <c r="F42" s="114">
        <v>7774</v>
      </c>
      <c r="G42" s="114">
        <v>2216</v>
      </c>
      <c r="H42" s="114">
        <v>7669</v>
      </c>
      <c r="I42" s="115">
        <v>8619</v>
      </c>
      <c r="J42" s="114">
        <v>5906</v>
      </c>
      <c r="K42" s="114">
        <v>2713</v>
      </c>
      <c r="L42" s="423">
        <v>2197</v>
      </c>
      <c r="M42" s="424">
        <v>2311</v>
      </c>
    </row>
    <row r="43" spans="1:13" ht="11.1" customHeight="1" x14ac:dyDescent="0.2">
      <c r="A43" s="422" t="s">
        <v>387</v>
      </c>
      <c r="B43" s="115">
        <v>20525</v>
      </c>
      <c r="C43" s="114">
        <v>9606</v>
      </c>
      <c r="D43" s="114">
        <v>10919</v>
      </c>
      <c r="E43" s="114">
        <v>12819</v>
      </c>
      <c r="F43" s="114">
        <v>7706</v>
      </c>
      <c r="G43" s="114">
        <v>2097</v>
      </c>
      <c r="H43" s="114">
        <v>7687</v>
      </c>
      <c r="I43" s="115">
        <v>8641</v>
      </c>
      <c r="J43" s="114">
        <v>5958</v>
      </c>
      <c r="K43" s="114">
        <v>2683</v>
      </c>
      <c r="L43" s="423">
        <v>2448</v>
      </c>
      <c r="M43" s="424">
        <v>2626</v>
      </c>
    </row>
    <row r="44" spans="1:13" ht="11.1" customHeight="1" x14ac:dyDescent="0.2">
      <c r="A44" s="422" t="s">
        <v>388</v>
      </c>
      <c r="B44" s="115">
        <v>20907</v>
      </c>
      <c r="C44" s="114">
        <v>9967</v>
      </c>
      <c r="D44" s="114">
        <v>10940</v>
      </c>
      <c r="E44" s="114">
        <v>13222</v>
      </c>
      <c r="F44" s="114">
        <v>7685</v>
      </c>
      <c r="G44" s="114">
        <v>2431</v>
      </c>
      <c r="H44" s="114">
        <v>7596</v>
      </c>
      <c r="I44" s="115">
        <v>7949</v>
      </c>
      <c r="J44" s="114">
        <v>5448</v>
      </c>
      <c r="K44" s="114">
        <v>2501</v>
      </c>
      <c r="L44" s="423">
        <v>2502</v>
      </c>
      <c r="M44" s="424">
        <v>1993</v>
      </c>
    </row>
    <row r="45" spans="1:13" s="110" customFormat="1" ht="11.1" customHeight="1" x14ac:dyDescent="0.2">
      <c r="A45" s="422" t="s">
        <v>389</v>
      </c>
      <c r="B45" s="115">
        <v>20797</v>
      </c>
      <c r="C45" s="114">
        <v>9891</v>
      </c>
      <c r="D45" s="114">
        <v>10906</v>
      </c>
      <c r="E45" s="114">
        <v>13110</v>
      </c>
      <c r="F45" s="114">
        <v>7687</v>
      </c>
      <c r="G45" s="114">
        <v>2382</v>
      </c>
      <c r="H45" s="114">
        <v>7617</v>
      </c>
      <c r="I45" s="115">
        <v>7898</v>
      </c>
      <c r="J45" s="114">
        <v>5422</v>
      </c>
      <c r="K45" s="114">
        <v>2476</v>
      </c>
      <c r="L45" s="423">
        <v>1485</v>
      </c>
      <c r="M45" s="424">
        <v>1592</v>
      </c>
    </row>
    <row r="46" spans="1:13" ht="15" customHeight="1" x14ac:dyDescent="0.2">
      <c r="A46" s="422" t="s">
        <v>398</v>
      </c>
      <c r="B46" s="115">
        <v>20578</v>
      </c>
      <c r="C46" s="114">
        <v>9762</v>
      </c>
      <c r="D46" s="114">
        <v>10816</v>
      </c>
      <c r="E46" s="114">
        <v>12936</v>
      </c>
      <c r="F46" s="114">
        <v>7642</v>
      </c>
      <c r="G46" s="114">
        <v>2218</v>
      </c>
      <c r="H46" s="114">
        <v>7595</v>
      </c>
      <c r="I46" s="115">
        <v>7805</v>
      </c>
      <c r="J46" s="114">
        <v>5315</v>
      </c>
      <c r="K46" s="114">
        <v>2490</v>
      </c>
      <c r="L46" s="423">
        <v>1713</v>
      </c>
      <c r="M46" s="424">
        <v>1949</v>
      </c>
    </row>
    <row r="47" spans="1:13" ht="11.1" customHeight="1" x14ac:dyDescent="0.2">
      <c r="A47" s="422" t="s">
        <v>387</v>
      </c>
      <c r="B47" s="115">
        <v>20444</v>
      </c>
      <c r="C47" s="114">
        <v>9729</v>
      </c>
      <c r="D47" s="114">
        <v>10715</v>
      </c>
      <c r="E47" s="114">
        <v>12823</v>
      </c>
      <c r="F47" s="114">
        <v>7621</v>
      </c>
      <c r="G47" s="114">
        <v>2076</v>
      </c>
      <c r="H47" s="114">
        <v>7623</v>
      </c>
      <c r="I47" s="115">
        <v>7738</v>
      </c>
      <c r="J47" s="114">
        <v>5229</v>
      </c>
      <c r="K47" s="114">
        <v>2509</v>
      </c>
      <c r="L47" s="423">
        <v>1498</v>
      </c>
      <c r="M47" s="424">
        <v>1643</v>
      </c>
    </row>
    <row r="48" spans="1:13" ht="11.1" customHeight="1" x14ac:dyDescent="0.2">
      <c r="A48" s="422" t="s">
        <v>388</v>
      </c>
      <c r="B48" s="115">
        <v>21002</v>
      </c>
      <c r="C48" s="114">
        <v>10063</v>
      </c>
      <c r="D48" s="114">
        <v>10939</v>
      </c>
      <c r="E48" s="114">
        <v>13323</v>
      </c>
      <c r="F48" s="114">
        <v>7679</v>
      </c>
      <c r="G48" s="114">
        <v>2411</v>
      </c>
      <c r="H48" s="114">
        <v>7702</v>
      </c>
      <c r="I48" s="115">
        <v>7190</v>
      </c>
      <c r="J48" s="114">
        <v>4802</v>
      </c>
      <c r="K48" s="114">
        <v>2388</v>
      </c>
      <c r="L48" s="423">
        <v>2380</v>
      </c>
      <c r="M48" s="424">
        <v>2015</v>
      </c>
    </row>
    <row r="49" spans="1:17" s="110" customFormat="1" ht="11.1" customHeight="1" x14ac:dyDescent="0.2">
      <c r="A49" s="422" t="s">
        <v>389</v>
      </c>
      <c r="B49" s="115">
        <v>20740</v>
      </c>
      <c r="C49" s="114">
        <v>9938</v>
      </c>
      <c r="D49" s="114">
        <v>10802</v>
      </c>
      <c r="E49" s="114">
        <v>13142</v>
      </c>
      <c r="F49" s="114">
        <v>7598</v>
      </c>
      <c r="G49" s="114">
        <v>2368</v>
      </c>
      <c r="H49" s="114">
        <v>7628</v>
      </c>
      <c r="I49" s="115">
        <v>6880</v>
      </c>
      <c r="J49" s="114">
        <v>4608</v>
      </c>
      <c r="K49" s="114">
        <v>2272</v>
      </c>
      <c r="L49" s="423">
        <v>1369</v>
      </c>
      <c r="M49" s="424">
        <v>1673</v>
      </c>
    </row>
    <row r="50" spans="1:17" ht="15" customHeight="1" x14ac:dyDescent="0.2">
      <c r="A50" s="422" t="s">
        <v>399</v>
      </c>
      <c r="B50" s="143">
        <v>20688</v>
      </c>
      <c r="C50" s="144">
        <v>9923</v>
      </c>
      <c r="D50" s="144">
        <v>10765</v>
      </c>
      <c r="E50" s="144">
        <v>13129</v>
      </c>
      <c r="F50" s="144">
        <v>7559</v>
      </c>
      <c r="G50" s="144">
        <v>2281</v>
      </c>
      <c r="H50" s="144">
        <v>7661</v>
      </c>
      <c r="I50" s="143">
        <v>6614</v>
      </c>
      <c r="J50" s="144">
        <v>4439</v>
      </c>
      <c r="K50" s="144">
        <v>2175</v>
      </c>
      <c r="L50" s="426">
        <v>1957</v>
      </c>
      <c r="M50" s="427">
        <v>2110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0.53455146272718435</v>
      </c>
      <c r="C6" s="480">
        <f>'Tabelle 3.3'!J11</f>
        <v>-15.259449071108264</v>
      </c>
      <c r="D6" s="481">
        <f t="shared" ref="D6:E9" si="0">IF(OR(AND(B6&gt;=-50,B6&lt;=50),ISNUMBER(B6)=FALSE),B6,"")</f>
        <v>0.53455146272718435</v>
      </c>
      <c r="E6" s="481">
        <f t="shared" si="0"/>
        <v>-15.259449071108264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0.53455146272718435</v>
      </c>
      <c r="C14" s="480">
        <f>'Tabelle 3.3'!J11</f>
        <v>-15.259449071108264</v>
      </c>
      <c r="D14" s="481">
        <f>IF(OR(AND(B14&gt;=-50,B14&lt;=50),ISNUMBER(B14)=FALSE),B14,"")</f>
        <v>0.53455146272718435</v>
      </c>
      <c r="E14" s="481">
        <f>IF(OR(AND(C14&gt;=-50,C14&lt;=50),ISNUMBER(C14)=FALSE),C14,"")</f>
        <v>-15.259449071108264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-2.4390243902439024</v>
      </c>
      <c r="C15" s="480">
        <f>'Tabelle 3.3'!J12</f>
        <v>-11.764705882352942</v>
      </c>
      <c r="D15" s="481">
        <f t="shared" ref="D15:E45" si="3">IF(OR(AND(B15&gt;=-50,B15&lt;=50),ISNUMBER(B15)=FALSE),B15,"")</f>
        <v>-2.4390243902439024</v>
      </c>
      <c r="E15" s="481">
        <f t="shared" si="3"/>
        <v>-11.764705882352942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4.9132947976878611</v>
      </c>
      <c r="C16" s="480">
        <f>'Tabelle 3.3'!J13</f>
        <v>58.333333333333336</v>
      </c>
      <c r="D16" s="481">
        <f t="shared" si="3"/>
        <v>4.9132947976878611</v>
      </c>
      <c r="E16" s="481" t="str">
        <f t="shared" si="3"/>
        <v/>
      </c>
      <c r="F16" s="476" t="str">
        <f t="shared" si="4"/>
        <v/>
      </c>
      <c r="G16" s="476" t="str">
        <f t="shared" si="4"/>
        <v>&gt; 50</v>
      </c>
      <c r="H16" s="482" t="str">
        <f t="shared" si="5"/>
        <v/>
      </c>
      <c r="I16" s="482">
        <f t="shared" si="5"/>
        <v>-0.75</v>
      </c>
      <c r="J16" s="476" t="e">
        <f t="shared" si="6"/>
        <v>#N/A</v>
      </c>
      <c r="K16" s="476" t="e">
        <f t="shared" si="7"/>
        <v>#N/A</v>
      </c>
      <c r="L16" s="476">
        <f t="shared" si="8"/>
        <v>25</v>
      </c>
      <c r="M16" s="476">
        <f t="shared" si="9"/>
        <v>45</v>
      </c>
      <c r="N16" s="476">
        <v>25</v>
      </c>
    </row>
    <row r="17" spans="1:14" s="475" customFormat="1" ht="15" customHeight="1" x14ac:dyDescent="0.2">
      <c r="A17" s="475">
        <v>4</v>
      </c>
      <c r="B17" s="479">
        <f>'Tabelle 2.3'!J14</f>
        <v>-0.63930013458950197</v>
      </c>
      <c r="C17" s="480">
        <f>'Tabelle 3.3'!J14</f>
        <v>-7.3033707865168536</v>
      </c>
      <c r="D17" s="481">
        <f t="shared" si="3"/>
        <v>-0.63930013458950197</v>
      </c>
      <c r="E17" s="481">
        <f t="shared" si="3"/>
        <v>-7.3033707865168536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-2.6998961578400831</v>
      </c>
      <c r="C18" s="480">
        <f>'Tabelle 3.3'!J15</f>
        <v>-13.432835820895523</v>
      </c>
      <c r="D18" s="481">
        <f t="shared" si="3"/>
        <v>-2.6998961578400831</v>
      </c>
      <c r="E18" s="481">
        <f t="shared" si="3"/>
        <v>-13.432835820895523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1.4899211218229622</v>
      </c>
      <c r="C19" s="480">
        <f>'Tabelle 3.3'!J16</f>
        <v>-2.0408163265306123</v>
      </c>
      <c r="D19" s="481">
        <f t="shared" si="3"/>
        <v>1.4899211218229622</v>
      </c>
      <c r="E19" s="481">
        <f t="shared" si="3"/>
        <v>-2.0408163265306123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-1.1520737327188939</v>
      </c>
      <c r="C20" s="480">
        <f>'Tabelle 3.3'!J17</f>
        <v>-15.384615384615385</v>
      </c>
      <c r="D20" s="481">
        <f t="shared" si="3"/>
        <v>-1.1520737327188939</v>
      </c>
      <c r="E20" s="481">
        <f t="shared" si="3"/>
        <v>-15.384615384615385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v>
      </c>
      <c r="C21" s="480">
        <f>'Tabelle 3.3'!J18</f>
        <v>1.2552301255230125</v>
      </c>
      <c r="D21" s="481">
        <f t="shared" si="3"/>
        <v>0</v>
      </c>
      <c r="E21" s="481">
        <f t="shared" si="3"/>
        <v>1.2552301255230125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-1.4341273699562469</v>
      </c>
      <c r="C22" s="480">
        <f>'Tabelle 3.3'!J19</f>
        <v>-2.6978417266187051</v>
      </c>
      <c r="D22" s="481">
        <f t="shared" si="3"/>
        <v>-1.4341273699562469</v>
      </c>
      <c r="E22" s="481">
        <f t="shared" si="3"/>
        <v>-2.6978417266187051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17.287784679089025</v>
      </c>
      <c r="C23" s="480">
        <f>'Tabelle 3.3'!J20</f>
        <v>13.333333333333334</v>
      </c>
      <c r="D23" s="481">
        <f t="shared" si="3"/>
        <v>17.287784679089025</v>
      </c>
      <c r="E23" s="481">
        <f t="shared" si="3"/>
        <v>13.333333333333334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0.82191780821917804</v>
      </c>
      <c r="C24" s="480">
        <f>'Tabelle 3.3'!J21</f>
        <v>4.918032786885246</v>
      </c>
      <c r="D24" s="481">
        <f t="shared" si="3"/>
        <v>0.82191780821917804</v>
      </c>
      <c r="E24" s="481">
        <f t="shared" si="3"/>
        <v>4.918032786885246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-27.230046948356808</v>
      </c>
      <c r="C25" s="480">
        <f>'Tabelle 3.3'!J22</f>
        <v>-67.248908296943227</v>
      </c>
      <c r="D25" s="481">
        <f t="shared" si="3"/>
        <v>-27.230046948356808</v>
      </c>
      <c r="E25" s="481" t="str">
        <f t="shared" si="3"/>
        <v/>
      </c>
      <c r="F25" s="476" t="str">
        <f t="shared" si="4"/>
        <v/>
      </c>
      <c r="G25" s="476" t="str">
        <f t="shared" si="4"/>
        <v>&lt; -50</v>
      </c>
      <c r="H25" s="482" t="str">
        <f t="shared" si="5"/>
        <v/>
      </c>
      <c r="I25" s="482">
        <f t="shared" si="5"/>
        <v>0.75</v>
      </c>
      <c r="J25" s="476" t="e">
        <f t="shared" si="6"/>
        <v>#N/A</v>
      </c>
      <c r="K25" s="476" t="e">
        <f t="shared" si="7"/>
        <v>#N/A</v>
      </c>
      <c r="L25" s="476">
        <f t="shared" si="8"/>
        <v>118</v>
      </c>
      <c r="M25" s="476">
        <f t="shared" si="9"/>
        <v>-45</v>
      </c>
      <c r="N25" s="476">
        <v>118</v>
      </c>
    </row>
    <row r="26" spans="1:14" s="475" customFormat="1" ht="15" customHeight="1" x14ac:dyDescent="0.2">
      <c r="A26" s="475">
        <v>13</v>
      </c>
      <c r="B26" s="479">
        <f>'Tabelle 2.3'!J23</f>
        <v>5.4794520547945202</v>
      </c>
      <c r="C26" s="480">
        <f>'Tabelle 3.3'!J23</f>
        <v>-7.8431372549019605</v>
      </c>
      <c r="D26" s="481">
        <f t="shared" si="3"/>
        <v>5.4794520547945202</v>
      </c>
      <c r="E26" s="481">
        <f t="shared" si="3"/>
        <v>-7.8431372549019605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5.070422535211268</v>
      </c>
      <c r="C27" s="480">
        <f>'Tabelle 3.3'!J24</f>
        <v>1.5765765765765767</v>
      </c>
      <c r="D27" s="481">
        <f t="shared" si="3"/>
        <v>5.070422535211268</v>
      </c>
      <c r="E27" s="481">
        <f t="shared" si="3"/>
        <v>1.5765765765765767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-13.314037626628075</v>
      </c>
      <c r="C28" s="480">
        <f>'Tabelle 3.3'!J25</f>
        <v>-52.441915599810336</v>
      </c>
      <c r="D28" s="481">
        <f t="shared" si="3"/>
        <v>-13.314037626628075</v>
      </c>
      <c r="E28" s="481" t="str">
        <f t="shared" si="3"/>
        <v/>
      </c>
      <c r="F28" s="476" t="str">
        <f t="shared" si="4"/>
        <v/>
      </c>
      <c r="G28" s="476" t="str">
        <f t="shared" si="4"/>
        <v>&lt; -50</v>
      </c>
      <c r="H28" s="482" t="str">
        <f t="shared" si="5"/>
        <v/>
      </c>
      <c r="I28" s="482">
        <f t="shared" si="5"/>
        <v>0.75</v>
      </c>
      <c r="J28" s="476" t="e">
        <f t="shared" si="6"/>
        <v>#N/A</v>
      </c>
      <c r="K28" s="476" t="e">
        <f t="shared" si="7"/>
        <v>#N/A</v>
      </c>
      <c r="L28" s="476">
        <f t="shared" si="8"/>
        <v>149</v>
      </c>
      <c r="M28" s="476">
        <f t="shared" si="9"/>
        <v>-45</v>
      </c>
      <c r="N28" s="476">
        <v>149</v>
      </c>
    </row>
    <row r="29" spans="1:14" s="475" customFormat="1" ht="15" customHeight="1" x14ac:dyDescent="0.2">
      <c r="A29" s="475">
        <v>16</v>
      </c>
      <c r="B29" s="479">
        <f>'Tabelle 2.3'!J26</f>
        <v>6.91588785046729</v>
      </c>
      <c r="C29" s="480">
        <f>'Tabelle 3.3'!J26</f>
        <v>-32.692307692307693</v>
      </c>
      <c r="D29" s="481">
        <f t="shared" si="3"/>
        <v>6.91588785046729</v>
      </c>
      <c r="E29" s="481">
        <f t="shared" si="3"/>
        <v>-32.692307692307693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1.8754186202277294</v>
      </c>
      <c r="C30" s="480">
        <f>'Tabelle 3.3'!J27</f>
        <v>11.111111111111111</v>
      </c>
      <c r="D30" s="481">
        <f t="shared" si="3"/>
        <v>1.8754186202277294</v>
      </c>
      <c r="E30" s="481">
        <f t="shared" si="3"/>
        <v>11.111111111111111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-2.5210084033613445</v>
      </c>
      <c r="C31" s="480">
        <f>'Tabelle 3.3'!J28</f>
        <v>-8.1521739130434785</v>
      </c>
      <c r="D31" s="481">
        <f t="shared" si="3"/>
        <v>-2.5210084033613445</v>
      </c>
      <c r="E31" s="481">
        <f t="shared" si="3"/>
        <v>-8.1521739130434785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3.3009708737864076</v>
      </c>
      <c r="C32" s="480">
        <f>'Tabelle 3.3'!J29</f>
        <v>-1.1764705882352942</v>
      </c>
      <c r="D32" s="481">
        <f t="shared" si="3"/>
        <v>3.3009708737864076</v>
      </c>
      <c r="E32" s="481">
        <f t="shared" si="3"/>
        <v>-1.1764705882352942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3.2151300236406621</v>
      </c>
      <c r="C33" s="480">
        <f>'Tabelle 3.3'!J30</f>
        <v>2.6402640264026402</v>
      </c>
      <c r="D33" s="481">
        <f t="shared" si="3"/>
        <v>3.2151300236406621</v>
      </c>
      <c r="E33" s="481">
        <f t="shared" si="3"/>
        <v>2.6402640264026402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0.94339622641509435</v>
      </c>
      <c r="C34" s="480">
        <f>'Tabelle 3.3'!J31</f>
        <v>-0.89974293059125965</v>
      </c>
      <c r="D34" s="481">
        <f t="shared" si="3"/>
        <v>0.94339622641509435</v>
      </c>
      <c r="E34" s="481">
        <f t="shared" si="3"/>
        <v>-0.89974293059125965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-2.4390243902439024</v>
      </c>
      <c r="C37" s="480">
        <f>'Tabelle 3.3'!J34</f>
        <v>-11.764705882352942</v>
      </c>
      <c r="D37" s="481">
        <f t="shared" si="3"/>
        <v>-2.4390243902439024</v>
      </c>
      <c r="E37" s="481">
        <f t="shared" si="3"/>
        <v>-11.764705882352942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-4.1631973355537054E-2</v>
      </c>
      <c r="C38" s="480">
        <f>'Tabelle 3.3'!J35</f>
        <v>-2.6359143327841843</v>
      </c>
      <c r="D38" s="481">
        <f t="shared" si="3"/>
        <v>-4.1631973355537054E-2</v>
      </c>
      <c r="E38" s="481">
        <f t="shared" si="3"/>
        <v>-2.6359143327841843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0.71823555583804743</v>
      </c>
      <c r="C39" s="480">
        <f>'Tabelle 3.3'!J36</f>
        <v>-16.345616973757679</v>
      </c>
      <c r="D39" s="481">
        <f t="shared" si="3"/>
        <v>0.71823555583804743</v>
      </c>
      <c r="E39" s="481">
        <f t="shared" si="3"/>
        <v>-16.345616973757679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0.71823555583804743</v>
      </c>
      <c r="C45" s="480">
        <f>'Tabelle 3.3'!J36</f>
        <v>-16.345616973757679</v>
      </c>
      <c r="D45" s="481">
        <f t="shared" si="3"/>
        <v>0.71823555583804743</v>
      </c>
      <c r="E45" s="481">
        <f t="shared" si="3"/>
        <v>-16.345616973757679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19273</v>
      </c>
      <c r="C51" s="487">
        <v>6936</v>
      </c>
      <c r="D51" s="487">
        <v>2648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19154</v>
      </c>
      <c r="C52" s="487">
        <v>6997</v>
      </c>
      <c r="D52" s="487">
        <v>2676</v>
      </c>
      <c r="E52" s="488">
        <f t="shared" ref="E52:G70" si="11">IF($A$51=37802,IF(COUNTBLANK(B$51:B$70)&gt;0,#N/A,B52/B$51*100),IF(COUNTBLANK(B$51:B$75)&gt;0,#N/A,B52/B$51*100))</f>
        <v>99.382555907227726</v>
      </c>
      <c r="F52" s="488">
        <f t="shared" si="11"/>
        <v>100.87946943483274</v>
      </c>
      <c r="G52" s="488">
        <f t="shared" si="11"/>
        <v>101.05740181268882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19559</v>
      </c>
      <c r="C53" s="487">
        <v>7024</v>
      </c>
      <c r="D53" s="487">
        <v>2755</v>
      </c>
      <c r="E53" s="488">
        <f t="shared" si="11"/>
        <v>101.48394126498211</v>
      </c>
      <c r="F53" s="488">
        <f t="shared" si="11"/>
        <v>101.26874279123415</v>
      </c>
      <c r="G53" s="488">
        <f t="shared" si="11"/>
        <v>104.04078549848943</v>
      </c>
      <c r="H53" s="489">
        <f>IF(ISERROR(L53)=TRUE,IF(MONTH(A53)=MONTH(MAX(A$51:A$75)),A53,""),"")</f>
        <v>41883</v>
      </c>
      <c r="I53" s="488">
        <f t="shared" si="12"/>
        <v>101.48394126498211</v>
      </c>
      <c r="J53" s="488">
        <f t="shared" si="10"/>
        <v>101.26874279123415</v>
      </c>
      <c r="K53" s="488">
        <f t="shared" si="10"/>
        <v>104.04078549848943</v>
      </c>
      <c r="L53" s="488" t="e">
        <f t="shared" si="13"/>
        <v>#N/A</v>
      </c>
    </row>
    <row r="54" spans="1:14" ht="15" customHeight="1" x14ac:dyDescent="0.2">
      <c r="A54" s="490" t="s">
        <v>462</v>
      </c>
      <c r="B54" s="487">
        <v>19536</v>
      </c>
      <c r="C54" s="487">
        <v>6981</v>
      </c>
      <c r="D54" s="487">
        <v>2645</v>
      </c>
      <c r="E54" s="488">
        <f t="shared" si="11"/>
        <v>101.36460333108495</v>
      </c>
      <c r="F54" s="488">
        <f t="shared" si="11"/>
        <v>100.64878892733564</v>
      </c>
      <c r="G54" s="488">
        <f t="shared" si="11"/>
        <v>99.88670694864048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19527</v>
      </c>
      <c r="C55" s="487">
        <v>6705</v>
      </c>
      <c r="D55" s="487">
        <v>2662</v>
      </c>
      <c r="E55" s="488">
        <f t="shared" si="11"/>
        <v>101.31790587869041</v>
      </c>
      <c r="F55" s="488">
        <f t="shared" si="11"/>
        <v>96.669550173010379</v>
      </c>
      <c r="G55" s="488">
        <f t="shared" si="11"/>
        <v>100.5287009063444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19602</v>
      </c>
      <c r="C56" s="487">
        <v>6672</v>
      </c>
      <c r="D56" s="487">
        <v>2729</v>
      </c>
      <c r="E56" s="488">
        <f t="shared" si="11"/>
        <v>101.70705131531157</v>
      </c>
      <c r="F56" s="488">
        <f t="shared" si="11"/>
        <v>96.193771626297575</v>
      </c>
      <c r="G56" s="488">
        <f t="shared" si="11"/>
        <v>103.05891238670695</v>
      </c>
      <c r="H56" s="489" t="str">
        <f t="shared" si="14"/>
        <v/>
      </c>
      <c r="I56" s="488" t="str">
        <f t="shared" si="12"/>
        <v/>
      </c>
      <c r="J56" s="488" t="str">
        <f t="shared" si="10"/>
        <v/>
      </c>
      <c r="K56" s="488" t="str">
        <f t="shared" si="10"/>
        <v/>
      </c>
      <c r="L56" s="488" t="e">
        <f t="shared" si="13"/>
        <v>#N/A</v>
      </c>
    </row>
    <row r="57" spans="1:14" ht="15" customHeight="1" x14ac:dyDescent="0.2">
      <c r="A57" s="490">
        <v>42248</v>
      </c>
      <c r="B57" s="487">
        <v>19995</v>
      </c>
      <c r="C57" s="487">
        <v>6642</v>
      </c>
      <c r="D57" s="487">
        <v>2863</v>
      </c>
      <c r="E57" s="488">
        <f t="shared" si="11"/>
        <v>103.74617340320656</v>
      </c>
      <c r="F57" s="488">
        <f t="shared" si="11"/>
        <v>95.761245674740479</v>
      </c>
      <c r="G57" s="488">
        <f t="shared" si="11"/>
        <v>108.11933534743203</v>
      </c>
      <c r="H57" s="489">
        <f t="shared" si="14"/>
        <v>42248</v>
      </c>
      <c r="I57" s="488">
        <f t="shared" si="12"/>
        <v>103.74617340320656</v>
      </c>
      <c r="J57" s="488">
        <f t="shared" si="10"/>
        <v>95.761245674740479</v>
      </c>
      <c r="K57" s="488">
        <f t="shared" si="10"/>
        <v>108.11933534743203</v>
      </c>
      <c r="L57" s="488" t="e">
        <f t="shared" si="13"/>
        <v>#N/A</v>
      </c>
    </row>
    <row r="58" spans="1:14" ht="15" customHeight="1" x14ac:dyDescent="0.2">
      <c r="A58" s="490" t="s">
        <v>465</v>
      </c>
      <c r="B58" s="487">
        <v>20038</v>
      </c>
      <c r="C58" s="487">
        <v>6758</v>
      </c>
      <c r="D58" s="487">
        <v>2875</v>
      </c>
      <c r="E58" s="488">
        <f t="shared" si="11"/>
        <v>103.96928345353604</v>
      </c>
      <c r="F58" s="488">
        <f t="shared" si="11"/>
        <v>97.433679354094579</v>
      </c>
      <c r="G58" s="488">
        <f t="shared" si="11"/>
        <v>108.57250755287009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20093</v>
      </c>
      <c r="C59" s="487">
        <v>6777</v>
      </c>
      <c r="D59" s="487">
        <v>2822</v>
      </c>
      <c r="E59" s="488">
        <f t="shared" si="11"/>
        <v>104.25465677372489</v>
      </c>
      <c r="F59" s="488">
        <f t="shared" si="11"/>
        <v>97.707612456747412</v>
      </c>
      <c r="G59" s="488">
        <f t="shared" si="11"/>
        <v>106.57099697885198</v>
      </c>
      <c r="H59" s="489" t="str">
        <f t="shared" si="14"/>
        <v/>
      </c>
      <c r="I59" s="488" t="str">
        <f t="shared" si="12"/>
        <v/>
      </c>
      <c r="J59" s="488" t="str">
        <f t="shared" si="10"/>
        <v/>
      </c>
      <c r="K59" s="488" t="str">
        <f t="shared" si="10"/>
        <v/>
      </c>
      <c r="L59" s="488" t="e">
        <f t="shared" si="13"/>
        <v>#N/A</v>
      </c>
    </row>
    <row r="60" spans="1:14" ht="15" customHeight="1" x14ac:dyDescent="0.2">
      <c r="A60" s="490" t="s">
        <v>467</v>
      </c>
      <c r="B60" s="487">
        <v>20044</v>
      </c>
      <c r="C60" s="487">
        <v>6795</v>
      </c>
      <c r="D60" s="487">
        <v>2987</v>
      </c>
      <c r="E60" s="488">
        <f t="shared" si="11"/>
        <v>104.00041508846573</v>
      </c>
      <c r="F60" s="488">
        <f t="shared" si="11"/>
        <v>97.967128027681667</v>
      </c>
      <c r="G60" s="488">
        <f t="shared" si="11"/>
        <v>112.80211480362539</v>
      </c>
      <c r="H60" s="489" t="str">
        <f t="shared" si="14"/>
        <v/>
      </c>
      <c r="I60" s="488" t="str">
        <f t="shared" si="12"/>
        <v/>
      </c>
      <c r="J60" s="488" t="str">
        <f t="shared" si="10"/>
        <v/>
      </c>
      <c r="K60" s="488" t="str">
        <f t="shared" si="10"/>
        <v/>
      </c>
      <c r="L60" s="488" t="e">
        <f t="shared" si="13"/>
        <v>#N/A</v>
      </c>
    </row>
    <row r="61" spans="1:14" ht="15" customHeight="1" x14ac:dyDescent="0.2">
      <c r="A61" s="490">
        <v>42614</v>
      </c>
      <c r="B61" s="487">
        <v>20605</v>
      </c>
      <c r="C61" s="487">
        <v>6722</v>
      </c>
      <c r="D61" s="487">
        <v>3106</v>
      </c>
      <c r="E61" s="488">
        <f t="shared" si="11"/>
        <v>106.91122295439214</v>
      </c>
      <c r="F61" s="488">
        <f t="shared" si="11"/>
        <v>96.914648212226069</v>
      </c>
      <c r="G61" s="488">
        <f t="shared" si="11"/>
        <v>117.29607250755288</v>
      </c>
      <c r="H61" s="489">
        <f t="shared" si="14"/>
        <v>42614</v>
      </c>
      <c r="I61" s="488">
        <f t="shared" si="12"/>
        <v>106.91122295439214</v>
      </c>
      <c r="J61" s="488">
        <f t="shared" si="10"/>
        <v>96.914648212226069</v>
      </c>
      <c r="K61" s="488">
        <f t="shared" si="10"/>
        <v>117.29607250755288</v>
      </c>
      <c r="L61" s="488" t="e">
        <f t="shared" si="13"/>
        <v>#N/A</v>
      </c>
    </row>
    <row r="62" spans="1:14" ht="15" customHeight="1" x14ac:dyDescent="0.2">
      <c r="A62" s="490" t="s">
        <v>468</v>
      </c>
      <c r="B62" s="487">
        <v>20622</v>
      </c>
      <c r="C62" s="487">
        <v>6704</v>
      </c>
      <c r="D62" s="487">
        <v>3111</v>
      </c>
      <c r="E62" s="488">
        <f t="shared" si="11"/>
        <v>106.99942925335961</v>
      </c>
      <c r="F62" s="488">
        <f t="shared" si="11"/>
        <v>96.655132641291814</v>
      </c>
      <c r="G62" s="488">
        <f t="shared" si="11"/>
        <v>117.48489425981874</v>
      </c>
      <c r="H62" s="489" t="str">
        <f t="shared" si="14"/>
        <v/>
      </c>
      <c r="I62" s="488" t="str">
        <f t="shared" si="12"/>
        <v/>
      </c>
      <c r="J62" s="488" t="str">
        <f t="shared" si="10"/>
        <v/>
      </c>
      <c r="K62" s="488" t="str">
        <f t="shared" si="10"/>
        <v/>
      </c>
      <c r="L62" s="488" t="e">
        <f t="shared" si="13"/>
        <v>#N/A</v>
      </c>
    </row>
    <row r="63" spans="1:14" ht="15" customHeight="1" x14ac:dyDescent="0.2">
      <c r="A63" s="490" t="s">
        <v>469</v>
      </c>
      <c r="B63" s="487">
        <v>20649</v>
      </c>
      <c r="C63" s="487">
        <v>6541</v>
      </c>
      <c r="D63" s="487">
        <v>2984</v>
      </c>
      <c r="E63" s="488">
        <f t="shared" si="11"/>
        <v>107.13952161054326</v>
      </c>
      <c r="F63" s="488">
        <f t="shared" si="11"/>
        <v>94.305074971164942</v>
      </c>
      <c r="G63" s="488">
        <f t="shared" si="11"/>
        <v>112.68882175226587</v>
      </c>
      <c r="H63" s="489" t="str">
        <f t="shared" si="14"/>
        <v/>
      </c>
      <c r="I63" s="488" t="str">
        <f t="shared" si="12"/>
        <v/>
      </c>
      <c r="J63" s="488" t="str">
        <f t="shared" si="10"/>
        <v/>
      </c>
      <c r="K63" s="488" t="str">
        <f t="shared" si="10"/>
        <v/>
      </c>
      <c r="L63" s="488" t="e">
        <f t="shared" si="13"/>
        <v>#N/A</v>
      </c>
    </row>
    <row r="64" spans="1:14" ht="15" customHeight="1" x14ac:dyDescent="0.2">
      <c r="A64" s="490" t="s">
        <v>470</v>
      </c>
      <c r="B64" s="487">
        <v>20554</v>
      </c>
      <c r="C64" s="487">
        <v>6470</v>
      </c>
      <c r="D64" s="487">
        <v>2985</v>
      </c>
      <c r="E64" s="488">
        <f t="shared" si="11"/>
        <v>106.64660405748975</v>
      </c>
      <c r="F64" s="488">
        <f t="shared" si="11"/>
        <v>93.281430219146472</v>
      </c>
      <c r="G64" s="488">
        <f t="shared" si="11"/>
        <v>112.72658610271904</v>
      </c>
      <c r="H64" s="489" t="str">
        <f t="shared" si="14"/>
        <v/>
      </c>
      <c r="I64" s="488" t="str">
        <f t="shared" si="12"/>
        <v/>
      </c>
      <c r="J64" s="488" t="str">
        <f t="shared" si="10"/>
        <v/>
      </c>
      <c r="K64" s="488" t="str">
        <f t="shared" si="10"/>
        <v/>
      </c>
      <c r="L64" s="488" t="e">
        <f t="shared" si="13"/>
        <v>#N/A</v>
      </c>
    </row>
    <row r="65" spans="1:12" ht="15" customHeight="1" x14ac:dyDescent="0.2">
      <c r="A65" s="490">
        <v>42979</v>
      </c>
      <c r="B65" s="487">
        <v>21021</v>
      </c>
      <c r="C65" s="487">
        <v>6317</v>
      </c>
      <c r="D65" s="487">
        <v>2942</v>
      </c>
      <c r="E65" s="488">
        <f t="shared" si="11"/>
        <v>109.0696829761843</v>
      </c>
      <c r="F65" s="488">
        <f t="shared" si="11"/>
        <v>91.075547866205312</v>
      </c>
      <c r="G65" s="488">
        <f t="shared" si="11"/>
        <v>111.10271903323263</v>
      </c>
      <c r="H65" s="489">
        <f t="shared" si="14"/>
        <v>42979</v>
      </c>
      <c r="I65" s="488">
        <f t="shared" si="12"/>
        <v>109.0696829761843</v>
      </c>
      <c r="J65" s="488">
        <f t="shared" si="10"/>
        <v>91.075547866205312</v>
      </c>
      <c r="K65" s="488">
        <f t="shared" si="10"/>
        <v>111.10271903323263</v>
      </c>
      <c r="L65" s="488" t="e">
        <f t="shared" si="13"/>
        <v>#N/A</v>
      </c>
    </row>
    <row r="66" spans="1:12" ht="15" customHeight="1" x14ac:dyDescent="0.2">
      <c r="A66" s="490" t="s">
        <v>471</v>
      </c>
      <c r="B66" s="487">
        <v>20876</v>
      </c>
      <c r="C66" s="487">
        <v>6224</v>
      </c>
      <c r="D66" s="487">
        <v>2884</v>
      </c>
      <c r="E66" s="488">
        <f t="shared" si="11"/>
        <v>108.31733513205002</v>
      </c>
      <c r="F66" s="488">
        <f t="shared" si="11"/>
        <v>89.734717416378317</v>
      </c>
      <c r="G66" s="488">
        <f t="shared" si="11"/>
        <v>108.91238670694865</v>
      </c>
      <c r="H66" s="489" t="str">
        <f t="shared" si="14"/>
        <v/>
      </c>
      <c r="I66" s="488" t="str">
        <f t="shared" si="12"/>
        <v/>
      </c>
      <c r="J66" s="488" t="str">
        <f t="shared" si="10"/>
        <v/>
      </c>
      <c r="K66" s="488" t="str">
        <f t="shared" si="10"/>
        <v/>
      </c>
      <c r="L66" s="488" t="e">
        <f t="shared" si="13"/>
        <v>#N/A</v>
      </c>
    </row>
    <row r="67" spans="1:12" ht="15" customHeight="1" x14ac:dyDescent="0.2">
      <c r="A67" s="490" t="s">
        <v>472</v>
      </c>
      <c r="B67" s="487">
        <v>20714</v>
      </c>
      <c r="C67" s="487">
        <v>5906</v>
      </c>
      <c r="D67" s="487">
        <v>2713</v>
      </c>
      <c r="E67" s="488">
        <f t="shared" si="11"/>
        <v>107.47678098894826</v>
      </c>
      <c r="F67" s="488">
        <f t="shared" si="11"/>
        <v>85.149942329873127</v>
      </c>
      <c r="G67" s="488">
        <f t="shared" si="11"/>
        <v>102.45468277945619</v>
      </c>
      <c r="H67" s="489" t="str">
        <f t="shared" si="14"/>
        <v/>
      </c>
      <c r="I67" s="488" t="str">
        <f t="shared" si="12"/>
        <v/>
      </c>
      <c r="J67" s="488" t="str">
        <f t="shared" si="12"/>
        <v/>
      </c>
      <c r="K67" s="488" t="str">
        <f t="shared" si="12"/>
        <v/>
      </c>
      <c r="L67" s="488" t="e">
        <f t="shared" si="13"/>
        <v>#N/A</v>
      </c>
    </row>
    <row r="68" spans="1:12" ht="15" customHeight="1" x14ac:dyDescent="0.2">
      <c r="A68" s="490" t="s">
        <v>473</v>
      </c>
      <c r="B68" s="487">
        <v>20525</v>
      </c>
      <c r="C68" s="487">
        <v>5958</v>
      </c>
      <c r="D68" s="487">
        <v>2683</v>
      </c>
      <c r="E68" s="488">
        <f t="shared" si="11"/>
        <v>106.49613448866289</v>
      </c>
      <c r="F68" s="488">
        <f t="shared" si="11"/>
        <v>85.899653979238749</v>
      </c>
      <c r="G68" s="488">
        <f t="shared" si="11"/>
        <v>101.32175226586102</v>
      </c>
      <c r="H68" s="489" t="str">
        <f t="shared" si="14"/>
        <v/>
      </c>
      <c r="I68" s="488" t="str">
        <f t="shared" si="12"/>
        <v/>
      </c>
      <c r="J68" s="488" t="str">
        <f t="shared" si="12"/>
        <v/>
      </c>
      <c r="K68" s="488" t="str">
        <f t="shared" si="12"/>
        <v/>
      </c>
      <c r="L68" s="488" t="e">
        <f t="shared" si="13"/>
        <v>#N/A</v>
      </c>
    </row>
    <row r="69" spans="1:12" ht="15" customHeight="1" x14ac:dyDescent="0.2">
      <c r="A69" s="490">
        <v>43344</v>
      </c>
      <c r="B69" s="487">
        <v>20907</v>
      </c>
      <c r="C69" s="487">
        <v>5448</v>
      </c>
      <c r="D69" s="487">
        <v>2501</v>
      </c>
      <c r="E69" s="488">
        <f t="shared" si="11"/>
        <v>108.4781819125201</v>
      </c>
      <c r="F69" s="488">
        <f t="shared" si="11"/>
        <v>78.54671280276817</v>
      </c>
      <c r="G69" s="488">
        <f t="shared" si="11"/>
        <v>94.448640483383684</v>
      </c>
      <c r="H69" s="489">
        <f t="shared" si="14"/>
        <v>43344</v>
      </c>
      <c r="I69" s="488">
        <f t="shared" si="12"/>
        <v>108.4781819125201</v>
      </c>
      <c r="J69" s="488">
        <f t="shared" si="12"/>
        <v>78.54671280276817</v>
      </c>
      <c r="K69" s="488">
        <f t="shared" si="12"/>
        <v>94.448640483383684</v>
      </c>
      <c r="L69" s="488" t="e">
        <f t="shared" si="13"/>
        <v>#N/A</v>
      </c>
    </row>
    <row r="70" spans="1:12" ht="15" customHeight="1" x14ac:dyDescent="0.2">
      <c r="A70" s="490" t="s">
        <v>474</v>
      </c>
      <c r="B70" s="487">
        <v>20797</v>
      </c>
      <c r="C70" s="487">
        <v>5422</v>
      </c>
      <c r="D70" s="487">
        <v>2476</v>
      </c>
      <c r="E70" s="488">
        <f t="shared" si="11"/>
        <v>107.90743527214237</v>
      </c>
      <c r="F70" s="488">
        <f t="shared" si="11"/>
        <v>78.171856978085358</v>
      </c>
      <c r="G70" s="488">
        <f t="shared" si="11"/>
        <v>93.504531722054381</v>
      </c>
      <c r="H70" s="489" t="str">
        <f t="shared" si="14"/>
        <v/>
      </c>
      <c r="I70" s="488" t="str">
        <f t="shared" si="12"/>
        <v/>
      </c>
      <c r="J70" s="488" t="str">
        <f t="shared" si="12"/>
        <v/>
      </c>
      <c r="K70" s="488" t="str">
        <f t="shared" si="12"/>
        <v/>
      </c>
      <c r="L70" s="488" t="e">
        <f t="shared" si="13"/>
        <v>#N/A</v>
      </c>
    </row>
    <row r="71" spans="1:12" ht="15" customHeight="1" x14ac:dyDescent="0.2">
      <c r="A71" s="490" t="s">
        <v>475</v>
      </c>
      <c r="B71" s="487">
        <v>20578</v>
      </c>
      <c r="C71" s="487">
        <v>5315</v>
      </c>
      <c r="D71" s="487">
        <v>2490</v>
      </c>
      <c r="E71" s="491">
        <f t="shared" ref="E71:G75" si="15">IF($A$51=37802,IF(COUNTBLANK(B$51:B$70)&gt;0,#N/A,IF(ISBLANK(B71)=FALSE,B71/B$51*100,#N/A)),IF(COUNTBLANK(B$51:B$75)&gt;0,#N/A,B71/B$51*100))</f>
        <v>106.77113059720853</v>
      </c>
      <c r="F71" s="491">
        <f t="shared" si="15"/>
        <v>76.629181084198379</v>
      </c>
      <c r="G71" s="491">
        <f t="shared" si="15"/>
        <v>94.033232628398792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20444</v>
      </c>
      <c r="C72" s="487">
        <v>5229</v>
      </c>
      <c r="D72" s="487">
        <v>2509</v>
      </c>
      <c r="E72" s="491">
        <f t="shared" si="15"/>
        <v>106.07585741711203</v>
      </c>
      <c r="F72" s="491">
        <f t="shared" si="15"/>
        <v>75.389273356401389</v>
      </c>
      <c r="G72" s="491">
        <f t="shared" si="15"/>
        <v>94.750755287009056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21002</v>
      </c>
      <c r="C73" s="487">
        <v>4802</v>
      </c>
      <c r="D73" s="487">
        <v>2388</v>
      </c>
      <c r="E73" s="491">
        <f t="shared" si="15"/>
        <v>108.9710994655736</v>
      </c>
      <c r="F73" s="491">
        <f t="shared" si="15"/>
        <v>69.232987312572092</v>
      </c>
      <c r="G73" s="491">
        <f t="shared" si="15"/>
        <v>90.181268882175232</v>
      </c>
      <c r="H73" s="492">
        <f>IF(A$51=37802,IF(ISERROR(L73)=TRUE,IF(ISBLANK(A73)=FALSE,IF(MONTH(A73)=MONTH(MAX(A$51:A$75)),A73,""),""),""),IF(ISERROR(L73)=TRUE,IF(MONTH(A73)=MONTH(MAX(A$51:A$75)),A73,""),""))</f>
        <v>43709</v>
      </c>
      <c r="I73" s="488">
        <f t="shared" si="12"/>
        <v>108.9710994655736</v>
      </c>
      <c r="J73" s="488">
        <f t="shared" si="12"/>
        <v>69.232987312572092</v>
      </c>
      <c r="K73" s="488">
        <f t="shared" si="12"/>
        <v>90.181268882175232</v>
      </c>
      <c r="L73" s="488" t="e">
        <f t="shared" si="13"/>
        <v>#N/A</v>
      </c>
    </row>
    <row r="74" spans="1:12" ht="15" customHeight="1" x14ac:dyDescent="0.2">
      <c r="A74" s="490" t="s">
        <v>477</v>
      </c>
      <c r="B74" s="487">
        <v>20740</v>
      </c>
      <c r="C74" s="487">
        <v>4608</v>
      </c>
      <c r="D74" s="487">
        <v>2272</v>
      </c>
      <c r="E74" s="491">
        <f t="shared" si="15"/>
        <v>107.61168474031028</v>
      </c>
      <c r="F74" s="491">
        <f t="shared" si="15"/>
        <v>66.435986159169545</v>
      </c>
      <c r="G74" s="491">
        <f t="shared" si="15"/>
        <v>85.800604229607245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20688</v>
      </c>
      <c r="C75" s="493">
        <v>4439</v>
      </c>
      <c r="D75" s="493">
        <v>2175</v>
      </c>
      <c r="E75" s="491">
        <f t="shared" si="15"/>
        <v>107.34187723758626</v>
      </c>
      <c r="F75" s="491">
        <f t="shared" si="15"/>
        <v>63.999423298731259</v>
      </c>
      <c r="G75" s="491">
        <f t="shared" si="15"/>
        <v>82.137462235649551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108.9710994655736</v>
      </c>
      <c r="J77" s="488">
        <f>IF(J75&lt;&gt;"",J75,IF(J74&lt;&gt;"",J74,IF(J73&lt;&gt;"",J73,IF(J72&lt;&gt;"",J72,IF(J71&lt;&gt;"",J71,IF(J70&lt;&gt;"",J70,""))))))</f>
        <v>69.232987312572092</v>
      </c>
      <c r="K77" s="488">
        <f>IF(K75&lt;&gt;"",K75,IF(K74&lt;&gt;"",K74,IF(K73&lt;&gt;"",K73,IF(K72&lt;&gt;"",K72,IF(K71&lt;&gt;"",K71,IF(K70&lt;&gt;"",K70,""))))))</f>
        <v>90.181268882175232</v>
      </c>
    </row>
    <row r="78" spans="1:12" ht="15" customHeight="1" x14ac:dyDescent="0.2">
      <c r="I78" s="495">
        <f>RANK(I77,$I77:$K77)</f>
        <v>1</v>
      </c>
      <c r="J78" s="495">
        <f>RANK(J77,$I77:$K77)</f>
        <v>3</v>
      </c>
      <c r="K78" s="495">
        <f>RANK(K77,$I77:$K77)</f>
        <v>2</v>
      </c>
    </row>
    <row r="79" spans="1:12" ht="15" customHeight="1" x14ac:dyDescent="0.2">
      <c r="I79" s="488" t="str">
        <f>"SvB: "&amp;IF(I77&gt;100,"+","")&amp;TEXT(I77-100,"0,0")&amp;"%"</f>
        <v>SvB: +9,0%</v>
      </c>
      <c r="J79" s="488" t="str">
        <f>"GeB - ausschließlich: "&amp;IF(J77&gt;100,"+","")&amp;TEXT(J77-100,"0,0")&amp;"%"</f>
        <v>GeB - ausschließlich: -30,8%</v>
      </c>
      <c r="K79" s="488" t="str">
        <f>"GeB - im Nebenjob: "&amp;IF(K77&gt;100,"+","")&amp;TEXT(K77-100,"0,0")&amp;"%"</f>
        <v>GeB - im Nebenjob: -9,8%</v>
      </c>
    </row>
    <row r="81" spans="9:9" ht="15" customHeight="1" x14ac:dyDescent="0.2">
      <c r="I81" s="488" t="str">
        <f>IF(ISERROR(HLOOKUP(1,I$78:K$79,2,FALSE)),"",HLOOKUP(1,I$78:K$79,2,FALSE))</f>
        <v>SvB: +9,0%</v>
      </c>
    </row>
    <row r="82" spans="9:9" ht="15" customHeight="1" x14ac:dyDescent="0.2">
      <c r="I82" s="488" t="str">
        <f>IF(ISERROR(HLOOKUP(2,I$78:K$79,2,FALSE)),"",HLOOKUP(2,I$78:K$79,2,FALSE))</f>
        <v>GeB - im Nebenjob: -9,8%</v>
      </c>
    </row>
    <row r="83" spans="9:9" ht="15" customHeight="1" x14ac:dyDescent="0.2">
      <c r="I83" s="488" t="str">
        <f>IF(ISERROR(HLOOKUP(3,I$78:K$79,2,FALSE)),"",HLOOKUP(3,I$78:K$79,2,FALSE))</f>
        <v>GeB - ausschließlich: -30,8%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20688</v>
      </c>
      <c r="E12" s="114">
        <v>20740</v>
      </c>
      <c r="F12" s="114">
        <v>21002</v>
      </c>
      <c r="G12" s="114">
        <v>20444</v>
      </c>
      <c r="H12" s="114">
        <v>20578</v>
      </c>
      <c r="I12" s="115">
        <v>110</v>
      </c>
      <c r="J12" s="116">
        <v>0.53455146272718435</v>
      </c>
      <c r="N12" s="117"/>
    </row>
    <row r="13" spans="1:15" s="110" customFormat="1" ht="13.5" customHeight="1" x14ac:dyDescent="0.2">
      <c r="A13" s="118" t="s">
        <v>105</v>
      </c>
      <c r="B13" s="119" t="s">
        <v>106</v>
      </c>
      <c r="C13" s="113">
        <v>47.965003866976026</v>
      </c>
      <c r="D13" s="114">
        <v>9923</v>
      </c>
      <c r="E13" s="114">
        <v>9938</v>
      </c>
      <c r="F13" s="114">
        <v>10063</v>
      </c>
      <c r="G13" s="114">
        <v>9729</v>
      </c>
      <c r="H13" s="114">
        <v>9762</v>
      </c>
      <c r="I13" s="115">
        <v>161</v>
      </c>
      <c r="J13" s="116">
        <v>1.6492522024175373</v>
      </c>
    </row>
    <row r="14" spans="1:15" s="110" customFormat="1" ht="13.5" customHeight="1" x14ac:dyDescent="0.2">
      <c r="A14" s="120"/>
      <c r="B14" s="119" t="s">
        <v>107</v>
      </c>
      <c r="C14" s="113">
        <v>52.034996133023974</v>
      </c>
      <c r="D14" s="114">
        <v>10765</v>
      </c>
      <c r="E14" s="114">
        <v>10802</v>
      </c>
      <c r="F14" s="114">
        <v>10939</v>
      </c>
      <c r="G14" s="114">
        <v>10715</v>
      </c>
      <c r="H14" s="114">
        <v>10816</v>
      </c>
      <c r="I14" s="115">
        <v>-51</v>
      </c>
      <c r="J14" s="116">
        <v>-0.47152366863905326</v>
      </c>
    </row>
    <row r="15" spans="1:15" s="110" customFormat="1" ht="13.5" customHeight="1" x14ac:dyDescent="0.2">
      <c r="A15" s="118" t="s">
        <v>105</v>
      </c>
      <c r="B15" s="121" t="s">
        <v>108</v>
      </c>
      <c r="C15" s="113">
        <v>11.025715390564578</v>
      </c>
      <c r="D15" s="114">
        <v>2281</v>
      </c>
      <c r="E15" s="114">
        <v>2368</v>
      </c>
      <c r="F15" s="114">
        <v>2411</v>
      </c>
      <c r="G15" s="114">
        <v>2076</v>
      </c>
      <c r="H15" s="114">
        <v>2218</v>
      </c>
      <c r="I15" s="115">
        <v>63</v>
      </c>
      <c r="J15" s="116">
        <v>2.8403967538322812</v>
      </c>
    </row>
    <row r="16" spans="1:15" s="110" customFormat="1" ht="13.5" customHeight="1" x14ac:dyDescent="0.2">
      <c r="A16" s="118"/>
      <c r="B16" s="121" t="s">
        <v>109</v>
      </c>
      <c r="C16" s="113">
        <v>64.733178654292345</v>
      </c>
      <c r="D16" s="114">
        <v>13392</v>
      </c>
      <c r="E16" s="114">
        <v>13412</v>
      </c>
      <c r="F16" s="114">
        <v>13642</v>
      </c>
      <c r="G16" s="114">
        <v>13472</v>
      </c>
      <c r="H16" s="114">
        <v>13503</v>
      </c>
      <c r="I16" s="115">
        <v>-111</v>
      </c>
      <c r="J16" s="116">
        <v>-0.822039546767385</v>
      </c>
    </row>
    <row r="17" spans="1:10" s="110" customFormat="1" ht="13.5" customHeight="1" x14ac:dyDescent="0.2">
      <c r="A17" s="118"/>
      <c r="B17" s="121" t="s">
        <v>110</v>
      </c>
      <c r="C17" s="113">
        <v>22.641144624903326</v>
      </c>
      <c r="D17" s="114">
        <v>4684</v>
      </c>
      <c r="E17" s="114">
        <v>4635</v>
      </c>
      <c r="F17" s="114">
        <v>4634</v>
      </c>
      <c r="G17" s="114">
        <v>4594</v>
      </c>
      <c r="H17" s="114">
        <v>4554</v>
      </c>
      <c r="I17" s="115">
        <v>130</v>
      </c>
      <c r="J17" s="116">
        <v>2.8546332894158981</v>
      </c>
    </row>
    <row r="18" spans="1:10" s="110" customFormat="1" ht="13.5" customHeight="1" x14ac:dyDescent="0.2">
      <c r="A18" s="120"/>
      <c r="B18" s="121" t="s">
        <v>111</v>
      </c>
      <c r="C18" s="113">
        <v>1.5999613302397526</v>
      </c>
      <c r="D18" s="114">
        <v>331</v>
      </c>
      <c r="E18" s="114">
        <v>325</v>
      </c>
      <c r="F18" s="114">
        <v>315</v>
      </c>
      <c r="G18" s="114">
        <v>302</v>
      </c>
      <c r="H18" s="114">
        <v>303</v>
      </c>
      <c r="I18" s="115">
        <v>28</v>
      </c>
      <c r="J18" s="116">
        <v>9.2409240924092408</v>
      </c>
    </row>
    <row r="19" spans="1:10" s="110" customFormat="1" ht="13.5" customHeight="1" x14ac:dyDescent="0.2">
      <c r="A19" s="120"/>
      <c r="B19" s="121" t="s">
        <v>112</v>
      </c>
      <c r="C19" s="113">
        <v>0.4205336426914153</v>
      </c>
      <c r="D19" s="114">
        <v>87</v>
      </c>
      <c r="E19" s="114">
        <v>81</v>
      </c>
      <c r="F19" s="114">
        <v>81</v>
      </c>
      <c r="G19" s="114">
        <v>73</v>
      </c>
      <c r="H19" s="114">
        <v>71</v>
      </c>
      <c r="I19" s="115">
        <v>16</v>
      </c>
      <c r="J19" s="116">
        <v>22.535211267605632</v>
      </c>
    </row>
    <row r="20" spans="1:10" s="110" customFormat="1" ht="13.5" customHeight="1" x14ac:dyDescent="0.2">
      <c r="A20" s="118" t="s">
        <v>113</v>
      </c>
      <c r="B20" s="122" t="s">
        <v>114</v>
      </c>
      <c r="C20" s="113">
        <v>63.461910286156225</v>
      </c>
      <c r="D20" s="114">
        <v>13129</v>
      </c>
      <c r="E20" s="114">
        <v>13142</v>
      </c>
      <c r="F20" s="114">
        <v>13323</v>
      </c>
      <c r="G20" s="114">
        <v>12823</v>
      </c>
      <c r="H20" s="114">
        <v>12936</v>
      </c>
      <c r="I20" s="115">
        <v>193</v>
      </c>
      <c r="J20" s="116">
        <v>1.4919604205318491</v>
      </c>
    </row>
    <row r="21" spans="1:10" s="110" customFormat="1" ht="13.5" customHeight="1" x14ac:dyDescent="0.2">
      <c r="A21" s="120"/>
      <c r="B21" s="122" t="s">
        <v>115</v>
      </c>
      <c r="C21" s="113">
        <v>36.538089713843775</v>
      </c>
      <c r="D21" s="114">
        <v>7559</v>
      </c>
      <c r="E21" s="114">
        <v>7598</v>
      </c>
      <c r="F21" s="114">
        <v>7679</v>
      </c>
      <c r="G21" s="114">
        <v>7621</v>
      </c>
      <c r="H21" s="114">
        <v>7642</v>
      </c>
      <c r="I21" s="115">
        <v>-83</v>
      </c>
      <c r="J21" s="116">
        <v>-1.0861031143679665</v>
      </c>
    </row>
    <row r="22" spans="1:10" s="110" customFormat="1" ht="13.5" customHeight="1" x14ac:dyDescent="0.2">
      <c r="A22" s="118" t="s">
        <v>113</v>
      </c>
      <c r="B22" s="122" t="s">
        <v>116</v>
      </c>
      <c r="C22" s="113">
        <v>90.637084300077333</v>
      </c>
      <c r="D22" s="114">
        <v>18751</v>
      </c>
      <c r="E22" s="114">
        <v>18852</v>
      </c>
      <c r="F22" s="114">
        <v>19050</v>
      </c>
      <c r="G22" s="114">
        <v>18632</v>
      </c>
      <c r="H22" s="114">
        <v>18749</v>
      </c>
      <c r="I22" s="115">
        <v>2</v>
      </c>
      <c r="J22" s="116">
        <v>1.0667235585897914E-2</v>
      </c>
    </row>
    <row r="23" spans="1:10" s="110" customFormat="1" ht="13.5" customHeight="1" x14ac:dyDescent="0.2">
      <c r="A23" s="123"/>
      <c r="B23" s="124" t="s">
        <v>117</v>
      </c>
      <c r="C23" s="125">
        <v>9.3000773395204952</v>
      </c>
      <c r="D23" s="114">
        <v>1924</v>
      </c>
      <c r="E23" s="114">
        <v>1873</v>
      </c>
      <c r="F23" s="114">
        <v>1939</v>
      </c>
      <c r="G23" s="114">
        <v>1802</v>
      </c>
      <c r="H23" s="114">
        <v>1819</v>
      </c>
      <c r="I23" s="115">
        <v>105</v>
      </c>
      <c r="J23" s="116">
        <v>5.77240241891149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6614</v>
      </c>
      <c r="E26" s="114">
        <v>6880</v>
      </c>
      <c r="F26" s="114">
        <v>7190</v>
      </c>
      <c r="G26" s="114">
        <v>7738</v>
      </c>
      <c r="H26" s="140">
        <v>7805</v>
      </c>
      <c r="I26" s="115">
        <v>-1191</v>
      </c>
      <c r="J26" s="116">
        <v>-15.259449071108264</v>
      </c>
    </row>
    <row r="27" spans="1:10" s="110" customFormat="1" ht="13.5" customHeight="1" x14ac:dyDescent="0.2">
      <c r="A27" s="118" t="s">
        <v>105</v>
      </c>
      <c r="B27" s="119" t="s">
        <v>106</v>
      </c>
      <c r="C27" s="113">
        <v>39.930450559419413</v>
      </c>
      <c r="D27" s="115">
        <v>2641</v>
      </c>
      <c r="E27" s="114">
        <v>2703</v>
      </c>
      <c r="F27" s="114">
        <v>2763</v>
      </c>
      <c r="G27" s="114">
        <v>2842</v>
      </c>
      <c r="H27" s="140">
        <v>2827</v>
      </c>
      <c r="I27" s="115">
        <v>-186</v>
      </c>
      <c r="J27" s="116">
        <v>-6.5794128050937388</v>
      </c>
    </row>
    <row r="28" spans="1:10" s="110" customFormat="1" ht="13.5" customHeight="1" x14ac:dyDescent="0.2">
      <c r="A28" s="120"/>
      <c r="B28" s="119" t="s">
        <v>107</v>
      </c>
      <c r="C28" s="113">
        <v>60.069549440580587</v>
      </c>
      <c r="D28" s="115">
        <v>3973</v>
      </c>
      <c r="E28" s="114">
        <v>4177</v>
      </c>
      <c r="F28" s="114">
        <v>4427</v>
      </c>
      <c r="G28" s="114">
        <v>4896</v>
      </c>
      <c r="H28" s="140">
        <v>4978</v>
      </c>
      <c r="I28" s="115">
        <v>-1005</v>
      </c>
      <c r="J28" s="116">
        <v>-20.188830855765367</v>
      </c>
    </row>
    <row r="29" spans="1:10" s="110" customFormat="1" ht="13.5" customHeight="1" x14ac:dyDescent="0.2">
      <c r="A29" s="118" t="s">
        <v>105</v>
      </c>
      <c r="B29" s="121" t="s">
        <v>108</v>
      </c>
      <c r="C29" s="113">
        <v>14.575143634714243</v>
      </c>
      <c r="D29" s="115">
        <v>964</v>
      </c>
      <c r="E29" s="114">
        <v>978</v>
      </c>
      <c r="F29" s="114">
        <v>933</v>
      </c>
      <c r="G29" s="114">
        <v>960</v>
      </c>
      <c r="H29" s="140">
        <v>944</v>
      </c>
      <c r="I29" s="115">
        <v>20</v>
      </c>
      <c r="J29" s="116">
        <v>2.1186440677966103</v>
      </c>
    </row>
    <row r="30" spans="1:10" s="110" customFormat="1" ht="13.5" customHeight="1" x14ac:dyDescent="0.2">
      <c r="A30" s="118"/>
      <c r="B30" s="121" t="s">
        <v>109</v>
      </c>
      <c r="C30" s="113">
        <v>47.42969458723919</v>
      </c>
      <c r="D30" s="115">
        <v>3137</v>
      </c>
      <c r="E30" s="114">
        <v>3304</v>
      </c>
      <c r="F30" s="114">
        <v>3529</v>
      </c>
      <c r="G30" s="114">
        <v>3878</v>
      </c>
      <c r="H30" s="140">
        <v>3947</v>
      </c>
      <c r="I30" s="115">
        <v>-810</v>
      </c>
      <c r="J30" s="116">
        <v>-20.521915378768686</v>
      </c>
    </row>
    <row r="31" spans="1:10" s="110" customFormat="1" ht="13.5" customHeight="1" x14ac:dyDescent="0.2">
      <c r="A31" s="118"/>
      <c r="B31" s="121" t="s">
        <v>110</v>
      </c>
      <c r="C31" s="113">
        <v>20.638040520108859</v>
      </c>
      <c r="D31" s="115">
        <v>1365</v>
      </c>
      <c r="E31" s="114">
        <v>1410</v>
      </c>
      <c r="F31" s="114">
        <v>1527</v>
      </c>
      <c r="G31" s="114">
        <v>1654</v>
      </c>
      <c r="H31" s="140">
        <v>1676</v>
      </c>
      <c r="I31" s="115">
        <v>-311</v>
      </c>
      <c r="J31" s="116">
        <v>-18.556085918854414</v>
      </c>
    </row>
    <row r="32" spans="1:10" s="110" customFormat="1" ht="13.5" customHeight="1" x14ac:dyDescent="0.2">
      <c r="A32" s="120"/>
      <c r="B32" s="121" t="s">
        <v>111</v>
      </c>
      <c r="C32" s="113">
        <v>17.35712125793771</v>
      </c>
      <c r="D32" s="115">
        <v>1148</v>
      </c>
      <c r="E32" s="114">
        <v>1188</v>
      </c>
      <c r="F32" s="114">
        <v>1201</v>
      </c>
      <c r="G32" s="114">
        <v>1246</v>
      </c>
      <c r="H32" s="140">
        <v>1238</v>
      </c>
      <c r="I32" s="115">
        <v>-90</v>
      </c>
      <c r="J32" s="116">
        <v>-7.2697899838449107</v>
      </c>
    </row>
    <row r="33" spans="1:10" s="110" customFormat="1" ht="13.5" customHeight="1" x14ac:dyDescent="0.2">
      <c r="A33" s="120"/>
      <c r="B33" s="121" t="s">
        <v>112</v>
      </c>
      <c r="C33" s="113">
        <v>1.7538554581191412</v>
      </c>
      <c r="D33" s="115">
        <v>116</v>
      </c>
      <c r="E33" s="114">
        <v>121</v>
      </c>
      <c r="F33" s="114">
        <v>107</v>
      </c>
      <c r="G33" s="114">
        <v>101</v>
      </c>
      <c r="H33" s="140">
        <v>94</v>
      </c>
      <c r="I33" s="115">
        <v>22</v>
      </c>
      <c r="J33" s="116">
        <v>23.404255319148938</v>
      </c>
    </row>
    <row r="34" spans="1:10" s="110" customFormat="1" ht="13.5" customHeight="1" x14ac:dyDescent="0.2">
      <c r="A34" s="118" t="s">
        <v>113</v>
      </c>
      <c r="B34" s="122" t="s">
        <v>116</v>
      </c>
      <c r="C34" s="113">
        <v>88.675536740247964</v>
      </c>
      <c r="D34" s="115">
        <v>5865</v>
      </c>
      <c r="E34" s="114">
        <v>6101</v>
      </c>
      <c r="F34" s="114">
        <v>6309</v>
      </c>
      <c r="G34" s="114">
        <v>6719</v>
      </c>
      <c r="H34" s="140">
        <v>6766</v>
      </c>
      <c r="I34" s="115">
        <v>-901</v>
      </c>
      <c r="J34" s="116">
        <v>-13.316582914572864</v>
      </c>
    </row>
    <row r="35" spans="1:10" s="110" customFormat="1" ht="13.5" customHeight="1" x14ac:dyDescent="0.2">
      <c r="A35" s="118"/>
      <c r="B35" s="119" t="s">
        <v>117</v>
      </c>
      <c r="C35" s="113">
        <v>11.127910492893861</v>
      </c>
      <c r="D35" s="115">
        <v>736</v>
      </c>
      <c r="E35" s="114">
        <v>770</v>
      </c>
      <c r="F35" s="114">
        <v>872</v>
      </c>
      <c r="G35" s="114">
        <v>1010</v>
      </c>
      <c r="H35" s="140">
        <v>1028</v>
      </c>
      <c r="I35" s="115">
        <v>-292</v>
      </c>
      <c r="J35" s="116">
        <v>-28.404669260700388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4439</v>
      </c>
      <c r="E37" s="114">
        <v>4608</v>
      </c>
      <c r="F37" s="114">
        <v>4802</v>
      </c>
      <c r="G37" s="114">
        <v>5229</v>
      </c>
      <c r="H37" s="140">
        <v>5315</v>
      </c>
      <c r="I37" s="115">
        <v>-876</v>
      </c>
      <c r="J37" s="116">
        <v>-16.481655691439322</v>
      </c>
    </row>
    <row r="38" spans="1:10" s="110" customFormat="1" ht="13.5" customHeight="1" x14ac:dyDescent="0.2">
      <c r="A38" s="118" t="s">
        <v>105</v>
      </c>
      <c r="B38" s="119" t="s">
        <v>106</v>
      </c>
      <c r="C38" s="113">
        <v>38.139220545167831</v>
      </c>
      <c r="D38" s="115">
        <v>1693</v>
      </c>
      <c r="E38" s="114">
        <v>1739</v>
      </c>
      <c r="F38" s="114">
        <v>1765</v>
      </c>
      <c r="G38" s="114">
        <v>1830</v>
      </c>
      <c r="H38" s="140">
        <v>1833</v>
      </c>
      <c r="I38" s="115">
        <v>-140</v>
      </c>
      <c r="J38" s="116">
        <v>-7.6377523186033827</v>
      </c>
    </row>
    <row r="39" spans="1:10" s="110" customFormat="1" ht="13.5" customHeight="1" x14ac:dyDescent="0.2">
      <c r="A39" s="120"/>
      <c r="B39" s="119" t="s">
        <v>107</v>
      </c>
      <c r="C39" s="113">
        <v>61.860779454832169</v>
      </c>
      <c r="D39" s="115">
        <v>2746</v>
      </c>
      <c r="E39" s="114">
        <v>2869</v>
      </c>
      <c r="F39" s="114">
        <v>3037</v>
      </c>
      <c r="G39" s="114">
        <v>3399</v>
      </c>
      <c r="H39" s="140">
        <v>3482</v>
      </c>
      <c r="I39" s="115">
        <v>-736</v>
      </c>
      <c r="J39" s="116">
        <v>-21.137277426766225</v>
      </c>
    </row>
    <row r="40" spans="1:10" s="110" customFormat="1" ht="13.5" customHeight="1" x14ac:dyDescent="0.2">
      <c r="A40" s="118" t="s">
        <v>105</v>
      </c>
      <c r="B40" s="121" t="s">
        <v>108</v>
      </c>
      <c r="C40" s="113">
        <v>16.49020049560712</v>
      </c>
      <c r="D40" s="115">
        <v>732</v>
      </c>
      <c r="E40" s="114">
        <v>728</v>
      </c>
      <c r="F40" s="114">
        <v>666</v>
      </c>
      <c r="G40" s="114">
        <v>719</v>
      </c>
      <c r="H40" s="140">
        <v>696</v>
      </c>
      <c r="I40" s="115">
        <v>36</v>
      </c>
      <c r="J40" s="116">
        <v>5.1724137931034484</v>
      </c>
    </row>
    <row r="41" spans="1:10" s="110" customFormat="1" ht="13.5" customHeight="1" x14ac:dyDescent="0.2">
      <c r="A41" s="118"/>
      <c r="B41" s="121" t="s">
        <v>109</v>
      </c>
      <c r="C41" s="113">
        <v>36.562288803784639</v>
      </c>
      <c r="D41" s="115">
        <v>1623</v>
      </c>
      <c r="E41" s="114">
        <v>1731</v>
      </c>
      <c r="F41" s="114">
        <v>1874</v>
      </c>
      <c r="G41" s="114">
        <v>2115</v>
      </c>
      <c r="H41" s="140">
        <v>2206</v>
      </c>
      <c r="I41" s="115">
        <v>-583</v>
      </c>
      <c r="J41" s="116">
        <v>-26.427923844061649</v>
      </c>
    </row>
    <row r="42" spans="1:10" s="110" customFormat="1" ht="13.5" customHeight="1" x14ac:dyDescent="0.2">
      <c r="A42" s="118"/>
      <c r="B42" s="121" t="s">
        <v>110</v>
      </c>
      <c r="C42" s="113">
        <v>21.761658031088082</v>
      </c>
      <c r="D42" s="115">
        <v>966</v>
      </c>
      <c r="E42" s="114">
        <v>997</v>
      </c>
      <c r="F42" s="114">
        <v>1089</v>
      </c>
      <c r="G42" s="114">
        <v>1186</v>
      </c>
      <c r="H42" s="140">
        <v>1211</v>
      </c>
      <c r="I42" s="115">
        <v>-245</v>
      </c>
      <c r="J42" s="116">
        <v>-20.23121387283237</v>
      </c>
    </row>
    <row r="43" spans="1:10" s="110" customFormat="1" ht="13.5" customHeight="1" x14ac:dyDescent="0.2">
      <c r="A43" s="120"/>
      <c r="B43" s="121" t="s">
        <v>111</v>
      </c>
      <c r="C43" s="113">
        <v>25.185852669520163</v>
      </c>
      <c r="D43" s="115">
        <v>1118</v>
      </c>
      <c r="E43" s="114">
        <v>1152</v>
      </c>
      <c r="F43" s="114">
        <v>1173</v>
      </c>
      <c r="G43" s="114">
        <v>1209</v>
      </c>
      <c r="H43" s="140">
        <v>1202</v>
      </c>
      <c r="I43" s="115">
        <v>-84</v>
      </c>
      <c r="J43" s="116">
        <v>-6.9883527454242929</v>
      </c>
    </row>
    <row r="44" spans="1:10" s="110" customFormat="1" ht="13.5" customHeight="1" x14ac:dyDescent="0.2">
      <c r="A44" s="120"/>
      <c r="B44" s="121" t="s">
        <v>112</v>
      </c>
      <c r="C44" s="113">
        <v>2.4555079972966882</v>
      </c>
      <c r="D44" s="115">
        <v>109</v>
      </c>
      <c r="E44" s="114">
        <v>113</v>
      </c>
      <c r="F44" s="114">
        <v>102</v>
      </c>
      <c r="G44" s="114">
        <v>92</v>
      </c>
      <c r="H44" s="140">
        <v>86</v>
      </c>
      <c r="I44" s="115">
        <v>23</v>
      </c>
      <c r="J44" s="116">
        <v>26.744186046511629</v>
      </c>
    </row>
    <row r="45" spans="1:10" s="110" customFormat="1" ht="13.5" customHeight="1" x14ac:dyDescent="0.2">
      <c r="A45" s="118" t="s">
        <v>113</v>
      </c>
      <c r="B45" s="122" t="s">
        <v>116</v>
      </c>
      <c r="C45" s="113">
        <v>88.443343095291738</v>
      </c>
      <c r="D45" s="115">
        <v>3926</v>
      </c>
      <c r="E45" s="114">
        <v>4074</v>
      </c>
      <c r="F45" s="114">
        <v>4215</v>
      </c>
      <c r="G45" s="114">
        <v>4527</v>
      </c>
      <c r="H45" s="140">
        <v>4591</v>
      </c>
      <c r="I45" s="115">
        <v>-665</v>
      </c>
      <c r="J45" s="116">
        <v>-14.484861685907211</v>
      </c>
    </row>
    <row r="46" spans="1:10" s="110" customFormat="1" ht="13.5" customHeight="1" x14ac:dyDescent="0.2">
      <c r="A46" s="118"/>
      <c r="B46" s="119" t="s">
        <v>117</v>
      </c>
      <c r="C46" s="113">
        <v>11.263798152737102</v>
      </c>
      <c r="D46" s="115">
        <v>500</v>
      </c>
      <c r="E46" s="114">
        <v>525</v>
      </c>
      <c r="F46" s="114">
        <v>578</v>
      </c>
      <c r="G46" s="114">
        <v>693</v>
      </c>
      <c r="H46" s="140">
        <v>713</v>
      </c>
      <c r="I46" s="115">
        <v>-213</v>
      </c>
      <c r="J46" s="116">
        <v>-29.873772791023843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2175</v>
      </c>
      <c r="E48" s="114">
        <v>2272</v>
      </c>
      <c r="F48" s="114">
        <v>2388</v>
      </c>
      <c r="G48" s="114">
        <v>2509</v>
      </c>
      <c r="H48" s="140">
        <v>2490</v>
      </c>
      <c r="I48" s="115">
        <v>-315</v>
      </c>
      <c r="J48" s="116">
        <v>-12.650602409638553</v>
      </c>
    </row>
    <row r="49" spans="1:12" s="110" customFormat="1" ht="13.5" customHeight="1" x14ac:dyDescent="0.2">
      <c r="A49" s="118" t="s">
        <v>105</v>
      </c>
      <c r="B49" s="119" t="s">
        <v>106</v>
      </c>
      <c r="C49" s="113">
        <v>43.586206896551722</v>
      </c>
      <c r="D49" s="115">
        <v>948</v>
      </c>
      <c r="E49" s="114">
        <v>964</v>
      </c>
      <c r="F49" s="114">
        <v>998</v>
      </c>
      <c r="G49" s="114">
        <v>1012</v>
      </c>
      <c r="H49" s="140">
        <v>994</v>
      </c>
      <c r="I49" s="115">
        <v>-46</v>
      </c>
      <c r="J49" s="116">
        <v>-4.6277665995975852</v>
      </c>
    </row>
    <row r="50" spans="1:12" s="110" customFormat="1" ht="13.5" customHeight="1" x14ac:dyDescent="0.2">
      <c r="A50" s="120"/>
      <c r="B50" s="119" t="s">
        <v>107</v>
      </c>
      <c r="C50" s="113">
        <v>56.413793103448278</v>
      </c>
      <c r="D50" s="115">
        <v>1227</v>
      </c>
      <c r="E50" s="114">
        <v>1308</v>
      </c>
      <c r="F50" s="114">
        <v>1390</v>
      </c>
      <c r="G50" s="114">
        <v>1497</v>
      </c>
      <c r="H50" s="140">
        <v>1496</v>
      </c>
      <c r="I50" s="115">
        <v>-269</v>
      </c>
      <c r="J50" s="116">
        <v>-17.981283422459892</v>
      </c>
    </row>
    <row r="51" spans="1:12" s="110" customFormat="1" ht="13.5" customHeight="1" x14ac:dyDescent="0.2">
      <c r="A51" s="118" t="s">
        <v>105</v>
      </c>
      <c r="B51" s="121" t="s">
        <v>108</v>
      </c>
      <c r="C51" s="113">
        <v>10.666666666666666</v>
      </c>
      <c r="D51" s="115">
        <v>232</v>
      </c>
      <c r="E51" s="114">
        <v>250</v>
      </c>
      <c r="F51" s="114">
        <v>267</v>
      </c>
      <c r="G51" s="114">
        <v>241</v>
      </c>
      <c r="H51" s="140">
        <v>248</v>
      </c>
      <c r="I51" s="115">
        <v>-16</v>
      </c>
      <c r="J51" s="116">
        <v>-6.4516129032258061</v>
      </c>
    </row>
    <row r="52" spans="1:12" s="110" customFormat="1" ht="13.5" customHeight="1" x14ac:dyDescent="0.2">
      <c r="A52" s="118"/>
      <c r="B52" s="121" t="s">
        <v>109</v>
      </c>
      <c r="C52" s="113">
        <v>69.609195402298852</v>
      </c>
      <c r="D52" s="115">
        <v>1514</v>
      </c>
      <c r="E52" s="114">
        <v>1573</v>
      </c>
      <c r="F52" s="114">
        <v>1655</v>
      </c>
      <c r="G52" s="114">
        <v>1763</v>
      </c>
      <c r="H52" s="140">
        <v>1741</v>
      </c>
      <c r="I52" s="115">
        <v>-227</v>
      </c>
      <c r="J52" s="116">
        <v>-13.038483630097645</v>
      </c>
    </row>
    <row r="53" spans="1:12" s="110" customFormat="1" ht="13.5" customHeight="1" x14ac:dyDescent="0.2">
      <c r="A53" s="118"/>
      <c r="B53" s="121" t="s">
        <v>110</v>
      </c>
      <c r="C53" s="113">
        <v>18.344827586206897</v>
      </c>
      <c r="D53" s="115">
        <v>399</v>
      </c>
      <c r="E53" s="114">
        <v>413</v>
      </c>
      <c r="F53" s="114">
        <v>438</v>
      </c>
      <c r="G53" s="114">
        <v>468</v>
      </c>
      <c r="H53" s="140">
        <v>465</v>
      </c>
      <c r="I53" s="115">
        <v>-66</v>
      </c>
      <c r="J53" s="116">
        <v>-14.193548387096774</v>
      </c>
    </row>
    <row r="54" spans="1:12" s="110" customFormat="1" ht="13.5" customHeight="1" x14ac:dyDescent="0.2">
      <c r="A54" s="120"/>
      <c r="B54" s="121" t="s">
        <v>111</v>
      </c>
      <c r="C54" s="113">
        <v>1.3793103448275863</v>
      </c>
      <c r="D54" s="115">
        <v>30</v>
      </c>
      <c r="E54" s="114">
        <v>36</v>
      </c>
      <c r="F54" s="114">
        <v>28</v>
      </c>
      <c r="G54" s="114">
        <v>37</v>
      </c>
      <c r="H54" s="140">
        <v>36</v>
      </c>
      <c r="I54" s="115">
        <v>-6</v>
      </c>
      <c r="J54" s="116">
        <v>-16.666666666666668</v>
      </c>
    </row>
    <row r="55" spans="1:12" s="110" customFormat="1" ht="13.5" customHeight="1" x14ac:dyDescent="0.2">
      <c r="A55" s="120"/>
      <c r="B55" s="121" t="s">
        <v>112</v>
      </c>
      <c r="C55" s="113">
        <v>0.32183908045977011</v>
      </c>
      <c r="D55" s="115">
        <v>7</v>
      </c>
      <c r="E55" s="114">
        <v>8</v>
      </c>
      <c r="F55" s="114">
        <v>5</v>
      </c>
      <c r="G55" s="114">
        <v>9</v>
      </c>
      <c r="H55" s="140">
        <v>8</v>
      </c>
      <c r="I55" s="115">
        <v>-1</v>
      </c>
      <c r="J55" s="116">
        <v>-12.5</v>
      </c>
    </row>
    <row r="56" spans="1:12" s="110" customFormat="1" ht="13.5" customHeight="1" x14ac:dyDescent="0.2">
      <c r="A56" s="118" t="s">
        <v>113</v>
      </c>
      <c r="B56" s="122" t="s">
        <v>116</v>
      </c>
      <c r="C56" s="113">
        <v>89.149425287356323</v>
      </c>
      <c r="D56" s="115">
        <v>1939</v>
      </c>
      <c r="E56" s="114">
        <v>2027</v>
      </c>
      <c r="F56" s="114">
        <v>2094</v>
      </c>
      <c r="G56" s="114">
        <v>2192</v>
      </c>
      <c r="H56" s="140">
        <v>2175</v>
      </c>
      <c r="I56" s="115">
        <v>-236</v>
      </c>
      <c r="J56" s="116">
        <v>-10.850574712643677</v>
      </c>
    </row>
    <row r="57" spans="1:12" s="110" customFormat="1" ht="13.5" customHeight="1" x14ac:dyDescent="0.2">
      <c r="A57" s="142"/>
      <c r="B57" s="124" t="s">
        <v>117</v>
      </c>
      <c r="C57" s="125">
        <v>10.850574712643677</v>
      </c>
      <c r="D57" s="143">
        <v>236</v>
      </c>
      <c r="E57" s="144">
        <v>245</v>
      </c>
      <c r="F57" s="144">
        <v>294</v>
      </c>
      <c r="G57" s="144">
        <v>317</v>
      </c>
      <c r="H57" s="145">
        <v>315</v>
      </c>
      <c r="I57" s="143">
        <v>-79</v>
      </c>
      <c r="J57" s="146">
        <v>-25.079365079365079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20688</v>
      </c>
      <c r="E12" s="236">
        <v>20740</v>
      </c>
      <c r="F12" s="114">
        <v>21002</v>
      </c>
      <c r="G12" s="114">
        <v>20444</v>
      </c>
      <c r="H12" s="140">
        <v>20578</v>
      </c>
      <c r="I12" s="115">
        <v>110</v>
      </c>
      <c r="J12" s="116">
        <v>0.53455146272718435</v>
      </c>
    </row>
    <row r="13" spans="1:15" s="110" customFormat="1" ht="12" customHeight="1" x14ac:dyDescent="0.2">
      <c r="A13" s="118" t="s">
        <v>105</v>
      </c>
      <c r="B13" s="119" t="s">
        <v>106</v>
      </c>
      <c r="C13" s="113">
        <v>47.965003866976026</v>
      </c>
      <c r="D13" s="115">
        <v>9923</v>
      </c>
      <c r="E13" s="114">
        <v>9938</v>
      </c>
      <c r="F13" s="114">
        <v>10063</v>
      </c>
      <c r="G13" s="114">
        <v>9729</v>
      </c>
      <c r="H13" s="140">
        <v>9762</v>
      </c>
      <c r="I13" s="115">
        <v>161</v>
      </c>
      <c r="J13" s="116">
        <v>1.6492522024175373</v>
      </c>
    </row>
    <row r="14" spans="1:15" s="110" customFormat="1" ht="12" customHeight="1" x14ac:dyDescent="0.2">
      <c r="A14" s="118"/>
      <c r="B14" s="119" t="s">
        <v>107</v>
      </c>
      <c r="C14" s="113">
        <v>52.034996133023974</v>
      </c>
      <c r="D14" s="115">
        <v>10765</v>
      </c>
      <c r="E14" s="114">
        <v>10802</v>
      </c>
      <c r="F14" s="114">
        <v>10939</v>
      </c>
      <c r="G14" s="114">
        <v>10715</v>
      </c>
      <c r="H14" s="140">
        <v>10816</v>
      </c>
      <c r="I14" s="115">
        <v>-51</v>
      </c>
      <c r="J14" s="116">
        <v>-0.47152366863905326</v>
      </c>
    </row>
    <row r="15" spans="1:15" s="110" customFormat="1" ht="12" customHeight="1" x14ac:dyDescent="0.2">
      <c r="A15" s="118" t="s">
        <v>105</v>
      </c>
      <c r="B15" s="121" t="s">
        <v>108</v>
      </c>
      <c r="C15" s="113">
        <v>11.025715390564578</v>
      </c>
      <c r="D15" s="115">
        <v>2281</v>
      </c>
      <c r="E15" s="114">
        <v>2368</v>
      </c>
      <c r="F15" s="114">
        <v>2411</v>
      </c>
      <c r="G15" s="114">
        <v>2076</v>
      </c>
      <c r="H15" s="140">
        <v>2218</v>
      </c>
      <c r="I15" s="115">
        <v>63</v>
      </c>
      <c r="J15" s="116">
        <v>2.8403967538322812</v>
      </c>
    </row>
    <row r="16" spans="1:15" s="110" customFormat="1" ht="12" customHeight="1" x14ac:dyDescent="0.2">
      <c r="A16" s="118"/>
      <c r="B16" s="121" t="s">
        <v>109</v>
      </c>
      <c r="C16" s="113">
        <v>64.733178654292345</v>
      </c>
      <c r="D16" s="115">
        <v>13392</v>
      </c>
      <c r="E16" s="114">
        <v>13412</v>
      </c>
      <c r="F16" s="114">
        <v>13642</v>
      </c>
      <c r="G16" s="114">
        <v>13472</v>
      </c>
      <c r="H16" s="140">
        <v>13503</v>
      </c>
      <c r="I16" s="115">
        <v>-111</v>
      </c>
      <c r="J16" s="116">
        <v>-0.822039546767385</v>
      </c>
    </row>
    <row r="17" spans="1:10" s="110" customFormat="1" ht="12" customHeight="1" x14ac:dyDescent="0.2">
      <c r="A17" s="118"/>
      <c r="B17" s="121" t="s">
        <v>110</v>
      </c>
      <c r="C17" s="113">
        <v>22.641144624903326</v>
      </c>
      <c r="D17" s="115">
        <v>4684</v>
      </c>
      <c r="E17" s="114">
        <v>4635</v>
      </c>
      <c r="F17" s="114">
        <v>4634</v>
      </c>
      <c r="G17" s="114">
        <v>4594</v>
      </c>
      <c r="H17" s="140">
        <v>4554</v>
      </c>
      <c r="I17" s="115">
        <v>130</v>
      </c>
      <c r="J17" s="116">
        <v>2.8546332894158981</v>
      </c>
    </row>
    <row r="18" spans="1:10" s="110" customFormat="1" ht="12" customHeight="1" x14ac:dyDescent="0.2">
      <c r="A18" s="120"/>
      <c r="B18" s="121" t="s">
        <v>111</v>
      </c>
      <c r="C18" s="113">
        <v>1.5999613302397526</v>
      </c>
      <c r="D18" s="115">
        <v>331</v>
      </c>
      <c r="E18" s="114">
        <v>325</v>
      </c>
      <c r="F18" s="114">
        <v>315</v>
      </c>
      <c r="G18" s="114">
        <v>302</v>
      </c>
      <c r="H18" s="140">
        <v>303</v>
      </c>
      <c r="I18" s="115">
        <v>28</v>
      </c>
      <c r="J18" s="116">
        <v>9.2409240924092408</v>
      </c>
    </row>
    <row r="19" spans="1:10" s="110" customFormat="1" ht="12" customHeight="1" x14ac:dyDescent="0.2">
      <c r="A19" s="120"/>
      <c r="B19" s="121" t="s">
        <v>112</v>
      </c>
      <c r="C19" s="113">
        <v>0.4205336426914153</v>
      </c>
      <c r="D19" s="115">
        <v>87</v>
      </c>
      <c r="E19" s="114">
        <v>81</v>
      </c>
      <c r="F19" s="114">
        <v>81</v>
      </c>
      <c r="G19" s="114">
        <v>73</v>
      </c>
      <c r="H19" s="140">
        <v>71</v>
      </c>
      <c r="I19" s="115">
        <v>16</v>
      </c>
      <c r="J19" s="116">
        <v>22.535211267605632</v>
      </c>
    </row>
    <row r="20" spans="1:10" s="110" customFormat="1" ht="12" customHeight="1" x14ac:dyDescent="0.2">
      <c r="A20" s="118" t="s">
        <v>113</v>
      </c>
      <c r="B20" s="119" t="s">
        <v>181</v>
      </c>
      <c r="C20" s="113">
        <v>63.461910286156225</v>
      </c>
      <c r="D20" s="115">
        <v>13129</v>
      </c>
      <c r="E20" s="114">
        <v>13142</v>
      </c>
      <c r="F20" s="114">
        <v>13323</v>
      </c>
      <c r="G20" s="114">
        <v>12823</v>
      </c>
      <c r="H20" s="140">
        <v>12936</v>
      </c>
      <c r="I20" s="115">
        <v>193</v>
      </c>
      <c r="J20" s="116">
        <v>1.4919604205318491</v>
      </c>
    </row>
    <row r="21" spans="1:10" s="110" customFormat="1" ht="12" customHeight="1" x14ac:dyDescent="0.2">
      <c r="A21" s="118"/>
      <c r="B21" s="119" t="s">
        <v>182</v>
      </c>
      <c r="C21" s="113">
        <v>36.538089713843775</v>
      </c>
      <c r="D21" s="115">
        <v>7559</v>
      </c>
      <c r="E21" s="114">
        <v>7598</v>
      </c>
      <c r="F21" s="114">
        <v>7679</v>
      </c>
      <c r="G21" s="114">
        <v>7621</v>
      </c>
      <c r="H21" s="140">
        <v>7642</v>
      </c>
      <c r="I21" s="115">
        <v>-83</v>
      </c>
      <c r="J21" s="116">
        <v>-1.0861031143679665</v>
      </c>
    </row>
    <row r="22" spans="1:10" s="110" customFormat="1" ht="12" customHeight="1" x14ac:dyDescent="0.2">
      <c r="A22" s="118" t="s">
        <v>113</v>
      </c>
      <c r="B22" s="119" t="s">
        <v>116</v>
      </c>
      <c r="C22" s="113">
        <v>90.637084300077333</v>
      </c>
      <c r="D22" s="115">
        <v>18751</v>
      </c>
      <c r="E22" s="114">
        <v>18852</v>
      </c>
      <c r="F22" s="114">
        <v>19050</v>
      </c>
      <c r="G22" s="114">
        <v>18632</v>
      </c>
      <c r="H22" s="140">
        <v>18749</v>
      </c>
      <c r="I22" s="115">
        <v>2</v>
      </c>
      <c r="J22" s="116">
        <v>1.0667235585897914E-2</v>
      </c>
    </row>
    <row r="23" spans="1:10" s="110" customFormat="1" ht="12" customHeight="1" x14ac:dyDescent="0.2">
      <c r="A23" s="118"/>
      <c r="B23" s="119" t="s">
        <v>117</v>
      </c>
      <c r="C23" s="113">
        <v>9.3000773395204952</v>
      </c>
      <c r="D23" s="115">
        <v>1924</v>
      </c>
      <c r="E23" s="114">
        <v>1873</v>
      </c>
      <c r="F23" s="114">
        <v>1939</v>
      </c>
      <c r="G23" s="114">
        <v>1802</v>
      </c>
      <c r="H23" s="140">
        <v>1819</v>
      </c>
      <c r="I23" s="115">
        <v>105</v>
      </c>
      <c r="J23" s="116">
        <v>5.77240241891149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26039</v>
      </c>
      <c r="E64" s="236">
        <v>26122</v>
      </c>
      <c r="F64" s="236">
        <v>26540</v>
      </c>
      <c r="G64" s="236">
        <v>26125</v>
      </c>
      <c r="H64" s="140">
        <v>26292</v>
      </c>
      <c r="I64" s="115">
        <v>-253</v>
      </c>
      <c r="J64" s="116">
        <v>-0.96226989198235202</v>
      </c>
    </row>
    <row r="65" spans="1:12" s="110" customFormat="1" ht="12" customHeight="1" x14ac:dyDescent="0.2">
      <c r="A65" s="118" t="s">
        <v>105</v>
      </c>
      <c r="B65" s="119" t="s">
        <v>106</v>
      </c>
      <c r="C65" s="113">
        <v>55.489842159837167</v>
      </c>
      <c r="D65" s="235">
        <v>14449</v>
      </c>
      <c r="E65" s="236">
        <v>14469</v>
      </c>
      <c r="F65" s="236">
        <v>14726</v>
      </c>
      <c r="G65" s="236">
        <v>14495</v>
      </c>
      <c r="H65" s="140">
        <v>14546</v>
      </c>
      <c r="I65" s="115">
        <v>-97</v>
      </c>
      <c r="J65" s="116">
        <v>-0.66684999312525783</v>
      </c>
    </row>
    <row r="66" spans="1:12" s="110" customFormat="1" ht="12" customHeight="1" x14ac:dyDescent="0.2">
      <c r="A66" s="118"/>
      <c r="B66" s="119" t="s">
        <v>107</v>
      </c>
      <c r="C66" s="113">
        <v>44.510157840162833</v>
      </c>
      <c r="D66" s="235">
        <v>11590</v>
      </c>
      <c r="E66" s="236">
        <v>11653</v>
      </c>
      <c r="F66" s="236">
        <v>11814</v>
      </c>
      <c r="G66" s="236">
        <v>11630</v>
      </c>
      <c r="H66" s="140">
        <v>11746</v>
      </c>
      <c r="I66" s="115">
        <v>-156</v>
      </c>
      <c r="J66" s="116">
        <v>-1.3281116975991827</v>
      </c>
    </row>
    <row r="67" spans="1:12" s="110" customFormat="1" ht="12" customHeight="1" x14ac:dyDescent="0.2">
      <c r="A67" s="118" t="s">
        <v>105</v>
      </c>
      <c r="B67" s="121" t="s">
        <v>108</v>
      </c>
      <c r="C67" s="113">
        <v>10.603325780559929</v>
      </c>
      <c r="D67" s="235">
        <v>2761</v>
      </c>
      <c r="E67" s="236">
        <v>2862</v>
      </c>
      <c r="F67" s="236">
        <v>3007</v>
      </c>
      <c r="G67" s="236">
        <v>2649</v>
      </c>
      <c r="H67" s="140">
        <v>2805</v>
      </c>
      <c r="I67" s="115">
        <v>-44</v>
      </c>
      <c r="J67" s="116">
        <v>-1.5686274509803921</v>
      </c>
    </row>
    <row r="68" spans="1:12" s="110" customFormat="1" ht="12" customHeight="1" x14ac:dyDescent="0.2">
      <c r="A68" s="118"/>
      <c r="B68" s="121" t="s">
        <v>109</v>
      </c>
      <c r="C68" s="113">
        <v>65.570874457544448</v>
      </c>
      <c r="D68" s="235">
        <v>17074</v>
      </c>
      <c r="E68" s="236">
        <v>17127</v>
      </c>
      <c r="F68" s="236">
        <v>17418</v>
      </c>
      <c r="G68" s="236">
        <v>17454</v>
      </c>
      <c r="H68" s="140">
        <v>17547</v>
      </c>
      <c r="I68" s="115">
        <v>-473</v>
      </c>
      <c r="J68" s="116">
        <v>-2.6956174844702798</v>
      </c>
    </row>
    <row r="69" spans="1:12" s="110" customFormat="1" ht="12" customHeight="1" x14ac:dyDescent="0.2">
      <c r="A69" s="118"/>
      <c r="B69" s="121" t="s">
        <v>110</v>
      </c>
      <c r="C69" s="113">
        <v>22.427896616613541</v>
      </c>
      <c r="D69" s="235">
        <v>5840</v>
      </c>
      <c r="E69" s="236">
        <v>5766</v>
      </c>
      <c r="F69" s="236">
        <v>5765</v>
      </c>
      <c r="G69" s="236">
        <v>5675</v>
      </c>
      <c r="H69" s="140">
        <v>5608</v>
      </c>
      <c r="I69" s="115">
        <v>232</v>
      </c>
      <c r="J69" s="116">
        <v>4.1369472182596292</v>
      </c>
    </row>
    <row r="70" spans="1:12" s="110" customFormat="1" ht="12" customHeight="1" x14ac:dyDescent="0.2">
      <c r="A70" s="120"/>
      <c r="B70" s="121" t="s">
        <v>111</v>
      </c>
      <c r="C70" s="113">
        <v>1.3979031452820769</v>
      </c>
      <c r="D70" s="235">
        <v>364</v>
      </c>
      <c r="E70" s="236">
        <v>367</v>
      </c>
      <c r="F70" s="236">
        <v>350</v>
      </c>
      <c r="G70" s="236">
        <v>347</v>
      </c>
      <c r="H70" s="140">
        <v>332</v>
      </c>
      <c r="I70" s="115">
        <v>32</v>
      </c>
      <c r="J70" s="116">
        <v>9.6385542168674707</v>
      </c>
    </row>
    <row r="71" spans="1:12" s="110" customFormat="1" ht="12" customHeight="1" x14ac:dyDescent="0.2">
      <c r="A71" s="120"/>
      <c r="B71" s="121" t="s">
        <v>112</v>
      </c>
      <c r="C71" s="113">
        <v>0.37635853911440531</v>
      </c>
      <c r="D71" s="235">
        <v>98</v>
      </c>
      <c r="E71" s="236">
        <v>110</v>
      </c>
      <c r="F71" s="236">
        <v>111</v>
      </c>
      <c r="G71" s="236">
        <v>106</v>
      </c>
      <c r="H71" s="140">
        <v>99</v>
      </c>
      <c r="I71" s="115">
        <v>-1</v>
      </c>
      <c r="J71" s="116">
        <v>-1.0101010101010102</v>
      </c>
    </row>
    <row r="72" spans="1:12" s="110" customFormat="1" ht="12" customHeight="1" x14ac:dyDescent="0.2">
      <c r="A72" s="118" t="s">
        <v>113</v>
      </c>
      <c r="B72" s="119" t="s">
        <v>181</v>
      </c>
      <c r="C72" s="113">
        <v>69.549521871039587</v>
      </c>
      <c r="D72" s="235">
        <v>18110</v>
      </c>
      <c r="E72" s="236">
        <v>18197</v>
      </c>
      <c r="F72" s="236">
        <v>18566</v>
      </c>
      <c r="G72" s="236">
        <v>18160</v>
      </c>
      <c r="H72" s="140">
        <v>18321</v>
      </c>
      <c r="I72" s="115">
        <v>-211</v>
      </c>
      <c r="J72" s="116">
        <v>-1.1516838600513073</v>
      </c>
    </row>
    <row r="73" spans="1:12" s="110" customFormat="1" ht="12" customHeight="1" x14ac:dyDescent="0.2">
      <c r="A73" s="118"/>
      <c r="B73" s="119" t="s">
        <v>182</v>
      </c>
      <c r="C73" s="113">
        <v>30.450478128960405</v>
      </c>
      <c r="D73" s="115">
        <v>7929</v>
      </c>
      <c r="E73" s="114">
        <v>7925</v>
      </c>
      <c r="F73" s="114">
        <v>7974</v>
      </c>
      <c r="G73" s="114">
        <v>7965</v>
      </c>
      <c r="H73" s="140">
        <v>7971</v>
      </c>
      <c r="I73" s="115">
        <v>-42</v>
      </c>
      <c r="J73" s="116">
        <v>-0.52691004892736171</v>
      </c>
    </row>
    <row r="74" spans="1:12" s="110" customFormat="1" ht="12" customHeight="1" x14ac:dyDescent="0.2">
      <c r="A74" s="118" t="s">
        <v>113</v>
      </c>
      <c r="B74" s="119" t="s">
        <v>116</v>
      </c>
      <c r="C74" s="113">
        <v>86.009447367410417</v>
      </c>
      <c r="D74" s="115">
        <v>22396</v>
      </c>
      <c r="E74" s="114">
        <v>22578</v>
      </c>
      <c r="F74" s="114">
        <v>22945</v>
      </c>
      <c r="G74" s="114">
        <v>22636</v>
      </c>
      <c r="H74" s="140">
        <v>22848</v>
      </c>
      <c r="I74" s="115">
        <v>-452</v>
      </c>
      <c r="J74" s="116">
        <v>-1.9782913165266107</v>
      </c>
    </row>
    <row r="75" spans="1:12" s="110" customFormat="1" ht="12" customHeight="1" x14ac:dyDescent="0.2">
      <c r="A75" s="142"/>
      <c r="B75" s="124" t="s">
        <v>117</v>
      </c>
      <c r="C75" s="125">
        <v>13.921425553976727</v>
      </c>
      <c r="D75" s="143">
        <v>3625</v>
      </c>
      <c r="E75" s="144">
        <v>3526</v>
      </c>
      <c r="F75" s="144">
        <v>3577</v>
      </c>
      <c r="G75" s="144">
        <v>3475</v>
      </c>
      <c r="H75" s="145">
        <v>3429</v>
      </c>
      <c r="I75" s="143">
        <v>196</v>
      </c>
      <c r="J75" s="146">
        <v>5.7159521726450864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20688</v>
      </c>
      <c r="G11" s="114">
        <v>20740</v>
      </c>
      <c r="H11" s="114">
        <v>21002</v>
      </c>
      <c r="I11" s="114">
        <v>20444</v>
      </c>
      <c r="J11" s="140">
        <v>20578</v>
      </c>
      <c r="K11" s="114">
        <v>110</v>
      </c>
      <c r="L11" s="116">
        <v>0.53455146272718435</v>
      </c>
    </row>
    <row r="12" spans="1:17" s="110" customFormat="1" ht="24.95" customHeight="1" x14ac:dyDescent="0.2">
      <c r="A12" s="604" t="s">
        <v>185</v>
      </c>
      <c r="B12" s="605"/>
      <c r="C12" s="605"/>
      <c r="D12" s="606"/>
      <c r="E12" s="113">
        <v>47.965003866976026</v>
      </c>
      <c r="F12" s="115">
        <v>9923</v>
      </c>
      <c r="G12" s="114">
        <v>9938</v>
      </c>
      <c r="H12" s="114">
        <v>10063</v>
      </c>
      <c r="I12" s="114">
        <v>9729</v>
      </c>
      <c r="J12" s="140">
        <v>9762</v>
      </c>
      <c r="K12" s="114">
        <v>161</v>
      </c>
      <c r="L12" s="116">
        <v>1.6492522024175373</v>
      </c>
    </row>
    <row r="13" spans="1:17" s="110" customFormat="1" ht="15" customHeight="1" x14ac:dyDescent="0.2">
      <c r="A13" s="120"/>
      <c r="B13" s="612" t="s">
        <v>107</v>
      </c>
      <c r="C13" s="612"/>
      <c r="E13" s="113">
        <v>52.034996133023974</v>
      </c>
      <c r="F13" s="115">
        <v>10765</v>
      </c>
      <c r="G13" s="114">
        <v>10802</v>
      </c>
      <c r="H13" s="114">
        <v>10939</v>
      </c>
      <c r="I13" s="114">
        <v>10715</v>
      </c>
      <c r="J13" s="140">
        <v>10816</v>
      </c>
      <c r="K13" s="114">
        <v>-51</v>
      </c>
      <c r="L13" s="116">
        <v>-0.47152366863905326</v>
      </c>
    </row>
    <row r="14" spans="1:17" s="110" customFormat="1" ht="24.95" customHeight="1" x14ac:dyDescent="0.2">
      <c r="A14" s="604" t="s">
        <v>186</v>
      </c>
      <c r="B14" s="605"/>
      <c r="C14" s="605"/>
      <c r="D14" s="606"/>
      <c r="E14" s="113">
        <v>11.025715390564578</v>
      </c>
      <c r="F14" s="115">
        <v>2281</v>
      </c>
      <c r="G14" s="114">
        <v>2368</v>
      </c>
      <c r="H14" s="114">
        <v>2411</v>
      </c>
      <c r="I14" s="114">
        <v>2076</v>
      </c>
      <c r="J14" s="140">
        <v>2218</v>
      </c>
      <c r="K14" s="114">
        <v>63</v>
      </c>
      <c r="L14" s="116">
        <v>2.8403967538322812</v>
      </c>
    </row>
    <row r="15" spans="1:17" s="110" customFormat="1" ht="15" customHeight="1" x14ac:dyDescent="0.2">
      <c r="A15" s="120"/>
      <c r="B15" s="119"/>
      <c r="C15" s="258" t="s">
        <v>106</v>
      </c>
      <c r="E15" s="113">
        <v>54.18676019289785</v>
      </c>
      <c r="F15" s="115">
        <v>1236</v>
      </c>
      <c r="G15" s="114">
        <v>1270</v>
      </c>
      <c r="H15" s="114">
        <v>1295</v>
      </c>
      <c r="I15" s="114">
        <v>1122</v>
      </c>
      <c r="J15" s="140">
        <v>1202</v>
      </c>
      <c r="K15" s="114">
        <v>34</v>
      </c>
      <c r="L15" s="116">
        <v>2.8286189683860234</v>
      </c>
    </row>
    <row r="16" spans="1:17" s="110" customFormat="1" ht="15" customHeight="1" x14ac:dyDescent="0.2">
      <c r="A16" s="120"/>
      <c r="B16" s="119"/>
      <c r="C16" s="258" t="s">
        <v>107</v>
      </c>
      <c r="E16" s="113">
        <v>45.81323980710215</v>
      </c>
      <c r="F16" s="115">
        <v>1045</v>
      </c>
      <c r="G16" s="114">
        <v>1098</v>
      </c>
      <c r="H16" s="114">
        <v>1116</v>
      </c>
      <c r="I16" s="114">
        <v>954</v>
      </c>
      <c r="J16" s="140">
        <v>1016</v>
      </c>
      <c r="K16" s="114">
        <v>29</v>
      </c>
      <c r="L16" s="116">
        <v>2.8543307086614171</v>
      </c>
    </row>
    <row r="17" spans="1:12" s="110" customFormat="1" ht="15" customHeight="1" x14ac:dyDescent="0.2">
      <c r="A17" s="120"/>
      <c r="B17" s="121" t="s">
        <v>109</v>
      </c>
      <c r="C17" s="258"/>
      <c r="E17" s="113">
        <v>64.733178654292345</v>
      </c>
      <c r="F17" s="115">
        <v>13392</v>
      </c>
      <c r="G17" s="114">
        <v>13412</v>
      </c>
      <c r="H17" s="114">
        <v>13642</v>
      </c>
      <c r="I17" s="114">
        <v>13472</v>
      </c>
      <c r="J17" s="140">
        <v>13503</v>
      </c>
      <c r="K17" s="114">
        <v>-111</v>
      </c>
      <c r="L17" s="116">
        <v>-0.822039546767385</v>
      </c>
    </row>
    <row r="18" spans="1:12" s="110" customFormat="1" ht="15" customHeight="1" x14ac:dyDescent="0.2">
      <c r="A18" s="120"/>
      <c r="B18" s="119"/>
      <c r="C18" s="258" t="s">
        <v>106</v>
      </c>
      <c r="E18" s="113">
        <v>47.834528076463563</v>
      </c>
      <c r="F18" s="115">
        <v>6406</v>
      </c>
      <c r="G18" s="114">
        <v>6401</v>
      </c>
      <c r="H18" s="114">
        <v>6516</v>
      </c>
      <c r="I18" s="114">
        <v>6378</v>
      </c>
      <c r="J18" s="140">
        <v>6353</v>
      </c>
      <c r="K18" s="114">
        <v>53</v>
      </c>
      <c r="L18" s="116">
        <v>0.83425153470801194</v>
      </c>
    </row>
    <row r="19" spans="1:12" s="110" customFormat="1" ht="15" customHeight="1" x14ac:dyDescent="0.2">
      <c r="A19" s="120"/>
      <c r="B19" s="119"/>
      <c r="C19" s="258" t="s">
        <v>107</v>
      </c>
      <c r="E19" s="113">
        <v>52.165471923536437</v>
      </c>
      <c r="F19" s="115">
        <v>6986</v>
      </c>
      <c r="G19" s="114">
        <v>7011</v>
      </c>
      <c r="H19" s="114">
        <v>7126</v>
      </c>
      <c r="I19" s="114">
        <v>7094</v>
      </c>
      <c r="J19" s="140">
        <v>7150</v>
      </c>
      <c r="K19" s="114">
        <v>-164</v>
      </c>
      <c r="L19" s="116">
        <v>-2.2937062937062938</v>
      </c>
    </row>
    <row r="20" spans="1:12" s="110" customFormat="1" ht="15" customHeight="1" x14ac:dyDescent="0.2">
      <c r="A20" s="120"/>
      <c r="B20" s="121" t="s">
        <v>110</v>
      </c>
      <c r="C20" s="258"/>
      <c r="E20" s="113">
        <v>22.641144624903326</v>
      </c>
      <c r="F20" s="115">
        <v>4684</v>
      </c>
      <c r="G20" s="114">
        <v>4635</v>
      </c>
      <c r="H20" s="114">
        <v>4634</v>
      </c>
      <c r="I20" s="114">
        <v>4594</v>
      </c>
      <c r="J20" s="140">
        <v>4554</v>
      </c>
      <c r="K20" s="114">
        <v>130</v>
      </c>
      <c r="L20" s="116">
        <v>2.8546332894158981</v>
      </c>
    </row>
    <row r="21" spans="1:12" s="110" customFormat="1" ht="15" customHeight="1" x14ac:dyDescent="0.2">
      <c r="A21" s="120"/>
      <c r="B21" s="119"/>
      <c r="C21" s="258" t="s">
        <v>106</v>
      </c>
      <c r="E21" s="113">
        <v>44.577284372331341</v>
      </c>
      <c r="F21" s="115">
        <v>2088</v>
      </c>
      <c r="G21" s="114">
        <v>2076</v>
      </c>
      <c r="H21" s="114">
        <v>2063</v>
      </c>
      <c r="I21" s="114">
        <v>2044</v>
      </c>
      <c r="J21" s="140">
        <v>2022</v>
      </c>
      <c r="K21" s="114">
        <v>66</v>
      </c>
      <c r="L21" s="116">
        <v>3.2640949554896141</v>
      </c>
    </row>
    <row r="22" spans="1:12" s="110" customFormat="1" ht="15" customHeight="1" x14ac:dyDescent="0.2">
      <c r="A22" s="120"/>
      <c r="B22" s="119"/>
      <c r="C22" s="258" t="s">
        <v>107</v>
      </c>
      <c r="E22" s="113">
        <v>55.422715627668659</v>
      </c>
      <c r="F22" s="115">
        <v>2596</v>
      </c>
      <c r="G22" s="114">
        <v>2559</v>
      </c>
      <c r="H22" s="114">
        <v>2571</v>
      </c>
      <c r="I22" s="114">
        <v>2550</v>
      </c>
      <c r="J22" s="140">
        <v>2532</v>
      </c>
      <c r="K22" s="114">
        <v>64</v>
      </c>
      <c r="L22" s="116">
        <v>2.5276461295418642</v>
      </c>
    </row>
    <row r="23" spans="1:12" s="110" customFormat="1" ht="15" customHeight="1" x14ac:dyDescent="0.2">
      <c r="A23" s="120"/>
      <c r="B23" s="121" t="s">
        <v>111</v>
      </c>
      <c r="C23" s="258"/>
      <c r="E23" s="113">
        <v>1.5999613302397526</v>
      </c>
      <c r="F23" s="115">
        <v>331</v>
      </c>
      <c r="G23" s="114">
        <v>325</v>
      </c>
      <c r="H23" s="114">
        <v>315</v>
      </c>
      <c r="I23" s="114">
        <v>302</v>
      </c>
      <c r="J23" s="140">
        <v>303</v>
      </c>
      <c r="K23" s="114">
        <v>28</v>
      </c>
      <c r="L23" s="116">
        <v>9.2409240924092408</v>
      </c>
    </row>
    <row r="24" spans="1:12" s="110" customFormat="1" ht="15" customHeight="1" x14ac:dyDescent="0.2">
      <c r="A24" s="120"/>
      <c r="B24" s="119"/>
      <c r="C24" s="258" t="s">
        <v>106</v>
      </c>
      <c r="E24" s="113">
        <v>58.308157099697887</v>
      </c>
      <c r="F24" s="115">
        <v>193</v>
      </c>
      <c r="G24" s="114">
        <v>191</v>
      </c>
      <c r="H24" s="114">
        <v>189</v>
      </c>
      <c r="I24" s="114">
        <v>185</v>
      </c>
      <c r="J24" s="140">
        <v>185</v>
      </c>
      <c r="K24" s="114">
        <v>8</v>
      </c>
      <c r="L24" s="116">
        <v>4.3243243243243246</v>
      </c>
    </row>
    <row r="25" spans="1:12" s="110" customFormat="1" ht="15" customHeight="1" x14ac:dyDescent="0.2">
      <c r="A25" s="120"/>
      <c r="B25" s="119"/>
      <c r="C25" s="258" t="s">
        <v>107</v>
      </c>
      <c r="E25" s="113">
        <v>41.691842900302113</v>
      </c>
      <c r="F25" s="115">
        <v>138</v>
      </c>
      <c r="G25" s="114">
        <v>134</v>
      </c>
      <c r="H25" s="114">
        <v>126</v>
      </c>
      <c r="I25" s="114">
        <v>117</v>
      </c>
      <c r="J25" s="140">
        <v>118</v>
      </c>
      <c r="K25" s="114">
        <v>20</v>
      </c>
      <c r="L25" s="116">
        <v>16.949152542372882</v>
      </c>
    </row>
    <row r="26" spans="1:12" s="110" customFormat="1" ht="15" customHeight="1" x14ac:dyDescent="0.2">
      <c r="A26" s="120"/>
      <c r="C26" s="121" t="s">
        <v>187</v>
      </c>
      <c r="D26" s="110" t="s">
        <v>188</v>
      </c>
      <c r="E26" s="113">
        <v>0.4205336426914153</v>
      </c>
      <c r="F26" s="115">
        <v>87</v>
      </c>
      <c r="G26" s="114">
        <v>81</v>
      </c>
      <c r="H26" s="114">
        <v>81</v>
      </c>
      <c r="I26" s="114">
        <v>73</v>
      </c>
      <c r="J26" s="140">
        <v>71</v>
      </c>
      <c r="K26" s="114">
        <v>16</v>
      </c>
      <c r="L26" s="116">
        <v>22.535211267605632</v>
      </c>
    </row>
    <row r="27" spans="1:12" s="110" customFormat="1" ht="15" customHeight="1" x14ac:dyDescent="0.2">
      <c r="A27" s="120"/>
      <c r="B27" s="119"/>
      <c r="D27" s="259" t="s">
        <v>106</v>
      </c>
      <c r="E27" s="113">
        <v>40.229885057471265</v>
      </c>
      <c r="F27" s="115">
        <v>35</v>
      </c>
      <c r="G27" s="114">
        <v>34</v>
      </c>
      <c r="H27" s="114">
        <v>36</v>
      </c>
      <c r="I27" s="114">
        <v>35</v>
      </c>
      <c r="J27" s="140">
        <v>31</v>
      </c>
      <c r="K27" s="114">
        <v>4</v>
      </c>
      <c r="L27" s="116">
        <v>12.903225806451612</v>
      </c>
    </row>
    <row r="28" spans="1:12" s="110" customFormat="1" ht="15" customHeight="1" x14ac:dyDescent="0.2">
      <c r="A28" s="120"/>
      <c r="B28" s="119"/>
      <c r="D28" s="259" t="s">
        <v>107</v>
      </c>
      <c r="E28" s="113">
        <v>59.770114942528735</v>
      </c>
      <c r="F28" s="115">
        <v>52</v>
      </c>
      <c r="G28" s="114">
        <v>47</v>
      </c>
      <c r="H28" s="114">
        <v>45</v>
      </c>
      <c r="I28" s="114">
        <v>38</v>
      </c>
      <c r="J28" s="140">
        <v>40</v>
      </c>
      <c r="K28" s="114">
        <v>12</v>
      </c>
      <c r="L28" s="116">
        <v>30</v>
      </c>
    </row>
    <row r="29" spans="1:12" s="110" customFormat="1" ht="24.95" customHeight="1" x14ac:dyDescent="0.2">
      <c r="A29" s="604" t="s">
        <v>189</v>
      </c>
      <c r="B29" s="605"/>
      <c r="C29" s="605"/>
      <c r="D29" s="606"/>
      <c r="E29" s="113">
        <v>90.637084300077333</v>
      </c>
      <c r="F29" s="115">
        <v>18751</v>
      </c>
      <c r="G29" s="114">
        <v>18852</v>
      </c>
      <c r="H29" s="114">
        <v>19050</v>
      </c>
      <c r="I29" s="114">
        <v>18632</v>
      </c>
      <c r="J29" s="140">
        <v>18749</v>
      </c>
      <c r="K29" s="114">
        <v>2</v>
      </c>
      <c r="L29" s="116">
        <v>1.0667235585897914E-2</v>
      </c>
    </row>
    <row r="30" spans="1:12" s="110" customFormat="1" ht="15" customHeight="1" x14ac:dyDescent="0.2">
      <c r="A30" s="120"/>
      <c r="B30" s="119"/>
      <c r="C30" s="258" t="s">
        <v>106</v>
      </c>
      <c r="E30" s="113">
        <v>46.136206069009653</v>
      </c>
      <c r="F30" s="115">
        <v>8651</v>
      </c>
      <c r="G30" s="114">
        <v>8723</v>
      </c>
      <c r="H30" s="114">
        <v>8817</v>
      </c>
      <c r="I30" s="114">
        <v>8578</v>
      </c>
      <c r="J30" s="140">
        <v>8601</v>
      </c>
      <c r="K30" s="114">
        <v>50</v>
      </c>
      <c r="L30" s="116">
        <v>0.5813277525869085</v>
      </c>
    </row>
    <row r="31" spans="1:12" s="110" customFormat="1" ht="15" customHeight="1" x14ac:dyDescent="0.2">
      <c r="A31" s="120"/>
      <c r="B31" s="119"/>
      <c r="C31" s="258" t="s">
        <v>107</v>
      </c>
      <c r="E31" s="113">
        <v>53.863793930990347</v>
      </c>
      <c r="F31" s="115">
        <v>10100</v>
      </c>
      <c r="G31" s="114">
        <v>10129</v>
      </c>
      <c r="H31" s="114">
        <v>10233</v>
      </c>
      <c r="I31" s="114">
        <v>10054</v>
      </c>
      <c r="J31" s="140">
        <v>10148</v>
      </c>
      <c r="K31" s="114">
        <v>-48</v>
      </c>
      <c r="L31" s="116">
        <v>-0.4729996058336618</v>
      </c>
    </row>
    <row r="32" spans="1:12" s="110" customFormat="1" ht="15" customHeight="1" x14ac:dyDescent="0.2">
      <c r="A32" s="120"/>
      <c r="B32" s="119" t="s">
        <v>117</v>
      </c>
      <c r="C32" s="258"/>
      <c r="E32" s="113">
        <v>9.3000773395204952</v>
      </c>
      <c r="F32" s="115">
        <v>1924</v>
      </c>
      <c r="G32" s="114">
        <v>1873</v>
      </c>
      <c r="H32" s="114">
        <v>1939</v>
      </c>
      <c r="I32" s="114">
        <v>1802</v>
      </c>
      <c r="J32" s="140">
        <v>1819</v>
      </c>
      <c r="K32" s="114">
        <v>105</v>
      </c>
      <c r="L32" s="116">
        <v>5.77240241891149</v>
      </c>
    </row>
    <row r="33" spans="1:12" s="110" customFormat="1" ht="15" customHeight="1" x14ac:dyDescent="0.2">
      <c r="A33" s="120"/>
      <c r="B33" s="119"/>
      <c r="C33" s="258" t="s">
        <v>106</v>
      </c>
      <c r="E33" s="113">
        <v>65.852390852390855</v>
      </c>
      <c r="F33" s="115">
        <v>1267</v>
      </c>
      <c r="G33" s="114">
        <v>1207</v>
      </c>
      <c r="H33" s="114">
        <v>1240</v>
      </c>
      <c r="I33" s="114">
        <v>1145</v>
      </c>
      <c r="J33" s="140">
        <v>1154</v>
      </c>
      <c r="K33" s="114">
        <v>113</v>
      </c>
      <c r="L33" s="116">
        <v>9.7920277296360485</v>
      </c>
    </row>
    <row r="34" spans="1:12" s="110" customFormat="1" ht="15" customHeight="1" x14ac:dyDescent="0.2">
      <c r="A34" s="120"/>
      <c r="B34" s="119"/>
      <c r="C34" s="258" t="s">
        <v>107</v>
      </c>
      <c r="E34" s="113">
        <v>34.147609147609145</v>
      </c>
      <c r="F34" s="115">
        <v>657</v>
      </c>
      <c r="G34" s="114">
        <v>666</v>
      </c>
      <c r="H34" s="114">
        <v>699</v>
      </c>
      <c r="I34" s="114">
        <v>657</v>
      </c>
      <c r="J34" s="140">
        <v>665</v>
      </c>
      <c r="K34" s="114">
        <v>-8</v>
      </c>
      <c r="L34" s="116">
        <v>-1.2030075187969924</v>
      </c>
    </row>
    <row r="35" spans="1:12" s="110" customFormat="1" ht="24.95" customHeight="1" x14ac:dyDescent="0.2">
      <c r="A35" s="604" t="s">
        <v>190</v>
      </c>
      <c r="B35" s="605"/>
      <c r="C35" s="605"/>
      <c r="D35" s="606"/>
      <c r="E35" s="113">
        <v>63.461910286156225</v>
      </c>
      <c r="F35" s="115">
        <v>13129</v>
      </c>
      <c r="G35" s="114">
        <v>13142</v>
      </c>
      <c r="H35" s="114">
        <v>13323</v>
      </c>
      <c r="I35" s="114">
        <v>12823</v>
      </c>
      <c r="J35" s="140">
        <v>12936</v>
      </c>
      <c r="K35" s="114">
        <v>193</v>
      </c>
      <c r="L35" s="116">
        <v>1.4919604205318491</v>
      </c>
    </row>
    <row r="36" spans="1:12" s="110" customFormat="1" ht="15" customHeight="1" x14ac:dyDescent="0.2">
      <c r="A36" s="120"/>
      <c r="B36" s="119"/>
      <c r="C36" s="258" t="s">
        <v>106</v>
      </c>
      <c r="E36" s="113">
        <v>65.176327214563187</v>
      </c>
      <c r="F36" s="115">
        <v>8557</v>
      </c>
      <c r="G36" s="114">
        <v>8537</v>
      </c>
      <c r="H36" s="114">
        <v>8666</v>
      </c>
      <c r="I36" s="114">
        <v>8339</v>
      </c>
      <c r="J36" s="140">
        <v>8382</v>
      </c>
      <c r="K36" s="114">
        <v>175</v>
      </c>
      <c r="L36" s="116">
        <v>2.087807205917442</v>
      </c>
    </row>
    <row r="37" spans="1:12" s="110" customFormat="1" ht="15" customHeight="1" x14ac:dyDescent="0.2">
      <c r="A37" s="120"/>
      <c r="B37" s="119"/>
      <c r="C37" s="258" t="s">
        <v>107</v>
      </c>
      <c r="E37" s="113">
        <v>34.82367278543682</v>
      </c>
      <c r="F37" s="115">
        <v>4572</v>
      </c>
      <c r="G37" s="114">
        <v>4605</v>
      </c>
      <c r="H37" s="114">
        <v>4657</v>
      </c>
      <c r="I37" s="114">
        <v>4484</v>
      </c>
      <c r="J37" s="140">
        <v>4554</v>
      </c>
      <c r="K37" s="114">
        <v>18</v>
      </c>
      <c r="L37" s="116">
        <v>0.39525691699604742</v>
      </c>
    </row>
    <row r="38" spans="1:12" s="110" customFormat="1" ht="15" customHeight="1" x14ac:dyDescent="0.2">
      <c r="A38" s="120"/>
      <c r="B38" s="119" t="s">
        <v>182</v>
      </c>
      <c r="C38" s="258"/>
      <c r="E38" s="113">
        <v>36.538089713843775</v>
      </c>
      <c r="F38" s="115">
        <v>7559</v>
      </c>
      <c r="G38" s="114">
        <v>7598</v>
      </c>
      <c r="H38" s="114">
        <v>7679</v>
      </c>
      <c r="I38" s="114">
        <v>7621</v>
      </c>
      <c r="J38" s="140">
        <v>7642</v>
      </c>
      <c r="K38" s="114">
        <v>-83</v>
      </c>
      <c r="L38" s="116">
        <v>-1.0861031143679665</v>
      </c>
    </row>
    <row r="39" spans="1:12" s="110" customFormat="1" ht="15" customHeight="1" x14ac:dyDescent="0.2">
      <c r="A39" s="120"/>
      <c r="B39" s="119"/>
      <c r="C39" s="258" t="s">
        <v>106</v>
      </c>
      <c r="E39" s="113">
        <v>18.071173435639636</v>
      </c>
      <c r="F39" s="115">
        <v>1366</v>
      </c>
      <c r="G39" s="114">
        <v>1401</v>
      </c>
      <c r="H39" s="114">
        <v>1397</v>
      </c>
      <c r="I39" s="114">
        <v>1390</v>
      </c>
      <c r="J39" s="140">
        <v>1380</v>
      </c>
      <c r="K39" s="114">
        <v>-14</v>
      </c>
      <c r="L39" s="116">
        <v>-1.0144927536231885</v>
      </c>
    </row>
    <row r="40" spans="1:12" s="110" customFormat="1" ht="15" customHeight="1" x14ac:dyDescent="0.2">
      <c r="A40" s="120"/>
      <c r="B40" s="119"/>
      <c r="C40" s="258" t="s">
        <v>107</v>
      </c>
      <c r="E40" s="113">
        <v>81.928826564360364</v>
      </c>
      <c r="F40" s="115">
        <v>6193</v>
      </c>
      <c r="G40" s="114">
        <v>6197</v>
      </c>
      <c r="H40" s="114">
        <v>6282</v>
      </c>
      <c r="I40" s="114">
        <v>6231</v>
      </c>
      <c r="J40" s="140">
        <v>6262</v>
      </c>
      <c r="K40" s="114">
        <v>-69</v>
      </c>
      <c r="L40" s="116">
        <v>-1.1018843819865858</v>
      </c>
    </row>
    <row r="41" spans="1:12" s="110" customFormat="1" ht="24.75" customHeight="1" x14ac:dyDescent="0.2">
      <c r="A41" s="604" t="s">
        <v>517</v>
      </c>
      <c r="B41" s="605"/>
      <c r="C41" s="605"/>
      <c r="D41" s="606"/>
      <c r="E41" s="113">
        <v>5.5297757153905645</v>
      </c>
      <c r="F41" s="115">
        <v>1144</v>
      </c>
      <c r="G41" s="114">
        <v>1247</v>
      </c>
      <c r="H41" s="114">
        <v>1282</v>
      </c>
      <c r="I41" s="114">
        <v>963</v>
      </c>
      <c r="J41" s="140">
        <v>1158</v>
      </c>
      <c r="K41" s="114">
        <v>-14</v>
      </c>
      <c r="L41" s="116">
        <v>-1.2089810017271156</v>
      </c>
    </row>
    <row r="42" spans="1:12" s="110" customFormat="1" ht="15" customHeight="1" x14ac:dyDescent="0.2">
      <c r="A42" s="120"/>
      <c r="B42" s="119"/>
      <c r="C42" s="258" t="s">
        <v>106</v>
      </c>
      <c r="E42" s="113">
        <v>56.730769230769234</v>
      </c>
      <c r="F42" s="115">
        <v>649</v>
      </c>
      <c r="G42" s="114">
        <v>722</v>
      </c>
      <c r="H42" s="114">
        <v>736</v>
      </c>
      <c r="I42" s="114">
        <v>545</v>
      </c>
      <c r="J42" s="140">
        <v>649</v>
      </c>
      <c r="K42" s="114">
        <v>0</v>
      </c>
      <c r="L42" s="116">
        <v>0</v>
      </c>
    </row>
    <row r="43" spans="1:12" s="110" customFormat="1" ht="15" customHeight="1" x14ac:dyDescent="0.2">
      <c r="A43" s="123"/>
      <c r="B43" s="124"/>
      <c r="C43" s="260" t="s">
        <v>107</v>
      </c>
      <c r="D43" s="261"/>
      <c r="E43" s="125">
        <v>43.269230769230766</v>
      </c>
      <c r="F43" s="143">
        <v>495</v>
      </c>
      <c r="G43" s="144">
        <v>525</v>
      </c>
      <c r="H43" s="144">
        <v>546</v>
      </c>
      <c r="I43" s="144">
        <v>418</v>
      </c>
      <c r="J43" s="145">
        <v>509</v>
      </c>
      <c r="K43" s="144">
        <v>-14</v>
      </c>
      <c r="L43" s="146">
        <v>-2.7504911591355601</v>
      </c>
    </row>
    <row r="44" spans="1:12" s="110" customFormat="1" ht="45.75" customHeight="1" x14ac:dyDescent="0.2">
      <c r="A44" s="604" t="s">
        <v>191</v>
      </c>
      <c r="B44" s="605"/>
      <c r="C44" s="605"/>
      <c r="D44" s="606"/>
      <c r="E44" s="113">
        <v>1.387277648878577</v>
      </c>
      <c r="F44" s="115">
        <v>287</v>
      </c>
      <c r="G44" s="114">
        <v>283</v>
      </c>
      <c r="H44" s="114">
        <v>278</v>
      </c>
      <c r="I44" s="114">
        <v>273</v>
      </c>
      <c r="J44" s="140">
        <v>277</v>
      </c>
      <c r="K44" s="114">
        <v>10</v>
      </c>
      <c r="L44" s="116">
        <v>3.6101083032490973</v>
      </c>
    </row>
    <row r="45" spans="1:12" s="110" customFormat="1" ht="15" customHeight="1" x14ac:dyDescent="0.2">
      <c r="A45" s="120"/>
      <c r="B45" s="119"/>
      <c r="C45" s="258" t="s">
        <v>106</v>
      </c>
      <c r="E45" s="113">
        <v>61.672473867595819</v>
      </c>
      <c r="F45" s="115">
        <v>177</v>
      </c>
      <c r="G45" s="114">
        <v>173</v>
      </c>
      <c r="H45" s="114">
        <v>170</v>
      </c>
      <c r="I45" s="114">
        <v>167</v>
      </c>
      <c r="J45" s="140">
        <v>169</v>
      </c>
      <c r="K45" s="114">
        <v>8</v>
      </c>
      <c r="L45" s="116">
        <v>4.7337278106508878</v>
      </c>
    </row>
    <row r="46" spans="1:12" s="110" customFormat="1" ht="15" customHeight="1" x14ac:dyDescent="0.2">
      <c r="A46" s="123"/>
      <c r="B46" s="124"/>
      <c r="C46" s="260" t="s">
        <v>107</v>
      </c>
      <c r="D46" s="261"/>
      <c r="E46" s="125">
        <v>38.327526132404181</v>
      </c>
      <c r="F46" s="143">
        <v>110</v>
      </c>
      <c r="G46" s="144">
        <v>110</v>
      </c>
      <c r="H46" s="144">
        <v>108</v>
      </c>
      <c r="I46" s="144">
        <v>106</v>
      </c>
      <c r="J46" s="145">
        <v>108</v>
      </c>
      <c r="K46" s="144">
        <v>2</v>
      </c>
      <c r="L46" s="146">
        <v>1.8518518518518519</v>
      </c>
    </row>
    <row r="47" spans="1:12" s="110" customFormat="1" ht="39" customHeight="1" x14ac:dyDescent="0.2">
      <c r="A47" s="604" t="s">
        <v>518</v>
      </c>
      <c r="B47" s="607"/>
      <c r="C47" s="607"/>
      <c r="D47" s="608"/>
      <c r="E47" s="113">
        <v>0.39153132250580047</v>
      </c>
      <c r="F47" s="115">
        <v>81</v>
      </c>
      <c r="G47" s="114">
        <v>87</v>
      </c>
      <c r="H47" s="114">
        <v>89</v>
      </c>
      <c r="I47" s="114">
        <v>66</v>
      </c>
      <c r="J47" s="140">
        <v>68</v>
      </c>
      <c r="K47" s="114">
        <v>13</v>
      </c>
      <c r="L47" s="116">
        <v>19.117647058823529</v>
      </c>
    </row>
    <row r="48" spans="1:12" s="110" customFormat="1" ht="15" customHeight="1" x14ac:dyDescent="0.2">
      <c r="A48" s="120"/>
      <c r="B48" s="119"/>
      <c r="C48" s="258" t="s">
        <v>106</v>
      </c>
      <c r="E48" s="113">
        <v>28.395061728395063</v>
      </c>
      <c r="F48" s="115">
        <v>23</v>
      </c>
      <c r="G48" s="114">
        <v>25</v>
      </c>
      <c r="H48" s="114">
        <v>26</v>
      </c>
      <c r="I48" s="114">
        <v>29</v>
      </c>
      <c r="J48" s="140">
        <v>29</v>
      </c>
      <c r="K48" s="114">
        <v>-6</v>
      </c>
      <c r="L48" s="116">
        <v>-20.689655172413794</v>
      </c>
    </row>
    <row r="49" spans="1:12" s="110" customFormat="1" ht="15" customHeight="1" x14ac:dyDescent="0.2">
      <c r="A49" s="123"/>
      <c r="B49" s="124"/>
      <c r="C49" s="260" t="s">
        <v>107</v>
      </c>
      <c r="D49" s="261"/>
      <c r="E49" s="125">
        <v>71.604938271604937</v>
      </c>
      <c r="F49" s="143">
        <v>58</v>
      </c>
      <c r="G49" s="144">
        <v>62</v>
      </c>
      <c r="H49" s="144">
        <v>63</v>
      </c>
      <c r="I49" s="144">
        <v>37</v>
      </c>
      <c r="J49" s="145">
        <v>39</v>
      </c>
      <c r="K49" s="144">
        <v>19</v>
      </c>
      <c r="L49" s="146">
        <v>48.717948717948715</v>
      </c>
    </row>
    <row r="50" spans="1:12" s="110" customFormat="1" ht="24.95" customHeight="1" x14ac:dyDescent="0.2">
      <c r="A50" s="609" t="s">
        <v>192</v>
      </c>
      <c r="B50" s="610"/>
      <c r="C50" s="610"/>
      <c r="D50" s="611"/>
      <c r="E50" s="262">
        <v>14.230471771075019</v>
      </c>
      <c r="F50" s="263">
        <v>2944</v>
      </c>
      <c r="G50" s="264">
        <v>3040</v>
      </c>
      <c r="H50" s="264">
        <v>3084</v>
      </c>
      <c r="I50" s="264">
        <v>2758</v>
      </c>
      <c r="J50" s="265">
        <v>2845</v>
      </c>
      <c r="K50" s="263">
        <v>99</v>
      </c>
      <c r="L50" s="266">
        <v>3.4797891036906856</v>
      </c>
    </row>
    <row r="51" spans="1:12" s="110" customFormat="1" ht="15" customHeight="1" x14ac:dyDescent="0.2">
      <c r="A51" s="120"/>
      <c r="B51" s="119"/>
      <c r="C51" s="258" t="s">
        <v>106</v>
      </c>
      <c r="E51" s="113">
        <v>54.823369565217391</v>
      </c>
      <c r="F51" s="115">
        <v>1614</v>
      </c>
      <c r="G51" s="114">
        <v>1635</v>
      </c>
      <c r="H51" s="114">
        <v>1643</v>
      </c>
      <c r="I51" s="114">
        <v>1495</v>
      </c>
      <c r="J51" s="140">
        <v>1535</v>
      </c>
      <c r="K51" s="114">
        <v>79</v>
      </c>
      <c r="L51" s="116">
        <v>5.1465798045602602</v>
      </c>
    </row>
    <row r="52" spans="1:12" s="110" customFormat="1" ht="15" customHeight="1" x14ac:dyDescent="0.2">
      <c r="A52" s="120"/>
      <c r="B52" s="119"/>
      <c r="C52" s="258" t="s">
        <v>107</v>
      </c>
      <c r="E52" s="113">
        <v>45.176630434782609</v>
      </c>
      <c r="F52" s="115">
        <v>1330</v>
      </c>
      <c r="G52" s="114">
        <v>1405</v>
      </c>
      <c r="H52" s="114">
        <v>1441</v>
      </c>
      <c r="I52" s="114">
        <v>1263</v>
      </c>
      <c r="J52" s="140">
        <v>1310</v>
      </c>
      <c r="K52" s="114">
        <v>20</v>
      </c>
      <c r="L52" s="116">
        <v>1.5267175572519085</v>
      </c>
    </row>
    <row r="53" spans="1:12" s="110" customFormat="1" ht="15" customHeight="1" x14ac:dyDescent="0.2">
      <c r="A53" s="120"/>
      <c r="B53" s="119"/>
      <c r="C53" s="258" t="s">
        <v>187</v>
      </c>
      <c r="D53" s="110" t="s">
        <v>193</v>
      </c>
      <c r="E53" s="113">
        <v>28.158967391304348</v>
      </c>
      <c r="F53" s="115">
        <v>829</v>
      </c>
      <c r="G53" s="114">
        <v>954</v>
      </c>
      <c r="H53" s="114">
        <v>988</v>
      </c>
      <c r="I53" s="114">
        <v>741</v>
      </c>
      <c r="J53" s="140">
        <v>818</v>
      </c>
      <c r="K53" s="114">
        <v>11</v>
      </c>
      <c r="L53" s="116">
        <v>1.3447432762836187</v>
      </c>
    </row>
    <row r="54" spans="1:12" s="110" customFormat="1" ht="15" customHeight="1" x14ac:dyDescent="0.2">
      <c r="A54" s="120"/>
      <c r="B54" s="119"/>
      <c r="D54" s="267" t="s">
        <v>194</v>
      </c>
      <c r="E54" s="113">
        <v>60.43425814234017</v>
      </c>
      <c r="F54" s="115">
        <v>501</v>
      </c>
      <c r="G54" s="114">
        <v>559</v>
      </c>
      <c r="H54" s="114">
        <v>584</v>
      </c>
      <c r="I54" s="114">
        <v>449</v>
      </c>
      <c r="J54" s="140">
        <v>491</v>
      </c>
      <c r="K54" s="114">
        <v>10</v>
      </c>
      <c r="L54" s="116">
        <v>2.0366598778004072</v>
      </c>
    </row>
    <row r="55" spans="1:12" s="110" customFormat="1" ht="15" customHeight="1" x14ac:dyDescent="0.2">
      <c r="A55" s="120"/>
      <c r="B55" s="119"/>
      <c r="D55" s="267" t="s">
        <v>195</v>
      </c>
      <c r="E55" s="113">
        <v>39.56574185765983</v>
      </c>
      <c r="F55" s="115">
        <v>328</v>
      </c>
      <c r="G55" s="114">
        <v>395</v>
      </c>
      <c r="H55" s="114">
        <v>404</v>
      </c>
      <c r="I55" s="114">
        <v>292</v>
      </c>
      <c r="J55" s="140">
        <v>327</v>
      </c>
      <c r="K55" s="114">
        <v>1</v>
      </c>
      <c r="L55" s="116">
        <v>0.3058103975535168</v>
      </c>
    </row>
    <row r="56" spans="1:12" s="110" customFormat="1" ht="15" customHeight="1" x14ac:dyDescent="0.2">
      <c r="A56" s="120"/>
      <c r="B56" s="119" t="s">
        <v>196</v>
      </c>
      <c r="C56" s="258"/>
      <c r="E56" s="113">
        <v>64.646171693735496</v>
      </c>
      <c r="F56" s="115">
        <v>13374</v>
      </c>
      <c r="G56" s="114">
        <v>13290</v>
      </c>
      <c r="H56" s="114">
        <v>13432</v>
      </c>
      <c r="I56" s="114">
        <v>13267</v>
      </c>
      <c r="J56" s="140">
        <v>13266</v>
      </c>
      <c r="K56" s="114">
        <v>108</v>
      </c>
      <c r="L56" s="116">
        <v>0.81411126187245586</v>
      </c>
    </row>
    <row r="57" spans="1:12" s="110" customFormat="1" ht="15" customHeight="1" x14ac:dyDescent="0.2">
      <c r="A57" s="120"/>
      <c r="B57" s="119"/>
      <c r="C57" s="258" t="s">
        <v>106</v>
      </c>
      <c r="E57" s="113">
        <v>45.640795573500824</v>
      </c>
      <c r="F57" s="115">
        <v>6104</v>
      </c>
      <c r="G57" s="114">
        <v>6093</v>
      </c>
      <c r="H57" s="114">
        <v>6158</v>
      </c>
      <c r="I57" s="114">
        <v>6059</v>
      </c>
      <c r="J57" s="140">
        <v>6015</v>
      </c>
      <c r="K57" s="114">
        <v>89</v>
      </c>
      <c r="L57" s="116">
        <v>1.4796342477140483</v>
      </c>
    </row>
    <row r="58" spans="1:12" s="110" customFormat="1" ht="15" customHeight="1" x14ac:dyDescent="0.2">
      <c r="A58" s="120"/>
      <c r="B58" s="119"/>
      <c r="C58" s="258" t="s">
        <v>107</v>
      </c>
      <c r="E58" s="113">
        <v>54.359204426499176</v>
      </c>
      <c r="F58" s="115">
        <v>7270</v>
      </c>
      <c r="G58" s="114">
        <v>7197</v>
      </c>
      <c r="H58" s="114">
        <v>7274</v>
      </c>
      <c r="I58" s="114">
        <v>7208</v>
      </c>
      <c r="J58" s="140">
        <v>7251</v>
      </c>
      <c r="K58" s="114">
        <v>19</v>
      </c>
      <c r="L58" s="116">
        <v>0.26203282305888842</v>
      </c>
    </row>
    <row r="59" spans="1:12" s="110" customFormat="1" ht="15" customHeight="1" x14ac:dyDescent="0.2">
      <c r="A59" s="120"/>
      <c r="B59" s="119"/>
      <c r="C59" s="258" t="s">
        <v>105</v>
      </c>
      <c r="D59" s="110" t="s">
        <v>197</v>
      </c>
      <c r="E59" s="113">
        <v>94.085539105727534</v>
      </c>
      <c r="F59" s="115">
        <v>12583</v>
      </c>
      <c r="G59" s="114">
        <v>12490</v>
      </c>
      <c r="H59" s="114">
        <v>12643</v>
      </c>
      <c r="I59" s="114">
        <v>12479</v>
      </c>
      <c r="J59" s="140">
        <v>12491</v>
      </c>
      <c r="K59" s="114">
        <v>92</v>
      </c>
      <c r="L59" s="116">
        <v>0.7365303018173085</v>
      </c>
    </row>
    <row r="60" spans="1:12" s="110" customFormat="1" ht="15" customHeight="1" x14ac:dyDescent="0.2">
      <c r="A60" s="120"/>
      <c r="B60" s="119"/>
      <c r="C60" s="258"/>
      <c r="D60" s="267" t="s">
        <v>198</v>
      </c>
      <c r="E60" s="113">
        <v>44.107128665660021</v>
      </c>
      <c r="F60" s="115">
        <v>5550</v>
      </c>
      <c r="G60" s="114">
        <v>5536</v>
      </c>
      <c r="H60" s="114">
        <v>5601</v>
      </c>
      <c r="I60" s="114">
        <v>5503</v>
      </c>
      <c r="J60" s="140">
        <v>5472</v>
      </c>
      <c r="K60" s="114">
        <v>78</v>
      </c>
      <c r="L60" s="116">
        <v>1.4254385964912282</v>
      </c>
    </row>
    <row r="61" spans="1:12" s="110" customFormat="1" ht="15" customHeight="1" x14ac:dyDescent="0.2">
      <c r="A61" s="120"/>
      <c r="B61" s="119"/>
      <c r="C61" s="258"/>
      <c r="D61" s="267" t="s">
        <v>199</v>
      </c>
      <c r="E61" s="113">
        <v>55.892871334339979</v>
      </c>
      <c r="F61" s="115">
        <v>7033</v>
      </c>
      <c r="G61" s="114">
        <v>6954</v>
      </c>
      <c r="H61" s="114">
        <v>7042</v>
      </c>
      <c r="I61" s="114">
        <v>6976</v>
      </c>
      <c r="J61" s="140">
        <v>7019</v>
      </c>
      <c r="K61" s="114">
        <v>14</v>
      </c>
      <c r="L61" s="116">
        <v>0.19945861233793988</v>
      </c>
    </row>
    <row r="62" spans="1:12" s="110" customFormat="1" ht="15" customHeight="1" x14ac:dyDescent="0.2">
      <c r="A62" s="120"/>
      <c r="B62" s="119"/>
      <c r="C62" s="258"/>
      <c r="D62" s="258" t="s">
        <v>200</v>
      </c>
      <c r="E62" s="113">
        <v>5.9144608942724686</v>
      </c>
      <c r="F62" s="115">
        <v>791</v>
      </c>
      <c r="G62" s="114">
        <v>800</v>
      </c>
      <c r="H62" s="114">
        <v>789</v>
      </c>
      <c r="I62" s="114">
        <v>788</v>
      </c>
      <c r="J62" s="140">
        <v>775</v>
      </c>
      <c r="K62" s="114">
        <v>16</v>
      </c>
      <c r="L62" s="116">
        <v>2.064516129032258</v>
      </c>
    </row>
    <row r="63" spans="1:12" s="110" customFormat="1" ht="15" customHeight="1" x14ac:dyDescent="0.2">
      <c r="A63" s="120"/>
      <c r="B63" s="119"/>
      <c r="C63" s="258"/>
      <c r="D63" s="267" t="s">
        <v>198</v>
      </c>
      <c r="E63" s="113">
        <v>70.037926675094823</v>
      </c>
      <c r="F63" s="115">
        <v>554</v>
      </c>
      <c r="G63" s="114">
        <v>557</v>
      </c>
      <c r="H63" s="114">
        <v>557</v>
      </c>
      <c r="I63" s="114">
        <v>556</v>
      </c>
      <c r="J63" s="140">
        <v>543</v>
      </c>
      <c r="K63" s="114">
        <v>11</v>
      </c>
      <c r="L63" s="116">
        <v>2.0257826887661143</v>
      </c>
    </row>
    <row r="64" spans="1:12" s="110" customFormat="1" ht="15" customHeight="1" x14ac:dyDescent="0.2">
      <c r="A64" s="120"/>
      <c r="B64" s="119"/>
      <c r="C64" s="258"/>
      <c r="D64" s="267" t="s">
        <v>199</v>
      </c>
      <c r="E64" s="113">
        <v>29.962073324905184</v>
      </c>
      <c r="F64" s="115">
        <v>237</v>
      </c>
      <c r="G64" s="114">
        <v>243</v>
      </c>
      <c r="H64" s="114">
        <v>232</v>
      </c>
      <c r="I64" s="114">
        <v>232</v>
      </c>
      <c r="J64" s="140">
        <v>232</v>
      </c>
      <c r="K64" s="114">
        <v>5</v>
      </c>
      <c r="L64" s="116">
        <v>2.1551724137931036</v>
      </c>
    </row>
    <row r="65" spans="1:12" s="110" customFormat="1" ht="15" customHeight="1" x14ac:dyDescent="0.2">
      <c r="A65" s="120"/>
      <c r="B65" s="119" t="s">
        <v>201</v>
      </c>
      <c r="C65" s="258"/>
      <c r="E65" s="113">
        <v>9.4885924207269916</v>
      </c>
      <c r="F65" s="115">
        <v>1963</v>
      </c>
      <c r="G65" s="114">
        <v>1964</v>
      </c>
      <c r="H65" s="114">
        <v>1951</v>
      </c>
      <c r="I65" s="114">
        <v>1925</v>
      </c>
      <c r="J65" s="140">
        <v>1913</v>
      </c>
      <c r="K65" s="114">
        <v>50</v>
      </c>
      <c r="L65" s="116">
        <v>2.6136957658128592</v>
      </c>
    </row>
    <row r="66" spans="1:12" s="110" customFormat="1" ht="15" customHeight="1" x14ac:dyDescent="0.2">
      <c r="A66" s="120"/>
      <c r="B66" s="119"/>
      <c r="C66" s="258" t="s">
        <v>106</v>
      </c>
      <c r="E66" s="113">
        <v>45.389709628120222</v>
      </c>
      <c r="F66" s="115">
        <v>891</v>
      </c>
      <c r="G66" s="114">
        <v>893</v>
      </c>
      <c r="H66" s="114">
        <v>892</v>
      </c>
      <c r="I66" s="114">
        <v>869</v>
      </c>
      <c r="J66" s="140">
        <v>868</v>
      </c>
      <c r="K66" s="114">
        <v>23</v>
      </c>
      <c r="L66" s="116">
        <v>2.6497695852534564</v>
      </c>
    </row>
    <row r="67" spans="1:12" s="110" customFormat="1" ht="15" customHeight="1" x14ac:dyDescent="0.2">
      <c r="A67" s="120"/>
      <c r="B67" s="119"/>
      <c r="C67" s="258" t="s">
        <v>107</v>
      </c>
      <c r="E67" s="113">
        <v>54.610290371879778</v>
      </c>
      <c r="F67" s="115">
        <v>1072</v>
      </c>
      <c r="G67" s="114">
        <v>1071</v>
      </c>
      <c r="H67" s="114">
        <v>1059</v>
      </c>
      <c r="I67" s="114">
        <v>1056</v>
      </c>
      <c r="J67" s="140">
        <v>1045</v>
      </c>
      <c r="K67" s="114">
        <v>27</v>
      </c>
      <c r="L67" s="116">
        <v>2.5837320574162681</v>
      </c>
    </row>
    <row r="68" spans="1:12" s="110" customFormat="1" ht="15" customHeight="1" x14ac:dyDescent="0.2">
      <c r="A68" s="120"/>
      <c r="B68" s="119"/>
      <c r="C68" s="258" t="s">
        <v>105</v>
      </c>
      <c r="D68" s="110" t="s">
        <v>202</v>
      </c>
      <c r="E68" s="113">
        <v>20.020376974019356</v>
      </c>
      <c r="F68" s="115">
        <v>393</v>
      </c>
      <c r="G68" s="114">
        <v>383</v>
      </c>
      <c r="H68" s="114">
        <v>371</v>
      </c>
      <c r="I68" s="114">
        <v>362</v>
      </c>
      <c r="J68" s="140">
        <v>349</v>
      </c>
      <c r="K68" s="114">
        <v>44</v>
      </c>
      <c r="L68" s="116">
        <v>12.607449856733524</v>
      </c>
    </row>
    <row r="69" spans="1:12" s="110" customFormat="1" ht="15" customHeight="1" x14ac:dyDescent="0.2">
      <c r="A69" s="120"/>
      <c r="B69" s="119"/>
      <c r="C69" s="258"/>
      <c r="D69" s="267" t="s">
        <v>198</v>
      </c>
      <c r="E69" s="113">
        <v>44.274809160305345</v>
      </c>
      <c r="F69" s="115">
        <v>174</v>
      </c>
      <c r="G69" s="114">
        <v>173</v>
      </c>
      <c r="H69" s="114">
        <v>165</v>
      </c>
      <c r="I69" s="114">
        <v>154</v>
      </c>
      <c r="J69" s="140">
        <v>156</v>
      </c>
      <c r="K69" s="114">
        <v>18</v>
      </c>
      <c r="L69" s="116">
        <v>11.538461538461538</v>
      </c>
    </row>
    <row r="70" spans="1:12" s="110" customFormat="1" ht="15" customHeight="1" x14ac:dyDescent="0.2">
      <c r="A70" s="120"/>
      <c r="B70" s="119"/>
      <c r="C70" s="258"/>
      <c r="D70" s="267" t="s">
        <v>199</v>
      </c>
      <c r="E70" s="113">
        <v>55.725190839694655</v>
      </c>
      <c r="F70" s="115">
        <v>219</v>
      </c>
      <c r="G70" s="114">
        <v>210</v>
      </c>
      <c r="H70" s="114">
        <v>206</v>
      </c>
      <c r="I70" s="114">
        <v>208</v>
      </c>
      <c r="J70" s="140">
        <v>193</v>
      </c>
      <c r="K70" s="114">
        <v>26</v>
      </c>
      <c r="L70" s="116">
        <v>13.471502590673575</v>
      </c>
    </row>
    <row r="71" spans="1:12" s="110" customFormat="1" ht="15" customHeight="1" x14ac:dyDescent="0.2">
      <c r="A71" s="120"/>
      <c r="B71" s="119"/>
      <c r="C71" s="258"/>
      <c r="D71" s="110" t="s">
        <v>203</v>
      </c>
      <c r="E71" s="113">
        <v>75.292919001528276</v>
      </c>
      <c r="F71" s="115">
        <v>1478</v>
      </c>
      <c r="G71" s="114">
        <v>1484</v>
      </c>
      <c r="H71" s="114">
        <v>1479</v>
      </c>
      <c r="I71" s="114">
        <v>1472</v>
      </c>
      <c r="J71" s="140">
        <v>1471</v>
      </c>
      <c r="K71" s="114">
        <v>7</v>
      </c>
      <c r="L71" s="116">
        <v>0.47586675730795375</v>
      </c>
    </row>
    <row r="72" spans="1:12" s="110" customFormat="1" ht="15" customHeight="1" x14ac:dyDescent="0.2">
      <c r="A72" s="120"/>
      <c r="B72" s="119"/>
      <c r="C72" s="258"/>
      <c r="D72" s="267" t="s">
        <v>198</v>
      </c>
      <c r="E72" s="113">
        <v>45.602165087956699</v>
      </c>
      <c r="F72" s="115">
        <v>674</v>
      </c>
      <c r="G72" s="114">
        <v>673</v>
      </c>
      <c r="H72" s="114">
        <v>676</v>
      </c>
      <c r="I72" s="114">
        <v>667</v>
      </c>
      <c r="J72" s="140">
        <v>667</v>
      </c>
      <c r="K72" s="114">
        <v>7</v>
      </c>
      <c r="L72" s="116">
        <v>1.0494752623688155</v>
      </c>
    </row>
    <row r="73" spans="1:12" s="110" customFormat="1" ht="15" customHeight="1" x14ac:dyDescent="0.2">
      <c r="A73" s="120"/>
      <c r="B73" s="119"/>
      <c r="C73" s="258"/>
      <c r="D73" s="267" t="s">
        <v>199</v>
      </c>
      <c r="E73" s="113">
        <v>54.397834912043301</v>
      </c>
      <c r="F73" s="115">
        <v>804</v>
      </c>
      <c r="G73" s="114">
        <v>811</v>
      </c>
      <c r="H73" s="114">
        <v>803</v>
      </c>
      <c r="I73" s="114">
        <v>805</v>
      </c>
      <c r="J73" s="140">
        <v>804</v>
      </c>
      <c r="K73" s="114">
        <v>0</v>
      </c>
      <c r="L73" s="116">
        <v>0</v>
      </c>
    </row>
    <row r="74" spans="1:12" s="110" customFormat="1" ht="15" customHeight="1" x14ac:dyDescent="0.2">
      <c r="A74" s="120"/>
      <c r="B74" s="119"/>
      <c r="C74" s="258"/>
      <c r="D74" s="110" t="s">
        <v>204</v>
      </c>
      <c r="E74" s="113">
        <v>4.6867040244523688</v>
      </c>
      <c r="F74" s="115">
        <v>92</v>
      </c>
      <c r="G74" s="114">
        <v>97</v>
      </c>
      <c r="H74" s="114">
        <v>101</v>
      </c>
      <c r="I74" s="114">
        <v>91</v>
      </c>
      <c r="J74" s="140">
        <v>93</v>
      </c>
      <c r="K74" s="114">
        <v>-1</v>
      </c>
      <c r="L74" s="116">
        <v>-1.075268817204301</v>
      </c>
    </row>
    <row r="75" spans="1:12" s="110" customFormat="1" ht="15" customHeight="1" x14ac:dyDescent="0.2">
      <c r="A75" s="120"/>
      <c r="B75" s="119"/>
      <c r="C75" s="258"/>
      <c r="D75" s="267" t="s">
        <v>198</v>
      </c>
      <c r="E75" s="113">
        <v>46.739130434782609</v>
      </c>
      <c r="F75" s="115">
        <v>43</v>
      </c>
      <c r="G75" s="114">
        <v>47</v>
      </c>
      <c r="H75" s="114">
        <v>51</v>
      </c>
      <c r="I75" s="114">
        <v>48</v>
      </c>
      <c r="J75" s="140">
        <v>45</v>
      </c>
      <c r="K75" s="114">
        <v>-2</v>
      </c>
      <c r="L75" s="116">
        <v>-4.4444444444444446</v>
      </c>
    </row>
    <row r="76" spans="1:12" s="110" customFormat="1" ht="15" customHeight="1" x14ac:dyDescent="0.2">
      <c r="A76" s="120"/>
      <c r="B76" s="119"/>
      <c r="C76" s="258"/>
      <c r="D76" s="267" t="s">
        <v>199</v>
      </c>
      <c r="E76" s="113">
        <v>53.260869565217391</v>
      </c>
      <c r="F76" s="115">
        <v>49</v>
      </c>
      <c r="G76" s="114">
        <v>50</v>
      </c>
      <c r="H76" s="114">
        <v>50</v>
      </c>
      <c r="I76" s="114">
        <v>43</v>
      </c>
      <c r="J76" s="140">
        <v>48</v>
      </c>
      <c r="K76" s="114">
        <v>1</v>
      </c>
      <c r="L76" s="116">
        <v>2.0833333333333335</v>
      </c>
    </row>
    <row r="77" spans="1:12" s="110" customFormat="1" ht="15" customHeight="1" x14ac:dyDescent="0.2">
      <c r="A77" s="534"/>
      <c r="B77" s="119" t="s">
        <v>205</v>
      </c>
      <c r="C77" s="268"/>
      <c r="D77" s="182"/>
      <c r="E77" s="113">
        <v>11.63476411446249</v>
      </c>
      <c r="F77" s="115">
        <v>2407</v>
      </c>
      <c r="G77" s="114">
        <v>2446</v>
      </c>
      <c r="H77" s="114">
        <v>2535</v>
      </c>
      <c r="I77" s="114">
        <v>2494</v>
      </c>
      <c r="J77" s="140">
        <v>2554</v>
      </c>
      <c r="K77" s="114">
        <v>-147</v>
      </c>
      <c r="L77" s="116">
        <v>-5.7556773688332026</v>
      </c>
    </row>
    <row r="78" spans="1:12" s="110" customFormat="1" ht="15" customHeight="1" x14ac:dyDescent="0.2">
      <c r="A78" s="120"/>
      <c r="B78" s="119"/>
      <c r="C78" s="268" t="s">
        <v>106</v>
      </c>
      <c r="D78" s="182"/>
      <c r="E78" s="113">
        <v>54.590776900706274</v>
      </c>
      <c r="F78" s="115">
        <v>1314</v>
      </c>
      <c r="G78" s="114">
        <v>1317</v>
      </c>
      <c r="H78" s="114">
        <v>1370</v>
      </c>
      <c r="I78" s="114">
        <v>1306</v>
      </c>
      <c r="J78" s="140">
        <v>1344</v>
      </c>
      <c r="K78" s="114">
        <v>-30</v>
      </c>
      <c r="L78" s="116">
        <v>-2.2321428571428572</v>
      </c>
    </row>
    <row r="79" spans="1:12" s="110" customFormat="1" ht="15" customHeight="1" x14ac:dyDescent="0.2">
      <c r="A79" s="123"/>
      <c r="B79" s="124"/>
      <c r="C79" s="260" t="s">
        <v>107</v>
      </c>
      <c r="D79" s="261"/>
      <c r="E79" s="125">
        <v>45.409223099293726</v>
      </c>
      <c r="F79" s="143">
        <v>1093</v>
      </c>
      <c r="G79" s="144">
        <v>1129</v>
      </c>
      <c r="H79" s="144">
        <v>1165</v>
      </c>
      <c r="I79" s="144">
        <v>1188</v>
      </c>
      <c r="J79" s="145">
        <v>1210</v>
      </c>
      <c r="K79" s="144">
        <v>-117</v>
      </c>
      <c r="L79" s="146">
        <v>-9.6694214876033051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20688</v>
      </c>
      <c r="E11" s="114">
        <v>20740</v>
      </c>
      <c r="F11" s="114">
        <v>21002</v>
      </c>
      <c r="G11" s="114">
        <v>20444</v>
      </c>
      <c r="H11" s="140">
        <v>20578</v>
      </c>
      <c r="I11" s="115">
        <v>110</v>
      </c>
      <c r="J11" s="116">
        <v>0.53455146272718435</v>
      </c>
    </row>
    <row r="12" spans="1:15" s="110" customFormat="1" ht="24.95" customHeight="1" x14ac:dyDescent="0.2">
      <c r="A12" s="193" t="s">
        <v>132</v>
      </c>
      <c r="B12" s="194" t="s">
        <v>133</v>
      </c>
      <c r="C12" s="113">
        <v>0.19334880123743234</v>
      </c>
      <c r="D12" s="115">
        <v>40</v>
      </c>
      <c r="E12" s="114">
        <v>38</v>
      </c>
      <c r="F12" s="114">
        <v>46</v>
      </c>
      <c r="G12" s="114">
        <v>49</v>
      </c>
      <c r="H12" s="140">
        <v>41</v>
      </c>
      <c r="I12" s="115">
        <v>-1</v>
      </c>
      <c r="J12" s="116">
        <v>-2.4390243902439024</v>
      </c>
    </row>
    <row r="13" spans="1:15" s="110" customFormat="1" ht="24.95" customHeight="1" x14ac:dyDescent="0.2">
      <c r="A13" s="193" t="s">
        <v>134</v>
      </c>
      <c r="B13" s="199" t="s">
        <v>214</v>
      </c>
      <c r="C13" s="113">
        <v>1.7546403712296983</v>
      </c>
      <c r="D13" s="115">
        <v>363</v>
      </c>
      <c r="E13" s="114">
        <v>346</v>
      </c>
      <c r="F13" s="114">
        <v>351</v>
      </c>
      <c r="G13" s="114">
        <v>341</v>
      </c>
      <c r="H13" s="140">
        <v>346</v>
      </c>
      <c r="I13" s="115">
        <v>17</v>
      </c>
      <c r="J13" s="116">
        <v>4.9132947976878611</v>
      </c>
    </row>
    <row r="14" spans="1:15" s="287" customFormat="1" ht="24" customHeight="1" x14ac:dyDescent="0.2">
      <c r="A14" s="193" t="s">
        <v>215</v>
      </c>
      <c r="B14" s="199" t="s">
        <v>137</v>
      </c>
      <c r="C14" s="113">
        <v>14.273975251353441</v>
      </c>
      <c r="D14" s="115">
        <v>2953</v>
      </c>
      <c r="E14" s="114">
        <v>2975</v>
      </c>
      <c r="F14" s="114">
        <v>3022</v>
      </c>
      <c r="G14" s="114">
        <v>2957</v>
      </c>
      <c r="H14" s="140">
        <v>2972</v>
      </c>
      <c r="I14" s="115">
        <v>-19</v>
      </c>
      <c r="J14" s="116">
        <v>-0.63930013458950197</v>
      </c>
      <c r="K14" s="110"/>
      <c r="L14" s="110"/>
      <c r="M14" s="110"/>
      <c r="N14" s="110"/>
      <c r="O14" s="110"/>
    </row>
    <row r="15" spans="1:15" s="110" customFormat="1" ht="24.75" customHeight="1" x14ac:dyDescent="0.2">
      <c r="A15" s="193" t="s">
        <v>216</v>
      </c>
      <c r="B15" s="199" t="s">
        <v>217</v>
      </c>
      <c r="C15" s="113">
        <v>4.5291956689868522</v>
      </c>
      <c r="D15" s="115">
        <v>937</v>
      </c>
      <c r="E15" s="114">
        <v>944</v>
      </c>
      <c r="F15" s="114">
        <v>954</v>
      </c>
      <c r="G15" s="114">
        <v>958</v>
      </c>
      <c r="H15" s="140">
        <v>963</v>
      </c>
      <c r="I15" s="115">
        <v>-26</v>
      </c>
      <c r="J15" s="116">
        <v>-2.6998961578400831</v>
      </c>
    </row>
    <row r="16" spans="1:15" s="287" customFormat="1" ht="24.95" customHeight="1" x14ac:dyDescent="0.2">
      <c r="A16" s="193" t="s">
        <v>218</v>
      </c>
      <c r="B16" s="199" t="s">
        <v>141</v>
      </c>
      <c r="C16" s="113">
        <v>5.5974477958236655</v>
      </c>
      <c r="D16" s="115">
        <v>1158</v>
      </c>
      <c r="E16" s="114">
        <v>1162</v>
      </c>
      <c r="F16" s="114">
        <v>1201</v>
      </c>
      <c r="G16" s="114">
        <v>1138</v>
      </c>
      <c r="H16" s="140">
        <v>1141</v>
      </c>
      <c r="I16" s="115">
        <v>17</v>
      </c>
      <c r="J16" s="116">
        <v>1.4899211218229622</v>
      </c>
      <c r="K16" s="110"/>
      <c r="L16" s="110"/>
      <c r="M16" s="110"/>
      <c r="N16" s="110"/>
      <c r="O16" s="110"/>
    </row>
    <row r="17" spans="1:15" s="110" customFormat="1" ht="24.95" customHeight="1" x14ac:dyDescent="0.2">
      <c r="A17" s="193" t="s">
        <v>219</v>
      </c>
      <c r="B17" s="199" t="s">
        <v>220</v>
      </c>
      <c r="C17" s="113">
        <v>4.1473317865429236</v>
      </c>
      <c r="D17" s="115">
        <v>858</v>
      </c>
      <c r="E17" s="114">
        <v>869</v>
      </c>
      <c r="F17" s="114">
        <v>867</v>
      </c>
      <c r="G17" s="114">
        <v>861</v>
      </c>
      <c r="H17" s="140">
        <v>868</v>
      </c>
      <c r="I17" s="115">
        <v>-10</v>
      </c>
      <c r="J17" s="116">
        <v>-1.1520737327188939</v>
      </c>
    </row>
    <row r="18" spans="1:15" s="287" customFormat="1" ht="24.95" customHeight="1" x14ac:dyDescent="0.2">
      <c r="A18" s="201" t="s">
        <v>144</v>
      </c>
      <c r="B18" s="202" t="s">
        <v>145</v>
      </c>
      <c r="C18" s="113">
        <v>7.1829079659706112</v>
      </c>
      <c r="D18" s="115">
        <v>1486</v>
      </c>
      <c r="E18" s="114">
        <v>1493</v>
      </c>
      <c r="F18" s="114">
        <v>1502</v>
      </c>
      <c r="G18" s="114">
        <v>1455</v>
      </c>
      <c r="H18" s="140">
        <v>1486</v>
      </c>
      <c r="I18" s="115">
        <v>0</v>
      </c>
      <c r="J18" s="116">
        <v>0</v>
      </c>
      <c r="K18" s="110"/>
      <c r="L18" s="110"/>
      <c r="M18" s="110"/>
      <c r="N18" s="110"/>
      <c r="O18" s="110"/>
    </row>
    <row r="19" spans="1:15" s="110" customFormat="1" ht="24.95" customHeight="1" x14ac:dyDescent="0.2">
      <c r="A19" s="193" t="s">
        <v>146</v>
      </c>
      <c r="B19" s="199" t="s">
        <v>147</v>
      </c>
      <c r="C19" s="113">
        <v>19.600734725444703</v>
      </c>
      <c r="D19" s="115">
        <v>4055</v>
      </c>
      <c r="E19" s="114">
        <v>4115</v>
      </c>
      <c r="F19" s="114">
        <v>4166</v>
      </c>
      <c r="G19" s="114">
        <v>4047</v>
      </c>
      <c r="H19" s="140">
        <v>4114</v>
      </c>
      <c r="I19" s="115">
        <v>-59</v>
      </c>
      <c r="J19" s="116">
        <v>-1.4341273699562469</v>
      </c>
    </row>
    <row r="20" spans="1:15" s="287" customFormat="1" ht="24.95" customHeight="1" x14ac:dyDescent="0.2">
      <c r="A20" s="193" t="s">
        <v>148</v>
      </c>
      <c r="B20" s="199" t="s">
        <v>149</v>
      </c>
      <c r="C20" s="113">
        <v>5.476604795050271</v>
      </c>
      <c r="D20" s="115">
        <v>1133</v>
      </c>
      <c r="E20" s="114">
        <v>1095</v>
      </c>
      <c r="F20" s="114">
        <v>1110</v>
      </c>
      <c r="G20" s="114">
        <v>985</v>
      </c>
      <c r="H20" s="140">
        <v>966</v>
      </c>
      <c r="I20" s="115">
        <v>167</v>
      </c>
      <c r="J20" s="116">
        <v>17.287784679089025</v>
      </c>
      <c r="K20" s="110"/>
      <c r="L20" s="110"/>
      <c r="M20" s="110"/>
      <c r="N20" s="110"/>
      <c r="O20" s="110"/>
    </row>
    <row r="21" spans="1:15" s="110" customFormat="1" ht="24.95" customHeight="1" x14ac:dyDescent="0.2">
      <c r="A21" s="201" t="s">
        <v>150</v>
      </c>
      <c r="B21" s="202" t="s">
        <v>151</v>
      </c>
      <c r="C21" s="113">
        <v>1.7788089713843773</v>
      </c>
      <c r="D21" s="115">
        <v>368</v>
      </c>
      <c r="E21" s="114">
        <v>383</v>
      </c>
      <c r="F21" s="114">
        <v>381</v>
      </c>
      <c r="G21" s="114">
        <v>369</v>
      </c>
      <c r="H21" s="140">
        <v>365</v>
      </c>
      <c r="I21" s="115">
        <v>3</v>
      </c>
      <c r="J21" s="116">
        <v>0.82191780821917804</v>
      </c>
    </row>
    <row r="22" spans="1:15" s="110" customFormat="1" ht="24.95" customHeight="1" x14ac:dyDescent="0.2">
      <c r="A22" s="201" t="s">
        <v>152</v>
      </c>
      <c r="B22" s="199" t="s">
        <v>153</v>
      </c>
      <c r="C22" s="113">
        <v>0.74922660479505032</v>
      </c>
      <c r="D22" s="115">
        <v>155</v>
      </c>
      <c r="E22" s="114">
        <v>173</v>
      </c>
      <c r="F22" s="114">
        <v>198</v>
      </c>
      <c r="G22" s="114">
        <v>221</v>
      </c>
      <c r="H22" s="140">
        <v>213</v>
      </c>
      <c r="I22" s="115">
        <v>-58</v>
      </c>
      <c r="J22" s="116">
        <v>-27.230046948356808</v>
      </c>
    </row>
    <row r="23" spans="1:15" s="110" customFormat="1" ht="24.95" customHeight="1" x14ac:dyDescent="0.2">
      <c r="A23" s="193" t="s">
        <v>154</v>
      </c>
      <c r="B23" s="199" t="s">
        <v>155</v>
      </c>
      <c r="C23" s="113">
        <v>1.8609822119102861</v>
      </c>
      <c r="D23" s="115">
        <v>385</v>
      </c>
      <c r="E23" s="114">
        <v>390</v>
      </c>
      <c r="F23" s="114">
        <v>392</v>
      </c>
      <c r="G23" s="114">
        <v>357</v>
      </c>
      <c r="H23" s="140">
        <v>365</v>
      </c>
      <c r="I23" s="115">
        <v>20</v>
      </c>
      <c r="J23" s="116">
        <v>5.4794520547945202</v>
      </c>
    </row>
    <row r="24" spans="1:15" s="110" customFormat="1" ht="24.95" customHeight="1" x14ac:dyDescent="0.2">
      <c r="A24" s="193" t="s">
        <v>156</v>
      </c>
      <c r="B24" s="199" t="s">
        <v>221</v>
      </c>
      <c r="C24" s="113">
        <v>5.4089327146171691</v>
      </c>
      <c r="D24" s="115">
        <v>1119</v>
      </c>
      <c r="E24" s="114">
        <v>1073</v>
      </c>
      <c r="F24" s="114">
        <v>1074</v>
      </c>
      <c r="G24" s="114">
        <v>1040</v>
      </c>
      <c r="H24" s="140">
        <v>1065</v>
      </c>
      <c r="I24" s="115">
        <v>54</v>
      </c>
      <c r="J24" s="116">
        <v>5.070422535211268</v>
      </c>
    </row>
    <row r="25" spans="1:15" s="110" customFormat="1" ht="24.95" customHeight="1" x14ac:dyDescent="0.2">
      <c r="A25" s="193" t="s">
        <v>222</v>
      </c>
      <c r="B25" s="204" t="s">
        <v>159</v>
      </c>
      <c r="C25" s="113">
        <v>5.7907965970610986</v>
      </c>
      <c r="D25" s="115">
        <v>1198</v>
      </c>
      <c r="E25" s="114">
        <v>1216</v>
      </c>
      <c r="F25" s="114">
        <v>1322</v>
      </c>
      <c r="G25" s="114">
        <v>1381</v>
      </c>
      <c r="H25" s="140">
        <v>1382</v>
      </c>
      <c r="I25" s="115">
        <v>-184</v>
      </c>
      <c r="J25" s="116">
        <v>-13.314037626628075</v>
      </c>
    </row>
    <row r="26" spans="1:15" s="110" customFormat="1" ht="24.95" customHeight="1" x14ac:dyDescent="0.2">
      <c r="A26" s="201">
        <v>782.78300000000002</v>
      </c>
      <c r="B26" s="203" t="s">
        <v>160</v>
      </c>
      <c r="C26" s="113">
        <v>2.7648878576952822</v>
      </c>
      <c r="D26" s="115">
        <v>572</v>
      </c>
      <c r="E26" s="114">
        <v>592</v>
      </c>
      <c r="F26" s="114">
        <v>602</v>
      </c>
      <c r="G26" s="114">
        <v>557</v>
      </c>
      <c r="H26" s="140">
        <v>535</v>
      </c>
      <c r="I26" s="115">
        <v>37</v>
      </c>
      <c r="J26" s="116">
        <v>6.91588785046729</v>
      </c>
    </row>
    <row r="27" spans="1:15" s="110" customFormat="1" ht="24.95" customHeight="1" x14ac:dyDescent="0.2">
      <c r="A27" s="193" t="s">
        <v>161</v>
      </c>
      <c r="B27" s="199" t="s">
        <v>223</v>
      </c>
      <c r="C27" s="113">
        <v>7.3520881670533642</v>
      </c>
      <c r="D27" s="115">
        <v>1521</v>
      </c>
      <c r="E27" s="114">
        <v>1519</v>
      </c>
      <c r="F27" s="114">
        <v>1515</v>
      </c>
      <c r="G27" s="114">
        <v>1492</v>
      </c>
      <c r="H27" s="140">
        <v>1493</v>
      </c>
      <c r="I27" s="115">
        <v>28</v>
      </c>
      <c r="J27" s="116">
        <v>1.8754186202277294</v>
      </c>
    </row>
    <row r="28" spans="1:15" s="110" customFormat="1" ht="24.95" customHeight="1" x14ac:dyDescent="0.2">
      <c r="A28" s="193" t="s">
        <v>163</v>
      </c>
      <c r="B28" s="199" t="s">
        <v>164</v>
      </c>
      <c r="C28" s="113">
        <v>3.9249806651198762</v>
      </c>
      <c r="D28" s="115">
        <v>812</v>
      </c>
      <c r="E28" s="114">
        <v>824</v>
      </c>
      <c r="F28" s="114">
        <v>821</v>
      </c>
      <c r="G28" s="114">
        <v>815</v>
      </c>
      <c r="H28" s="140">
        <v>833</v>
      </c>
      <c r="I28" s="115">
        <v>-21</v>
      </c>
      <c r="J28" s="116">
        <v>-2.5210084033613445</v>
      </c>
    </row>
    <row r="29" spans="1:15" s="110" customFormat="1" ht="24.95" customHeight="1" x14ac:dyDescent="0.2">
      <c r="A29" s="193">
        <v>86</v>
      </c>
      <c r="B29" s="199" t="s">
        <v>165</v>
      </c>
      <c r="C29" s="113">
        <v>7.7146171693735495</v>
      </c>
      <c r="D29" s="115">
        <v>1596</v>
      </c>
      <c r="E29" s="114">
        <v>1580</v>
      </c>
      <c r="F29" s="114">
        <v>1570</v>
      </c>
      <c r="G29" s="114">
        <v>1509</v>
      </c>
      <c r="H29" s="140">
        <v>1545</v>
      </c>
      <c r="I29" s="115">
        <v>51</v>
      </c>
      <c r="J29" s="116">
        <v>3.3009708737864076</v>
      </c>
    </row>
    <row r="30" spans="1:15" s="110" customFormat="1" ht="24.95" customHeight="1" x14ac:dyDescent="0.2">
      <c r="A30" s="193">
        <v>87.88</v>
      </c>
      <c r="B30" s="204" t="s">
        <v>166</v>
      </c>
      <c r="C30" s="113">
        <v>10.55201082753287</v>
      </c>
      <c r="D30" s="115">
        <v>2183</v>
      </c>
      <c r="E30" s="114">
        <v>2178</v>
      </c>
      <c r="F30" s="114">
        <v>2175</v>
      </c>
      <c r="G30" s="114">
        <v>2124</v>
      </c>
      <c r="H30" s="140">
        <v>2115</v>
      </c>
      <c r="I30" s="115">
        <v>68</v>
      </c>
      <c r="J30" s="116">
        <v>3.2151300236406621</v>
      </c>
    </row>
    <row r="31" spans="1:15" s="110" customFormat="1" ht="24.95" customHeight="1" x14ac:dyDescent="0.2">
      <c r="A31" s="193" t="s">
        <v>167</v>
      </c>
      <c r="B31" s="199" t="s">
        <v>168</v>
      </c>
      <c r="C31" s="113">
        <v>3.6204563031709203</v>
      </c>
      <c r="D31" s="115">
        <v>749</v>
      </c>
      <c r="E31" s="114">
        <v>750</v>
      </c>
      <c r="F31" s="114">
        <v>755</v>
      </c>
      <c r="G31" s="114">
        <v>745</v>
      </c>
      <c r="H31" s="140">
        <v>742</v>
      </c>
      <c r="I31" s="115">
        <v>7</v>
      </c>
      <c r="J31" s="116">
        <v>0.94339622641509435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0.19334880123743234</v>
      </c>
      <c r="D34" s="115">
        <v>40</v>
      </c>
      <c r="E34" s="114">
        <v>38</v>
      </c>
      <c r="F34" s="114">
        <v>46</v>
      </c>
      <c r="G34" s="114">
        <v>49</v>
      </c>
      <c r="H34" s="140">
        <v>41</v>
      </c>
      <c r="I34" s="115">
        <v>-1</v>
      </c>
      <c r="J34" s="116">
        <v>-2.4390243902439024</v>
      </c>
    </row>
    <row r="35" spans="1:10" s="110" customFormat="1" ht="24.95" customHeight="1" x14ac:dyDescent="0.2">
      <c r="A35" s="292" t="s">
        <v>171</v>
      </c>
      <c r="B35" s="293" t="s">
        <v>172</v>
      </c>
      <c r="C35" s="113">
        <v>23.211523588553749</v>
      </c>
      <c r="D35" s="115">
        <v>4802</v>
      </c>
      <c r="E35" s="114">
        <v>4814</v>
      </c>
      <c r="F35" s="114">
        <v>4875</v>
      </c>
      <c r="G35" s="114">
        <v>4753</v>
      </c>
      <c r="H35" s="140">
        <v>4804</v>
      </c>
      <c r="I35" s="115">
        <v>-2</v>
      </c>
      <c r="J35" s="116">
        <v>-4.1631973355537054E-2</v>
      </c>
    </row>
    <row r="36" spans="1:10" s="110" customFormat="1" ht="24.95" customHeight="1" x14ac:dyDescent="0.2">
      <c r="A36" s="294" t="s">
        <v>173</v>
      </c>
      <c r="B36" s="295" t="s">
        <v>174</v>
      </c>
      <c r="C36" s="125">
        <v>76.59512761020882</v>
      </c>
      <c r="D36" s="143">
        <v>15846</v>
      </c>
      <c r="E36" s="144">
        <v>15888</v>
      </c>
      <c r="F36" s="144">
        <v>16081</v>
      </c>
      <c r="G36" s="144">
        <v>15642</v>
      </c>
      <c r="H36" s="145">
        <v>15733</v>
      </c>
      <c r="I36" s="143">
        <v>113</v>
      </c>
      <c r="J36" s="146">
        <v>0.71823555583804743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2020-09-25T07:14:17Z</dcterms:created>
  <dcterms:modified xsi:type="dcterms:W3CDTF">2020-09-28T08:06:45Z</dcterms:modified>
</cp:coreProperties>
</file>