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C44" i="24"/>
  <c r="M44" i="24" s="1"/>
  <c r="B44" i="24"/>
  <c r="D44" i="24" s="1"/>
  <c r="K43" i="24"/>
  <c r="H43" i="24"/>
  <c r="F43" i="24"/>
  <c r="C43" i="24"/>
  <c r="M43" i="24" s="1"/>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L31" i="24"/>
  <c r="C23" i="24"/>
  <c r="L57" i="15"/>
  <c r="K57" i="15"/>
  <c r="C45" i="24"/>
  <c r="M45" i="24" s="1"/>
  <c r="C38" i="24"/>
  <c r="C37" i="24"/>
  <c r="C35" i="24"/>
  <c r="C34" i="24"/>
  <c r="C33" i="24"/>
  <c r="C32" i="24"/>
  <c r="C31" i="24"/>
  <c r="C30" i="24"/>
  <c r="G30" i="24" s="1"/>
  <c r="C29" i="24"/>
  <c r="C28" i="24"/>
  <c r="C27" i="24"/>
  <c r="C26" i="24"/>
  <c r="C25" i="24"/>
  <c r="C24" i="24"/>
  <c r="C22" i="24"/>
  <c r="M22" i="24" s="1"/>
  <c r="C21" i="24"/>
  <c r="C20" i="24"/>
  <c r="C19" i="24"/>
  <c r="C18" i="24"/>
  <c r="C17" i="24"/>
  <c r="C16" i="24"/>
  <c r="C15" i="24"/>
  <c r="L15" i="24" s="1"/>
  <c r="C9" i="24"/>
  <c r="C8" i="24"/>
  <c r="C7" i="24"/>
  <c r="B38" i="24"/>
  <c r="B37" i="24"/>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E30" i="24" l="1"/>
  <c r="F27" i="24"/>
  <c r="J27" i="24"/>
  <c r="H27" i="24"/>
  <c r="K27" i="24"/>
  <c r="D27" i="24"/>
  <c r="K20" i="24"/>
  <c r="J20" i="24"/>
  <c r="F20" i="24"/>
  <c r="D20" i="24"/>
  <c r="H20" i="24"/>
  <c r="F21" i="24"/>
  <c r="J21" i="24"/>
  <c r="H21" i="24"/>
  <c r="K21" i="24"/>
  <c r="D21" i="24"/>
  <c r="K32" i="24"/>
  <c r="J32" i="24"/>
  <c r="F32" i="24"/>
  <c r="D32" i="24"/>
  <c r="H32" i="24"/>
  <c r="F7" i="24"/>
  <c r="J7" i="24"/>
  <c r="H7" i="24"/>
  <c r="K7" i="24"/>
  <c r="D7" i="24"/>
  <c r="F19" i="24"/>
  <c r="J19" i="24"/>
  <c r="H19" i="24"/>
  <c r="K19" i="24"/>
  <c r="D19" i="24"/>
  <c r="F29" i="24"/>
  <c r="J29" i="24"/>
  <c r="H29" i="24"/>
  <c r="K29" i="24"/>
  <c r="D29" i="24"/>
  <c r="I16" i="24"/>
  <c r="L16" i="24"/>
  <c r="M16" i="24"/>
  <c r="G16" i="24"/>
  <c r="E16" i="24"/>
  <c r="K28" i="24"/>
  <c r="J28" i="24"/>
  <c r="F28" i="24"/>
  <c r="D28" i="24"/>
  <c r="H28" i="24"/>
  <c r="K34" i="24"/>
  <c r="J34" i="24"/>
  <c r="F34" i="24"/>
  <c r="D34" i="24"/>
  <c r="H34" i="24"/>
  <c r="G19" i="24"/>
  <c r="M19" i="24"/>
  <c r="E19" i="24"/>
  <c r="L19" i="24"/>
  <c r="G25" i="24"/>
  <c r="M25" i="24"/>
  <c r="E25" i="24"/>
  <c r="L25" i="24"/>
  <c r="I25" i="24"/>
  <c r="G29" i="24"/>
  <c r="M29" i="24"/>
  <c r="E29" i="24"/>
  <c r="I29" i="24"/>
  <c r="L29" i="24"/>
  <c r="G35" i="24"/>
  <c r="M35" i="24"/>
  <c r="E35" i="24"/>
  <c r="L35" i="24"/>
  <c r="K66" i="24"/>
  <c r="I66" i="24"/>
  <c r="J66" i="24"/>
  <c r="B14" i="24"/>
  <c r="B6" i="24"/>
  <c r="K26" i="24"/>
  <c r="J26" i="24"/>
  <c r="F26" i="24"/>
  <c r="D26" i="24"/>
  <c r="I20" i="24"/>
  <c r="L20" i="24"/>
  <c r="M20" i="24"/>
  <c r="G20" i="24"/>
  <c r="E20" i="24"/>
  <c r="I26" i="24"/>
  <c r="L26" i="24"/>
  <c r="E26" i="24"/>
  <c r="M26" i="24"/>
  <c r="G26" i="24"/>
  <c r="I37" i="24"/>
  <c r="G37" i="24"/>
  <c r="L37" i="24"/>
  <c r="E37" i="24"/>
  <c r="M37" i="24"/>
  <c r="I19" i="24"/>
  <c r="D38" i="24"/>
  <c r="K38" i="24"/>
  <c r="J38" i="24"/>
  <c r="H38" i="24"/>
  <c r="F38" i="24"/>
  <c r="I32" i="24"/>
  <c r="L32" i="24"/>
  <c r="M32" i="24"/>
  <c r="G32" i="24"/>
  <c r="E32" i="24"/>
  <c r="F15" i="24"/>
  <c r="J15" i="24"/>
  <c r="H15" i="24"/>
  <c r="D15" i="24"/>
  <c r="K15" i="24"/>
  <c r="F35" i="24"/>
  <c r="J35" i="24"/>
  <c r="H35" i="24"/>
  <c r="K35" i="24"/>
  <c r="D35" i="24"/>
  <c r="B45" i="24"/>
  <c r="B39" i="24"/>
  <c r="I35" i="24"/>
  <c r="K74" i="24"/>
  <c r="I74" i="24"/>
  <c r="J74" i="24"/>
  <c r="K18" i="24"/>
  <c r="J18" i="24"/>
  <c r="F18" i="24"/>
  <c r="D18" i="24"/>
  <c r="H18" i="24"/>
  <c r="K24" i="24"/>
  <c r="J24" i="24"/>
  <c r="F24" i="24"/>
  <c r="D24" i="24"/>
  <c r="H24" i="24"/>
  <c r="G17" i="24"/>
  <c r="M17" i="24"/>
  <c r="E17" i="24"/>
  <c r="L17" i="24"/>
  <c r="I17" i="24"/>
  <c r="G21" i="24"/>
  <c r="M21" i="24"/>
  <c r="E21" i="24"/>
  <c r="L21" i="24"/>
  <c r="I21" i="24"/>
  <c r="G27" i="24"/>
  <c r="M27" i="24"/>
  <c r="E27" i="24"/>
  <c r="L27" i="24"/>
  <c r="I27" i="24"/>
  <c r="G33" i="24"/>
  <c r="M33" i="24"/>
  <c r="E33" i="24"/>
  <c r="L33" i="24"/>
  <c r="I33" i="24"/>
  <c r="M38" i="24"/>
  <c r="E38" i="24"/>
  <c r="L38" i="24"/>
  <c r="I38" i="24"/>
  <c r="G38" i="24"/>
  <c r="G23" i="24"/>
  <c r="M23" i="24"/>
  <c r="E23" i="24"/>
  <c r="L23" i="24"/>
  <c r="I23" i="24"/>
  <c r="K58" i="24"/>
  <c r="I58" i="24"/>
  <c r="J58" i="24"/>
  <c r="F17" i="24"/>
  <c r="J17" i="24"/>
  <c r="H17" i="24"/>
  <c r="D17" i="24"/>
  <c r="F9" i="24"/>
  <c r="J9" i="24"/>
  <c r="H9" i="24"/>
  <c r="K9" i="24"/>
  <c r="D9" i="24"/>
  <c r="K30" i="24"/>
  <c r="J30" i="24"/>
  <c r="F30" i="24"/>
  <c r="D30" i="24"/>
  <c r="H30" i="24"/>
  <c r="I24" i="24"/>
  <c r="L24" i="24"/>
  <c r="G24" i="24"/>
  <c r="E24" i="24"/>
  <c r="M24" i="24"/>
  <c r="F23" i="24"/>
  <c r="J23" i="24"/>
  <c r="H23" i="24"/>
  <c r="K23" i="24"/>
  <c r="D23" i="24"/>
  <c r="K16" i="24"/>
  <c r="J16" i="24"/>
  <c r="F16" i="24"/>
  <c r="D16" i="24"/>
  <c r="H16" i="24"/>
  <c r="H37" i="24"/>
  <c r="D37" i="24"/>
  <c r="J37" i="24"/>
  <c r="F37" i="24"/>
  <c r="G7" i="24"/>
  <c r="M7" i="24"/>
  <c r="E7" i="24"/>
  <c r="L7" i="24"/>
  <c r="I7" i="24"/>
  <c r="I8" i="24"/>
  <c r="L8" i="24"/>
  <c r="M8" i="24"/>
  <c r="E8" i="24"/>
  <c r="G15" i="24"/>
  <c r="M15" i="24"/>
  <c r="E15" i="24"/>
  <c r="I15" i="24"/>
  <c r="I18" i="24"/>
  <c r="L18" i="24"/>
  <c r="M18" i="24"/>
  <c r="G18" i="24"/>
  <c r="E18" i="24"/>
  <c r="I28" i="24"/>
  <c r="L28" i="24"/>
  <c r="M28" i="24"/>
  <c r="E28" i="24"/>
  <c r="G31" i="24"/>
  <c r="M31" i="24"/>
  <c r="E31" i="24"/>
  <c r="I31" i="24"/>
  <c r="I34" i="24"/>
  <c r="L34" i="24"/>
  <c r="M34" i="24"/>
  <c r="G34" i="24"/>
  <c r="E34" i="24"/>
  <c r="G8" i="24"/>
  <c r="H26" i="24"/>
  <c r="K37" i="24"/>
  <c r="K8" i="24"/>
  <c r="J8" i="24"/>
  <c r="F8" i="24"/>
  <c r="D8" i="24"/>
  <c r="H8" i="24"/>
  <c r="K22" i="24"/>
  <c r="J22" i="24"/>
  <c r="F22" i="24"/>
  <c r="D22" i="24"/>
  <c r="H22" i="24"/>
  <c r="F31" i="24"/>
  <c r="J31" i="24"/>
  <c r="H31" i="24"/>
  <c r="D31" i="24"/>
  <c r="K31" i="24"/>
  <c r="G9" i="24"/>
  <c r="M9" i="24"/>
  <c r="E9" i="24"/>
  <c r="I9" i="24"/>
  <c r="L9" i="24"/>
  <c r="I45" i="24"/>
  <c r="G45" i="24"/>
  <c r="L45" i="24"/>
  <c r="E45" i="24"/>
  <c r="G28" i="24"/>
  <c r="J77" i="24"/>
  <c r="F25" i="24"/>
  <c r="J25" i="24"/>
  <c r="H25" i="24"/>
  <c r="F33" i="24"/>
  <c r="J33" i="24"/>
  <c r="H33" i="24"/>
  <c r="E41" i="24"/>
  <c r="K53" i="24"/>
  <c r="I53" i="24"/>
  <c r="K61" i="24"/>
  <c r="I61" i="24"/>
  <c r="K69" i="24"/>
  <c r="I69" i="24"/>
  <c r="K55" i="24"/>
  <c r="I55" i="24"/>
  <c r="K63" i="24"/>
  <c r="I63" i="24"/>
  <c r="K71" i="24"/>
  <c r="I71" i="24"/>
  <c r="C14" i="24"/>
  <c r="C6" i="24"/>
  <c r="I22" i="24"/>
  <c r="L22" i="24"/>
  <c r="I30" i="24"/>
  <c r="L30" i="24"/>
  <c r="D25" i="24"/>
  <c r="I43" i="24"/>
  <c r="G43" i="24"/>
  <c r="L43" i="24"/>
  <c r="K52" i="24"/>
  <c r="I52" i="24"/>
  <c r="K60" i="24"/>
  <c r="I60" i="24"/>
  <c r="K68" i="24"/>
  <c r="I68" i="24"/>
  <c r="M30" i="24"/>
  <c r="E43" i="24"/>
  <c r="K57" i="24"/>
  <c r="I57" i="24"/>
  <c r="K65" i="24"/>
  <c r="I65" i="24"/>
  <c r="K73" i="24"/>
  <c r="I73" i="24"/>
  <c r="E22" i="24"/>
  <c r="K25" i="24"/>
  <c r="C39" i="24"/>
  <c r="K54" i="24"/>
  <c r="I54" i="24"/>
  <c r="K62" i="24"/>
  <c r="I62" i="24"/>
  <c r="K70" i="24"/>
  <c r="I70" i="24"/>
  <c r="G22" i="24"/>
  <c r="K51" i="24"/>
  <c r="I51" i="24"/>
  <c r="K59" i="24"/>
  <c r="I59" i="24"/>
  <c r="K67" i="24"/>
  <c r="I67" i="24"/>
  <c r="K75" i="24"/>
  <c r="K77" i="24" s="1"/>
  <c r="I75" i="24"/>
  <c r="D33" i="24"/>
  <c r="I41" i="24"/>
  <c r="G41" i="24"/>
  <c r="L41" i="24"/>
  <c r="K56" i="24"/>
  <c r="I56" i="24"/>
  <c r="K64" i="24"/>
  <c r="I64" i="24"/>
  <c r="K72" i="24"/>
  <c r="I72" i="24"/>
  <c r="F40" i="24"/>
  <c r="J41" i="24"/>
  <c r="F42" i="24"/>
  <c r="J43" i="24"/>
  <c r="F44" i="24"/>
  <c r="H40" i="24"/>
  <c r="H42" i="24"/>
  <c r="H44" i="24"/>
  <c r="J40" i="24"/>
  <c r="J42" i="24"/>
  <c r="J44" i="24"/>
  <c r="K40" i="24"/>
  <c r="K42" i="24"/>
  <c r="K44" i="24"/>
  <c r="E40" i="24"/>
  <c r="E42" i="24"/>
  <c r="E44" i="24"/>
  <c r="K14" i="24" l="1"/>
  <c r="J14" i="24"/>
  <c r="F14" i="24"/>
  <c r="D14" i="24"/>
  <c r="H14" i="24"/>
  <c r="J79" i="24"/>
  <c r="J78" i="24"/>
  <c r="I39" i="24"/>
  <c r="G39" i="24"/>
  <c r="L39" i="24"/>
  <c r="E39" i="24"/>
  <c r="M39" i="24"/>
  <c r="I77" i="24"/>
  <c r="I6" i="24"/>
  <c r="L6" i="24"/>
  <c r="E6" i="24"/>
  <c r="M6" i="24"/>
  <c r="G6" i="24"/>
  <c r="K79" i="24"/>
  <c r="K78" i="24"/>
  <c r="H39" i="24"/>
  <c r="F39" i="24"/>
  <c r="D39" i="24"/>
  <c r="J39" i="24"/>
  <c r="K39" i="24"/>
  <c r="H45" i="24"/>
  <c r="F45" i="24"/>
  <c r="D45" i="24"/>
  <c r="J45" i="24"/>
  <c r="K45" i="24"/>
  <c r="I14" i="24"/>
  <c r="L14" i="24"/>
  <c r="M14" i="24"/>
  <c r="G14" i="24"/>
  <c r="E14" i="24"/>
  <c r="K6" i="24"/>
  <c r="J6" i="24"/>
  <c r="F6" i="24"/>
  <c r="D6" i="24"/>
  <c r="H6" i="24"/>
  <c r="I78" i="24" l="1"/>
  <c r="I79" i="24"/>
  <c r="I83" i="24" l="1"/>
  <c r="I82" i="24"/>
  <c r="I81" i="24"/>
</calcChain>
</file>

<file path=xl/sharedStrings.xml><?xml version="1.0" encoding="utf-8"?>
<sst xmlns="http://schemas.openxmlformats.org/spreadsheetml/2006/main" count="1749" uniqueCount="522">
  <si>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</si>
  <si>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</si>
  <si>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</si>
  <si>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</si>
  <si>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</si>
  <si>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</si>
  <si>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</si>
  <si>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</si>
  <si>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</si>
  <si>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</si>
  <si>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</si>
  <si>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</si>
  <si>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</si>
  <si>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Emden, Stadt (03402)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</si>
  <si>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</si>
  <si>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</si>
  <si>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</si>
  <si>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</si>
  <si>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</si>
  <si>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</si>
  <si>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</si>
  <si>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</si>
  <si>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</si>
  <si>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</si>
  <si>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</si>
  <si>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</si>
  <si>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</si>
  <si>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</si>
  <si>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</si>
  <si>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</si>
  <si>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</si>
  <si>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</si>
  <si>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</si>
  <si>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</si>
  <si>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</si>
  <si>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</si>
  <si>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</si>
  <si>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</si>
  <si>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</si>
  <si>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</si>
  <si>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</si>
  <si>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</si>
  <si>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</si>
  <si>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</si>
  <si>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</si>
  <si>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</si>
  <si>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</si>
  <si>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</si>
  <si>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</si>
  <si>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</si>
  <si>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</si>
  <si>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</si>
  <si>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</si>
  <si>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</si>
  <si>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</si>
  <si>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</si>
  <si>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</si>
  <si>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</si>
  <si>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</si>
  <si>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</si>
  <si>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</si>
  <si>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</si>
  <si>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</si>
  <si>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</si>
  <si>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</si>
  <si>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</si>
  <si>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</si>
  <si>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</si>
  <si>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</si>
  <si>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</si>
  <si>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</si>
  <si>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</si>
  <si>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</si>
  <si>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</si>
  <si>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</si>
  <si>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</si>
  <si>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</si>
  <si>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</si>
  <si>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</si>
  <si>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</si>
  <si>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</si>
  <si>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</si>
  <si>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</si>
  <si>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</si>
  <si>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</si>
  <si>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</si>
  <si>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</si>
  <si>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</si>
  <si>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</si>
  <si>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</si>
  <si>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</si>
  <si>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</si>
  <si>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Emden, Stadt (03402);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</si>
  <si>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</si>
  <si>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</si>
  <si>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</si>
  <si>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</si>
  <si>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</si>
  <si>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</si>
  <si>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</si>
  <si>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</si>
  <si>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</si>
  <si>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</si>
  <si>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</si>
  <si>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</si>
  <si>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</si>
  <si>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</si>
  <si>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</si>
  <si>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</si>
  <si>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</si>
  <si>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</si>
  <si>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</si>
  <si>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</si>
  <si>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</si>
  <si>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</si>
  <si>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</si>
  <si>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</si>
  <si>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</si>
  <si>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</si>
  <si>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</si>
  <si>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</si>
  <si>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</si>
  <si>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</si>
  <si>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</si>
  <si>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</si>
  <si>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</si>
  <si>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</si>
  <si>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</si>
  <si>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</si>
  <si>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</si>
  <si>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</si>
  <si>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</si>
  <si>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</si>
  <si>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</si>
  <si>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</si>
  <si>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</si>
  <si>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</si>
  <si>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</si>
  <si>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</si>
  <si>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</si>
  <si>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</si>
  <si>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</si>
  <si>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</si>
  <si>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</si>
  <si>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</si>
  <si>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</si>
  <si>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</si>
  <si>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</si>
  <si>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</si>
  <si>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</si>
  <si>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</si>
  <si>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</si>
  <si>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</si>
  <si>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</si>
  <si>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</si>
  <si>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</si>
  <si>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</si>
  <si>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</si>
  <si>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</si>
  <si>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</si>
  <si>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</si>
  <si>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</si>
  <si>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</si>
  <si>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</si>
  <si>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</si>
  <si>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</si>
  <si>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</si>
  <si>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</si>
  <si>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</si>
  <si>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</si>
  <si>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</si>
  <si>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</si>
  <si>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</si>
  <si>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</si>
  <si>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</si>
  <si>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</si>
  <si>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</si>
  <si>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</si>
  <si>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</si>
  <si>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</si>
  <si>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</si>
  <si>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</si>
  <si>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</si>
  <si>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Emden, Stadt (03402)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</si>
  <si>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</si>
  <si>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</si>
  <si>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</si>
  <si>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</si>
  <si>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</si>
  <si>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</si>
  <si>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</si>
  <si>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</si>
  <si>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</si>
  <si>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</si>
  <si>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</si>
  <si>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</si>
  <si>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</si>
  <si>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</si>
  <si>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</si>
  <si>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</si>
  <si>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</si>
  <si>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</si>
  <si>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</si>
  <si>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</si>
  <si>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</si>
  <si>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</si>
  <si>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</si>
  <si>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</si>
  <si>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</si>
  <si>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</si>
  <si>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</si>
  <si>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</si>
  <si>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</si>
  <si>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</si>
  <si>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</si>
  <si>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</si>
  <si>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</si>
  <si>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</si>
  <si>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</si>
  <si>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</si>
  <si>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</si>
  <si>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</si>
  <si>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</si>
  <si>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</si>
  <si>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</si>
  <si>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</si>
  <si>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</si>
  <si>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</si>
  <si>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</si>
  <si>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</si>
  <si>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</si>
  <si>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</si>
  <si>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</si>
  <si>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</si>
  <si>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</si>
  <si>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</si>
  <si>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</si>
  <si>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</si>
  <si>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</si>
  <si>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</si>
  <si>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</si>
  <si>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</si>
  <si>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</si>
  <si>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</si>
  <si>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</si>
  <si>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</si>
  <si>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</si>
  <si>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</si>
  <si>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</si>
  <si>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</si>
  <si>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</si>
  <si>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</si>
  <si>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</si>
  <si>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</si>
  <si>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</si>
  <si>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</si>
  <si>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</si>
  <si>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</si>
  <si>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</si>
  <si>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</si>
  <si>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</si>
  <si>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</si>
  <si>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</si>
  <si>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</si>
  <si>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</si>
  <si>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</si>
  <si>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</si>
  <si>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</si>
  <si>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</si>
  <si>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</si>
  <si>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</si>
  <si>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</si>
  <si>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</si>
  <si>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</si>
  <si>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</si>
  <si>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</si>
  <si>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</si>
  <si>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</si>
  <si>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</si>
  <si>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</si>
  <si>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</si>
  <si>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</si>
  <si>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</si>
  <si>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</si>
  <si>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</si>
  <si>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</si>
  <si>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</si>
  <si>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</si>
  <si>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</si>
  <si>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</si>
  <si>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</si>
  <si>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</si>
  <si>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</si>
  <si>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</si>
  <si>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</si>
  <si>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</si>
  <si>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</si>
  <si>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</si>
  <si>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</si>
  <si>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</si>
  <si>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</si>
  <si>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</si>
  <si>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</si>
  <si>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</si>
  <si>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</si>
  <si>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</si>
  <si>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</si>
  <si>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</si>
  <si>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</si>
  <si>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</si>
  <si>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</si>
  <si>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</si>
  <si>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</si>
  <si>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</si>
  <si>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</si>
  <si>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</si>
  <si>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</si>
  <si>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</si>
  <si>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</si>
  <si>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</si>
  <si>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</si>
  <si>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</si>
  <si>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</si>
  <si>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</si>
  <si>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</si>
  <si>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</si>
  <si>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</si>
  <si>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</si>
  <si>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</si>
  <si>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</si>
  <si>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</si>
  <si>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</si>
  <si>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</si>
  <si>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</si>
  <si>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</si>
  <si>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</si>
  <si>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</si>
  <si>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</si>
  <si>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</si>
  <si>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</si>
  <si>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</si>
  <si>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</si>
  <si>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</si>
  <si>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</si>
  <si>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</si>
  <si>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</si>
  <si>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</si>
  <si>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</si>
  <si>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</si>
  <si>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</si>
  <si>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</si>
  <si>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</si>
  <si>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</si>
  <si>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</si>
  <si>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</si>
  <si>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</si>
  <si>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</si>
  <si>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</si>
  <si>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</si>
  <si>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</si>
  <si>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</si>
  <si>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</si>
  <si>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</si>
  <si>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</si>
  <si>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</si>
  <si>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</si>
  <si>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</si>
  <si>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</si>
  <si>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</si>
  <si>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</si>
  <si>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</si>
  <si>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</si>
  <si>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</si>
  <si>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Emden, Stadt (03402);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</si>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</sst>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{AC2A3DD7-FF42-4BB3-8B1D-DD9D25B06DB2}</c15:txfldGUID>
                      <c15:f>Daten_Diagramme!$D$6</c15:f>
                      <c15:dlblFieldTableCache>
                        <c:ptCount val="1"/>
                        <c:pt idx="0">
                          <c:v>-2.5</c:v>
                        </c:pt>
                      </c15:dlblFieldTableCache>
                    </c15:dlblFTEntry>
                  </c15:dlblFieldTable>
                  <c15:showDataLabelsRange val="0"/>
                </c:ext>
                <c:ext xmlns:c16="http://schemas.microsoft.com/office/drawing/2014/chart" uri="{C3380CC4-5D6E-409C-BE32-E72D297353CC}">
                  <c16:uniqueId val="{00000000-5A05-4008-ADF4-6C2D1A753509}"/>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{74A7C58E-FD5D-4805-8C28-98ABF0065C49}</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5A05-4008-ADF4-6C2D1A75350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{FF5A294E-C57B-4672-B0AE-E6730D17ED11}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A05-4008-ADF4-6C2D1A75350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{14BF4258-E537-460E-98AA-B44F3D9D5C07}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A05-4008-ADF4-6C2D1A75350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-2.463068770537908</c:v>
                </c:pt>
                <c:pt idx="1">
                  <c:v>1.4040057212208159</c:v>
                </c:pt>
                <c:pt idx="2">
                  <c:v>1.1186464311118853</c:v>
                </c:pt>
                <c:pt idx="3">
                  <c:v>1.0875687030768</c:v>
                </c:pt>
              </c:numCache>
            </c:numRef>
          </c:val>
          <c:extLst>
            <c:ext xmlns:c16="http://schemas.microsoft.com/office/drawing/2014/chart" uri="{C3380CC4-5D6E-409C-BE32-E72D297353CC}">
              <c16:uniqueId val="{00000004-5A05-4008-ADF4-6C2D1A75350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{68616A42-5308-4831-B1BD-825225305A08}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A05-4008-ADF4-6C2D1A75350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{6797D055-6DB8-434C-847D-17E30AAE6DFA}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A05-4008-ADF4-6C2D1A75350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{B2BD5B0A-A8AA-4654-B59E-0D96B5738E68}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A05-4008-ADF4-6C2D1A75350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{F573D0F4-BF8B-4F24-B688-BB5D3ED340D3}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A05-4008-ADF4-6C2D1A7535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A05-4008-ADF4-6C2D1A75350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A05-4008-ADF4-6C2D1A75350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{9C389892-62F5-4BC1-A6CB-C7A94AA51A7A}</c15:txfldGUID>
                      <c15:f>Daten_Diagramme!$E$6</c15:f>
                      <c15:dlblFieldTableCache>
                        <c:ptCount val="1"/>
                        <c:pt idx="0">
                          <c:v>-9.7</c:v>
                        </c:pt>
                      </c15:dlblFieldTableCache>
                    </c15:dlblFTEntry>
                  </c15:dlblFieldTable>
                  <c15:showDataLabelsRange val="0"/>
                </c:ext>
                <c:ext xmlns:c16="http://schemas.microsoft.com/office/drawing/2014/chart" uri="{C3380CC4-5D6E-409C-BE32-E72D297353CC}">
                  <c16:uniqueId val="{00000000-C7D6-433B-87EA-D6848FB1547C}"/>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{6CC8D488-B330-40B5-AD34-A57E081B60B1}</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C7D6-433B-87EA-D6848FB1547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{5D167A05-27BD-4444-97D7-3B8FAD41E14D}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7D6-433B-87EA-D6848FB1547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{2DFADC2A-23A2-4493-BFDE-8518786FD64A}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7D6-433B-87EA-D6848FB154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-9.7047018348623855</c:v>
                </c:pt>
                <c:pt idx="1">
                  <c:v>-2.8801937126160149</c:v>
                </c:pt>
                <c:pt idx="2">
                  <c:v>-2.7637010795899166</c:v>
                </c:pt>
                <c:pt idx="3">
                  <c:v>-2.8655893304673015</c:v>
                </c:pt>
              </c:numCache>
            </c:numRef>
          </c:val>
          <c:extLst>
            <c:ext xmlns:c16="http://schemas.microsoft.com/office/drawing/2014/chart" uri="{C3380CC4-5D6E-409C-BE32-E72D297353CC}">
              <c16:uniqueId val="{00000004-C7D6-433B-87EA-D6848FB1547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{C5F2A72F-1202-4353-88E5-017CFF9F5E1E}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7D6-433B-87EA-D6848FB1547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{CA315476-9386-4436-BE8C-2A629130D2B6}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7D6-433B-87EA-D6848FB1547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{B6E34FA1-7E3A-4C76-91BA-4216F6B1CC52}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7D6-433B-87EA-D6848FB1547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{CAEA6508-8DAD-4EE6-A92A-E2DD533BBAF8}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7D6-433B-87EA-D6848FB154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7D6-433B-87EA-D6848FB1547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7D6-433B-87EA-D6848FB1547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{D3844612-DD2D-4FF2-A68B-D0D0741943A7}</c15:txfldGUID>
                      <c15:f>Daten_Diagramme!$D$14</c15:f>
                      <c15:dlblFieldTableCache>
                        <c:ptCount val="1"/>
                        <c:pt idx="0">
                          <c:v>-2.5</c:v>
                        </c:pt>
                      </c15:dlblFieldTableCache>
                    </c15:dlblFTEntry>
                  </c15:dlblFieldTable>
                  <c15:showDataLabelsRange val="0"/>
                </c:ext>
                <c:ext xmlns:c16="http://schemas.microsoft.com/office/drawing/2014/chart" uri="{C3380CC4-5D6E-409C-BE32-E72D297353CC}">
                  <c16:uniqueId val="{00000000-B7BB-4C38-A107-46789950B6E0}"/>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{E64C52A3-0540-4E35-ADCA-B6B93DDA059A}</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B7BB-4C38-A107-46789950B6E0}"/>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{FD2B0F76-C58F-48DD-B609-BE55E821EE64}</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B7BB-4C38-A107-46789950B6E0}"/>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{CFE5F4A1-887E-4539-833E-DBC4C465E726}</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B7BB-4C38-A107-46789950B6E0}"/>
                </c:ext>
              </c:extLst>
            </c:dLbl>
            <c:dLbl>
              <c:idx val="4"/>
              <c:tx>
                <c:strRef>
                  <c:f>Daten_Diagramme!$D$18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{5D190403-C766-4F4E-9D53-4F09BDB94E1C}</c15:txfldGUID>
                      <c15:f>Daten_Diagramme!$D$18</c15:f>
                      <c15:dlblFieldTableCache>
                        <c:ptCount val="1"/>
                        <c:pt idx="0">
                          <c:v>4.9</c:v>
                        </c:pt>
                      </c15:dlblFieldTableCache>
                    </c15:dlblFTEntry>
                  </c15:dlblFieldTable>
                  <c15:showDataLabelsRange val="0"/>
                </c:ext>
                <c:ext xmlns:c16="http://schemas.microsoft.com/office/drawing/2014/chart" uri="{C3380CC4-5D6E-409C-BE32-E72D297353CC}">
                  <c16:uniqueId val="{00000004-B7BB-4C38-A107-46789950B6E0}"/>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{E09DA6C6-92CA-4580-AC03-0857B69FE9AD}</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B7BB-4C38-A107-46789950B6E0}"/>
                </c:ext>
              </c:extLst>
            </c:dLbl>
            <c:dLbl>
              <c:idx val="6"/>
              <c:tx>
                <c:strRef>
                  <c:f>Daten_Diagramme!$D$20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{40E3DFD5-DEC0-4DAA-9C3B-1DB951A5A6C4}</c15:txfldGUID>
                      <c15:f>Daten_Diagramme!$D$20</c15:f>
                      <c15:dlblFieldTableCache>
                        <c:ptCount val="1"/>
                        <c:pt idx="0">
                          <c:v>-6.8</c:v>
                        </c:pt>
                      </c15:dlblFieldTableCache>
                    </c15:dlblFTEntry>
                  </c15:dlblFieldTable>
                  <c15:showDataLabelsRange val="0"/>
                </c:ext>
                <c:ext xmlns:c16="http://schemas.microsoft.com/office/drawing/2014/chart" uri="{C3380CC4-5D6E-409C-BE32-E72D297353CC}">
                  <c16:uniqueId val="{00000006-B7BB-4C38-A107-46789950B6E0}"/>
                </c:ext>
              </c:extLst>
            </c:dLbl>
            <c:dLbl>
              <c:idx val="7"/>
              <c:tx>
                <c:strRef>
                  <c:f>Daten_Diagramme!$D$21</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{F4412A3E-5696-414F-BEB3-9870B1A923A3}</c15:txfldGUID>
                      <c15:f>Daten_Diagramme!$D$21</c15:f>
                      <c15:dlblFieldTableCache>
                        <c:ptCount val="1"/>
                        <c:pt idx="0">
                          <c:v>-9.0</c:v>
                        </c:pt>
                      </c15:dlblFieldTableCache>
                    </c15:dlblFTEntry>
                  </c15:dlblFieldTable>
                  <c15:showDataLabelsRange val="0"/>
                </c:ext>
                <c:ext xmlns:c16="http://schemas.microsoft.com/office/drawing/2014/chart" uri="{C3380CC4-5D6E-409C-BE32-E72D297353CC}">
                  <c16:uniqueId val="{00000007-B7BB-4C38-A107-46789950B6E0}"/>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{B73AD8B2-F7A1-4D0B-8FBF-755B23F9FF4F}</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B7BB-4C38-A107-46789950B6E0}"/>
                </c:ext>
              </c:extLst>
            </c:dLbl>
            <c:dLbl>
              <c:idx val="9"/>
              <c:tx>
                <c:strRef>
                  <c:f>Daten_Diagramme!$D$23</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{F1737CB7-E20B-4DDB-900D-C8811A0BD010}</c15:txfldGUID>
                      <c15:f>Daten_Diagramme!$D$23</c15:f>
                      <c15:dlblFieldTableCache>
                        <c:ptCount val="1"/>
                        <c:pt idx="0">
                          <c:v>-9.9</c:v>
                        </c:pt>
                      </c15:dlblFieldTableCache>
                    </c15:dlblFTEntry>
                  </c15:dlblFieldTable>
                  <c15:showDataLabelsRange val="0"/>
                </c:ext>
                <c:ext xmlns:c16="http://schemas.microsoft.com/office/drawing/2014/chart" uri="{C3380CC4-5D6E-409C-BE32-E72D297353CC}">
                  <c16:uniqueId val="{00000009-B7BB-4C38-A107-46789950B6E0}"/>
                </c:ext>
              </c:extLst>
            </c:dLbl>
            <c:dLbl>
              <c:idx val="10"/>
              <c:tx>
                <c:strRef>
                  <c:f>Daten_Diagramme!$D$24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{EA783A96-E82F-455C-9DF0-098D9CA59391}</c15:txfldGUID>
                      <c15:f>Daten_Diagramme!$D$24</c15:f>
                      <c15:dlblFieldTableCache>
                        <c:ptCount val="1"/>
                        <c:pt idx="0">
                          <c:v>-6.7</c:v>
                        </c:pt>
                      </c15:dlblFieldTableCache>
                    </c15:dlblFTEntry>
                  </c15:dlblFieldTable>
                  <c15:showDataLabelsRange val="0"/>
                </c:ext>
                <c:ext xmlns:c16="http://schemas.microsoft.com/office/drawing/2014/chart" uri="{C3380CC4-5D6E-409C-BE32-E72D297353CC}">
                  <c16:uniqueId val="{0000000A-B7BB-4C38-A107-46789950B6E0}"/>
                </c:ext>
              </c:extLst>
            </c:dLbl>
            <c:dLbl>
              <c:idx val="11"/>
              <c:tx>
                <c:strRef>
                  <c:f>Daten_Diagramme!$D$25</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{1A0FF9DA-FA6D-47CB-A6AF-3D299F69D151}</c15:txfldGUID>
                      <c15:f>Daten_Diagramme!$D$25</c15:f>
                      <c15:dlblFieldTableCache>
                        <c:ptCount val="1"/>
                        <c:pt idx="0">
                          <c:v>8.5</c:v>
                        </c:pt>
                      </c15:dlblFieldTableCache>
                    </c15:dlblFTEntry>
                  </c15:dlblFieldTable>
                  <c15:showDataLabelsRange val="0"/>
                </c:ext>
                <c:ext xmlns:c16="http://schemas.microsoft.com/office/drawing/2014/chart" uri="{C3380CC4-5D6E-409C-BE32-E72D297353CC}">
                  <c16:uniqueId val="{0000000B-B7BB-4C38-A107-46789950B6E0}"/>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{8039CFA5-9C26-4E8A-9E81-8F82B0114CB8}</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B7BB-4C38-A107-46789950B6E0}"/>
                </c:ext>
              </c:extLst>
            </c:dLbl>
            <c:dLbl>
              <c:idx val="13"/>
              <c:tx>
                <c:strRef>
                  <c:f>Daten_Diagramme!$D$27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{218855BA-C1FF-4A13-8BD4-D7A92E20DC9B}</c15:txfldGUID>
                      <c15:f>Daten_Diagramme!$D$27</c15:f>
                      <c15:dlblFieldTableCache>
                        <c:ptCount val="1"/>
                        <c:pt idx="0">
                          <c:v>0.7</c:v>
                        </c:pt>
                      </c15:dlblFieldTableCache>
                    </c15:dlblFTEntry>
                  </c15:dlblFieldTable>
                  <c15:showDataLabelsRange val="0"/>
                </c:ext>
                <c:ext xmlns:c16="http://schemas.microsoft.com/office/drawing/2014/chart" uri="{C3380CC4-5D6E-409C-BE32-E72D297353CC}">
                  <c16:uniqueId val="{0000000D-B7BB-4C38-A107-46789950B6E0}"/>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{6AE6B49B-87C8-4EE2-B48B-35DA0BCFFA55}</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B7BB-4C38-A107-46789950B6E0}"/>
                </c:ext>
              </c:extLst>
            </c:dLbl>
            <c:dLbl>
              <c:idx val="15"/>
              <c:tx>
                <c:strRef>
                  <c:f>Daten_Diagramme!$D$29</c:f>
                  <c:strCache>
                    <c:ptCount val="1"/>
                    <c:pt idx="0">
                      <c:v>-15.7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{7A06278C-D759-42AD-AC93-EDFB6F6CF101}</c15:txfldGUID>
                      <c15:f>Daten_Diagramme!$D$29</c15:f>
                      <c15:dlblFieldTableCache>
                        <c:ptCount val="1"/>
                        <c:pt idx="0">
                          <c:v>-15.7</c:v>
                        </c:pt>
                      </c15:dlblFieldTableCache>
                    </c15:dlblFTEntry>
                  </c15:dlblFieldTable>
                  <c15:showDataLabelsRange val="0"/>
                </c:ext>
                <c:ext xmlns:c16="http://schemas.microsoft.com/office/drawing/2014/chart" uri="{C3380CC4-5D6E-409C-BE32-E72D297353CC}">
                  <c16:uniqueId val="{0000000F-B7BB-4C38-A107-46789950B6E0}"/>
                </c:ext>
              </c:extLst>
            </c:dLbl>
            <c:dLbl>
              <c:idx val="16"/>
              <c:tx>
                <c:strRef>
                  <c:f>Daten_Diagramme!$D$30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{E4A19859-99DC-4608-ADA9-8AAFC0C7D9FF}</c15:txfldGUID>
                      <c15:f>Daten_Diagramme!$D$30</c15:f>
                      <c15:dlblFieldTableCache>
                        <c:ptCount val="1"/>
                        <c:pt idx="0">
                          <c:v>-1.2</c:v>
                        </c:pt>
                      </c15:dlblFieldTableCache>
                    </c15:dlblFTEntry>
                  </c15:dlblFieldTable>
                  <c15:showDataLabelsRange val="0"/>
                </c:ext>
                <c:ext xmlns:c16="http://schemas.microsoft.com/office/drawing/2014/chart" uri="{C3380CC4-5D6E-409C-BE32-E72D297353CC}">
                  <c16:uniqueId val="{00000010-B7BB-4C38-A107-46789950B6E0}"/>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{D5D9A1FC-4AE5-4AAD-9665-B2C40947A856}</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B7BB-4C38-A107-46789950B6E0}"/>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{659043B0-F999-4AA4-8B6B-60AE9E77D327}</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B7BB-4C38-A107-46789950B6E0}"/>
                </c:ext>
              </c:extLst>
            </c:dLbl>
            <c:dLbl>
              <c:idx val="19"/>
              <c:tx>
                <c:strRef>
                  <c:f>Daten_Diagramme!$D$33</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{9224AC96-0C03-424F-8198-0B73383E3684}</c15:txfldGUID>
                      <c15:f>Daten_Diagramme!$D$33</c15:f>
                      <c15:dlblFieldTableCache>
                        <c:ptCount val="1"/>
                        <c:pt idx="0">
                          <c:v>5.3</c:v>
                        </c:pt>
                      </c15:dlblFieldTableCache>
                    </c15:dlblFTEntry>
                  </c15:dlblFieldTable>
                  <c15:showDataLabelsRange val="0"/>
                </c:ext>
                <c:ext xmlns:c16="http://schemas.microsoft.com/office/drawing/2014/chart" uri="{C3380CC4-5D6E-409C-BE32-E72D297353CC}">
                  <c16:uniqueId val="{00000013-B7BB-4C38-A107-46789950B6E0}"/>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{0F4F82A7-F86F-413A-9ADE-77454AD99BAE}</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B7BB-4C38-A107-46789950B6E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{197BB4CD-3C77-4754-AF8C-17F67508EDEF}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7BB-4C38-A107-46789950B6E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{53DF2BFC-8E5D-482C-9D63-B14F2D24AEB7}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7BB-4C38-A107-46789950B6E0}"/>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{EE25123D-DB7C-411B-B43D-0B0F5FF89584}</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B7BB-4C38-A107-46789950B6E0}"/>
                </c:ext>
              </c:extLst>
            </c:dLbl>
            <c:dLbl>
              <c:idx val="24"/>
              <c:layout>
                <c:manualLayout>
                  <c:x val="4.7769028871392123E-3"/>
                  <c:y val="-4.6876052205785108E-5"/>
                </c:manualLayout>
              </c:layout>
              <c:tx>
                <c:strRef>
                  <c:f>Daten_Diagramme!$D$38</c:f>
                  <c:strCache>
                    <c:ptCount val="1"/>
                    <c:pt idx="0">
                      <c:v>-2.7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{DB7F1F49-368A-4934-9ACA-5CD2C2B9CA3B}</c15:txfldGUID>
                      <c15:f>Daten_Diagramme!$D$38</c15:f>
                      <c15:dlblFieldTableCache>
                        <c:ptCount val="1"/>
                        <c:pt idx="0">
                          <c:v>-2.7</c:v>
                        </c:pt>
                      </c15:dlblFieldTableCache>
                    </c15:dlblFTEntry>
                  </c15:dlblFieldTable>
                  <c15:showDataLabelsRange val="0"/>
                </c:ext>
                <c:ext xmlns:c16="http://schemas.microsoft.com/office/drawing/2014/chart" uri="{C3380CC4-5D6E-409C-BE32-E72D297353CC}">
                  <c16:uniqueId val="{00000018-B7BB-4C38-A107-46789950B6E0}"/>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{253CD784-B004-48F2-BE56-519EC69929A8}</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B7BB-4C38-A107-46789950B6E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{C068C880-F5EF-4A9C-9889-BE7ACD40594D}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7BB-4C38-A107-46789950B6E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{2FA49F79-F9FD-48D4-9A7F-693AA7796A5A}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7BB-4C38-A107-46789950B6E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{0105389B-B173-4E1A-9E2D-58E8C523E0E9}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7BB-4C38-A107-46789950B6E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{316F0B27-2351-46E2-BF74-00B89DA2B7FD}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7BB-4C38-A107-46789950B6E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{65E2FD69-7590-4DAE-B75A-1510CFBB0CB8}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7BB-4C38-A107-46789950B6E0}"/>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{ED17D020-87FA-46E1-B15F-2818944744F3}</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B7BB-4C38-A107-46789950B6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-2.463068770537908</c:v>
                </c:pt>
                <c:pt idx="1">
                  <c:v>2.4390243902439024</c:v>
                </c:pt>
                <c:pt idx="2">
                  <c:v>2.0881670533642693</c:v>
                </c:pt>
                <c:pt idx="3">
                  <c:v>-2.0963172804532579</c:v>
                </c:pt>
                <c:pt idx="4">
                  <c:v>4.8543689320388346</c:v>
                </c:pt>
                <c:pt idx="5">
                  <c:v>-2.2915609673600543</c:v>
                </c:pt>
                <c:pt idx="6">
                  <c:v>-6.8376068376068373</c:v>
                </c:pt>
                <c:pt idx="7">
                  <c:v>-8.9683074848280508</c:v>
                </c:pt>
                <c:pt idx="8">
                  <c:v>-1.0899182561307903</c:v>
                </c:pt>
                <c:pt idx="9">
                  <c:v>-9.9101175386033642</c:v>
                </c:pt>
                <c:pt idx="10">
                  <c:v>-6.721311475409836</c:v>
                </c:pt>
                <c:pt idx="11">
                  <c:v>8.4821428571428577</c:v>
                </c:pt>
                <c:pt idx="12">
                  <c:v>0.39920159680638723</c:v>
                </c:pt>
                <c:pt idx="13">
                  <c:v>0.74424898511502025</c:v>
                </c:pt>
                <c:pt idx="14">
                  <c:v>-0.67275348390197021</c:v>
                </c:pt>
                <c:pt idx="15">
                  <c:v>-15.658362989323843</c:v>
                </c:pt>
                <c:pt idx="16">
                  <c:v>-1.2422360248447204</c:v>
                </c:pt>
                <c:pt idx="17">
                  <c:v>-1.8842530282637955</c:v>
                </c:pt>
                <c:pt idx="18">
                  <c:v>2.6367831245880025</c:v>
                </c:pt>
                <c:pt idx="19">
                  <c:v>5.299145299145299</c:v>
                </c:pt>
                <c:pt idx="20">
                  <c:v>-0.95541401273885351</c:v>
                </c:pt>
                <c:pt idx="21">
                  <c:v>0</c:v>
                </c:pt>
                <c:pt idx="23">
                  <c:v>2.4390243902439024</c:v>
                </c:pt>
                <c:pt idx="24">
                  <c:v>-2.6841404443198544</c:v>
                </c:pt>
                <c:pt idx="25">
                  <c:v>-2.3113667882274385</c:v>
                </c:pt>
              </c:numCache>
            </c:numRef>
          </c:val>
          <c:extLst>
            <c:ext xmlns:c16="http://schemas.microsoft.com/office/drawing/2014/chart" uri="{C3380CC4-5D6E-409C-BE32-E72D297353CC}">
              <c16:uniqueId val="{00000020-B7BB-4C38-A107-46789950B6E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{0A70040B-DE66-4B5A-B79D-55BEA0CE4C26}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7BB-4C38-A107-46789950B6E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{6806EB06-1239-4AC2-B046-303DB9112838}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7BB-4C38-A107-46789950B6E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{401C5F75-23E6-468A-982A-7D83E658F66B}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7BB-4C38-A107-46789950B6E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{874A670A-0D48-45E4-9E47-87D3FC31E59E}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7BB-4C38-A107-46789950B6E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{DCD869E8-A8E2-4F8B-96AF-ABEF9FBF95D9}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7BB-4C38-A107-46789950B6E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{10C2474F-FAF4-434F-923F-0116C28B4582}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7BB-4C38-A107-46789950B6E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{C5C55E69-A113-42FC-AE9A-7B3DD6EE3A5A}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7BB-4C38-A107-46789950B6E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{14BA14CF-6168-4490-83A0-4B15A0B8DE9A}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7BB-4C38-A107-46789950B6E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{08DCBFFB-C733-48A8-8E33-9F1B95FFB13A}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7BB-4C38-A107-46789950B6E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{DD4345C0-F2F5-443B-870B-15566E659A14}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7BB-4C38-A107-46789950B6E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{C0B62A40-C49A-45CE-9D02-DDE50F168AAB}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7BB-4C38-A107-46789950B6E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{CE3B4609-F0F3-4303-BB38-F45F5AAC65C5}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7BB-4C38-A107-46789950B6E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{7BF3D8F5-C5C0-4699-8847-F901B7710183}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7BB-4C38-A107-46789950B6E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{A3DCFCD3-8C69-4E06-9632-B488CFCF4F0E}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7BB-4C38-A107-46789950B6E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{C9D1A3F0-0B69-48E9-8CB3-FF8CF87BD47B}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7BB-4C38-A107-46789950B6E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{C6DE3D81-F3E2-4331-BCF7-381835591A73}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7BB-4C38-A107-46789950B6E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{21D02F68-96E1-4D25-89A1-2EC5D2ED3556}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7BB-4C38-A107-46789950B6E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{66C27505-CD6A-4694-91AC-BEBEEF9E249B}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7BB-4C38-A107-46789950B6E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{7DCD1644-B45A-402F-AB20-522B671D0CAA}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7BB-4C38-A107-46789950B6E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{F25C5740-C96F-4D8A-A67A-2E8530206007}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7BB-4C38-A107-46789950B6E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{793464B7-44A9-426E-8AF9-2D709284E12D}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7BB-4C38-A107-46789950B6E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{654D19B7-E896-44A8-8721-ECB9A1AD20D9}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7BB-4C38-A107-46789950B6E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{24351703-6633-4EF3-8922-CE3623DA76A5}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7BB-4C38-A107-46789950B6E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{8CEFACF2-DA35-4AC7-9A71-A7BC735C5233}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7BB-4C38-A107-46789950B6E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{9810B1FB-54D7-478D-8077-5F824706FC46}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7BB-4C38-A107-46789950B6E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{276023B0-A248-43E7-A740-2FE8758E4633}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7BB-4C38-A107-46789950B6E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{1D27C930-D403-43AD-8C5E-65A7287EE6FE}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7BB-4C38-A107-46789950B6E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{B42A14FD-10DF-4739-BC30-71CCA2D62382}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7BB-4C38-A107-46789950B6E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{698D66E8-DC48-49BE-8BFA-9076259CCEF0}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7BB-4C38-A107-46789950B6E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{24EB39AC-C486-43BF-AB4D-DB64C921838E}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7BB-4C38-A107-46789950B6E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{BA4AAAA7-1673-41C8-B706-1D7467A5CCA2}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7BB-4C38-A107-46789950B6E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{968A6877-00AA-4403-8DF3-5C6B6BFDC745}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7BB-4C38-A107-46789950B6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7BB-4C38-A107-46789950B6E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7BB-4C38-A107-46789950B6E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{7E26B91F-5005-41DB-B2CB-CADAC4895076}</c15:txfldGUID>
                      <c15:f>Daten_Diagramme!$E$14</c15:f>
                      <c15:dlblFieldTableCache>
                        <c:ptCount val="1"/>
                        <c:pt idx="0">
                          <c:v>-9.7</c:v>
                        </c:pt>
                      </c15:dlblFieldTableCache>
                    </c15:dlblFTEntry>
                  </c15:dlblFieldTable>
                  <c15:showDataLabelsRange val="0"/>
                </c:ext>
                <c:ext xmlns:c16="http://schemas.microsoft.com/office/drawing/2014/chart" uri="{C3380CC4-5D6E-409C-BE32-E72D297353CC}">
                  <c16:uniqueId val="{00000000-F0A9-4038-AF40-E3E2C5A094D2}"/>
                </c:ext>
              </c:extLst>
            </c:dLbl>
            <c:dLbl>
              <c:idx val="1"/>
              <c:tx>
                <c:strRef>
                  <c:f>Daten_Diagramme!$E$15</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{0481997B-5340-469D-9D97-0D329DDCA9F7}</c15:txfldGUID>
                      <c15:f>Daten_Diagramme!$E$15</c15:f>
                      <c15:dlblFieldTableCache>
                        <c:ptCount val="1"/>
                        <c:pt idx="0">
                          <c:v>-20.7</c:v>
                        </c:pt>
                      </c15:dlblFieldTableCache>
                    </c15:dlblFTEntry>
                  </c15:dlblFieldTable>
                  <c15:showDataLabelsRange val="0"/>
                </c:ext>
                <c:ext xmlns:c16="http://schemas.microsoft.com/office/drawing/2014/chart" uri="{C3380CC4-5D6E-409C-BE32-E72D297353CC}">
                  <c16:uniqueId val="{00000001-F0A9-4038-AF40-E3E2C5A094D2}"/>
                </c:ext>
              </c:extLst>
            </c:dLbl>
            <c:dLbl>
              <c:idx val="2"/>
              <c:tx>
                <c:strRef>
                  <c:f>Daten_Diagramme!$E$16</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{DF4398DF-F3A1-4E12-A16B-13FE474B071B}</c15:txfldGUID>
                      <c15:f>Daten_Diagramme!$E$16</c15:f>
                      <c15:dlblFieldTableCache>
                        <c:ptCount val="1"/>
                        <c:pt idx="0">
                          <c:v>-14.3</c:v>
                        </c:pt>
                      </c15:dlblFieldTableCache>
                    </c15:dlblFTEntry>
                  </c15:dlblFieldTable>
                  <c15:showDataLabelsRange val="0"/>
                </c:ext>
                <c:ext xmlns:c16="http://schemas.microsoft.com/office/drawing/2014/chart" uri="{C3380CC4-5D6E-409C-BE32-E72D297353CC}">
                  <c16:uniqueId val="{00000002-F0A9-4038-AF40-E3E2C5A094D2}"/>
                </c:ext>
              </c:extLst>
            </c:dLbl>
            <c:dLbl>
              <c:idx val="3"/>
              <c:tx>
                <c:strRef>
                  <c:f>Daten_Diagramme!$E$17</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{5393EB4D-91F3-4B3C-A0ED-691274A94C02}</c15:txfldGUID>
                      <c15:f>Daten_Diagramme!$E$17</c15:f>
                      <c15:dlblFieldTableCache>
                        <c:ptCount val="1"/>
                        <c:pt idx="0">
                          <c:v>6.4</c:v>
                        </c:pt>
                      </c15:dlblFieldTableCache>
                    </c15:dlblFTEntry>
                  </c15:dlblFieldTable>
                  <c15:showDataLabelsRange val="0"/>
                </c:ext>
                <c:ext xmlns:c16="http://schemas.microsoft.com/office/drawing/2014/chart" uri="{C3380CC4-5D6E-409C-BE32-E72D297353CC}">
                  <c16:uniqueId val="{00000003-F0A9-4038-AF40-E3E2C5A094D2}"/>
                </c:ext>
              </c:extLst>
            </c:dLbl>
            <c:dLbl>
              <c:idx val="4"/>
              <c:tx>
                <c:strRef>
                  <c:f>Daten_Diagramme!$E$18</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{089C93D5-28F1-4A64-9E86-60597DCDF972}</c15:txfldGUID>
                      <c15:f>Daten_Diagramme!$E$18</c15:f>
                      <c15:dlblFieldTableCache>
                        <c:ptCount val="1"/>
                        <c:pt idx="0">
                          <c:v>19.8</c:v>
                        </c:pt>
                      </c15:dlblFieldTableCache>
                    </c15:dlblFTEntry>
                  </c15:dlblFieldTable>
                  <c15:showDataLabelsRange val="0"/>
                </c:ext>
                <c:ext xmlns:c16="http://schemas.microsoft.com/office/drawing/2014/chart" uri="{C3380CC4-5D6E-409C-BE32-E72D297353CC}">
                  <c16:uniqueId val="{00000004-F0A9-4038-AF40-E3E2C5A094D2}"/>
                </c:ext>
              </c:extLst>
            </c:dLbl>
            <c:dLbl>
              <c:idx val="5"/>
              <c:tx>
                <c:strRef>
                  <c:f>Daten_Diagramme!$E$19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{3EDBF17A-CCBD-4B5C-AEBF-E6F4606C9FC0}</c15:txfldGUID>
                      <c15:f>Daten_Diagramme!$E$19</c15:f>
                      <c15:dlblFieldTableCache>
                        <c:ptCount val="1"/>
                        <c:pt idx="0">
                          <c:v>-8.3</c:v>
                        </c:pt>
                      </c15:dlblFieldTableCache>
                    </c15:dlblFTEntry>
                  </c15:dlblFieldTable>
                  <c15:showDataLabelsRange val="0"/>
                </c:ext>
                <c:ext xmlns:c16="http://schemas.microsoft.com/office/drawing/2014/chart" uri="{C3380CC4-5D6E-409C-BE32-E72D297353CC}">
                  <c16:uniqueId val="{00000005-F0A9-4038-AF40-E3E2C5A094D2}"/>
                </c:ext>
              </c:extLst>
            </c:dLbl>
            <c:dLbl>
              <c:idx val="6"/>
              <c:tx>
                <c:strRef>
                  <c:f>Daten_Diagramme!$E$20</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{BA991635-A728-426C-B1D0-A7E299606476}</c15:txfldGUID>
                      <c15:f>Daten_Diagramme!$E$20</c15:f>
                      <c15:dlblFieldTableCache>
                        <c:ptCount val="1"/>
                        <c:pt idx="0">
                          <c:v>-33.3</c:v>
                        </c:pt>
                      </c15:dlblFieldTableCache>
                    </c15:dlblFTEntry>
                  </c15:dlblFieldTable>
                  <c15:showDataLabelsRange val="0"/>
                </c:ext>
                <c:ext xmlns:c16="http://schemas.microsoft.com/office/drawing/2014/chart" uri="{C3380CC4-5D6E-409C-BE32-E72D297353CC}">
                  <c16:uniqueId val="{00000006-F0A9-4038-AF40-E3E2C5A094D2}"/>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{344AFC83-55EA-4897-B43B-DF3096542B9A}</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F0A9-4038-AF40-E3E2C5A094D2}"/>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{652F2979-E0D4-4D9A-A7EC-F425F5CC36E4}</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F0A9-4038-AF40-E3E2C5A094D2}"/>
                </c:ext>
              </c:extLst>
            </c:dLbl>
            <c:dLbl>
              <c:idx val="9"/>
              <c:tx>
                <c:strRef>
                  <c:f>Daten_Diagramme!$E$23</c:f>
                  <c:strCache>
                    <c:ptCount val="1"/>
                    <c:pt idx="0">
                      <c:v>-26.5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{E3CBF558-C1E1-4EA8-BDB8-6AA0B8E503D0}</c15:txfldGUID>
                      <c15:f>Daten_Diagramme!$E$23</c15:f>
                      <c15:dlblFieldTableCache>
                        <c:ptCount val="1"/>
                        <c:pt idx="0">
                          <c:v>-26.5</c:v>
                        </c:pt>
                      </c15:dlblFieldTableCache>
                    </c15:dlblFTEntry>
                  </c15:dlblFieldTable>
                  <c15:showDataLabelsRange val="0"/>
                </c:ext>
                <c:ext xmlns:c16="http://schemas.microsoft.com/office/drawing/2014/chart" uri="{C3380CC4-5D6E-409C-BE32-E72D297353CC}">
                  <c16:uniqueId val="{00000009-F0A9-4038-AF40-E3E2C5A094D2}"/>
                </c:ext>
              </c:extLst>
            </c:dLbl>
            <c:dLbl>
              <c:idx val="10"/>
              <c:tx>
                <c:strRef>
                  <c:f>Daten_Diagramme!$E$24</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{D61997DE-2CD7-45D5-B5CB-34C650DFBA38}</c15:txfldGUID>
                      <c15:f>Daten_Diagramme!$E$24</c15:f>
                      <c15:dlblFieldTableCache>
                        <c:ptCount val="1"/>
                        <c:pt idx="0">
                          <c:v>-15.3</c:v>
                        </c:pt>
                      </c15:dlblFieldTableCache>
                    </c15:dlblFTEntry>
                  </c15:dlblFieldTable>
                  <c15:showDataLabelsRange val="0"/>
                </c:ext>
                <c:ext xmlns:c16="http://schemas.microsoft.com/office/drawing/2014/chart" uri="{C3380CC4-5D6E-409C-BE32-E72D297353CC}">
                  <c16:uniqueId val="{0000000A-F0A9-4038-AF40-E3E2C5A094D2}"/>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{AF0D2761-7955-43E9-B971-FEE0B8294855}</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F0A9-4038-AF40-E3E2C5A094D2}"/>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{0C57C9F1-1C44-41EC-9C6E-3CB224D43F1F}</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F0A9-4038-AF40-E3E2C5A094D2}"/>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{E8E8F490-0958-4618-9476-4C70789F6ED0}</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F0A9-4038-AF40-E3E2C5A094D2}"/>
                </c:ext>
              </c:extLst>
            </c:dLbl>
            <c:dLbl>
              <c:idx val="14"/>
              <c:tx>
                <c:strRef>
                  <c:f>Daten_Diagramme!$E$28</c:f>
                  <c:strCache>
                    <c:ptCount val="1"/>
                    <c:pt idx="0">
                      <c:v>-26.5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{A9D74D66-5D9A-4A04-8A60-1F4988BAF89B}</c15:txfldGUID>
                      <c15:f>Daten_Diagramme!$E$28</c15:f>
                      <c15:dlblFieldTableCache>
                        <c:ptCount val="1"/>
                        <c:pt idx="0">
                          <c:v>-26.5</c:v>
                        </c:pt>
                      </c15:dlblFieldTableCache>
                    </c15:dlblFTEntry>
                  </c15:dlblFieldTable>
                  <c15:showDataLabelsRange val="0"/>
                </c:ext>
                <c:ext xmlns:c16="http://schemas.microsoft.com/office/drawing/2014/chart" uri="{C3380CC4-5D6E-409C-BE32-E72D297353CC}">
                  <c16:uniqueId val="{0000000E-F0A9-4038-AF40-E3E2C5A094D2}"/>
                </c:ext>
              </c:extLst>
            </c:dLbl>
            <c:dLbl>
              <c:idx val="15"/>
              <c:tx>
                <c:strRef>
                  <c:f>Daten_Diagramme!$E$29</c:f>
                  <c:strCache>
                    <c:ptCount val="1"/>
                    <c:pt idx="0">
                      <c:v>-23.2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{9781DE59-CE6D-402E-B14F-C87217BA2801}</c15:txfldGUID>
                      <c15:f>Daten_Diagramme!$E$29</c15:f>
                      <c15:dlblFieldTableCache>
                        <c:ptCount val="1"/>
                        <c:pt idx="0">
                          <c:v>-23.2</c:v>
                        </c:pt>
                      </c15:dlblFieldTableCache>
                    </c15:dlblFTEntry>
                  </c15:dlblFieldTable>
                  <c15:showDataLabelsRange val="0"/>
                </c:ext>
                <c:ext xmlns:c16="http://schemas.microsoft.com/office/drawing/2014/chart" uri="{C3380CC4-5D6E-409C-BE32-E72D297353CC}">
                  <c16:uniqueId val="{0000000F-F0A9-4038-AF40-E3E2C5A094D2}"/>
                </c:ext>
              </c:extLst>
            </c:dLbl>
            <c:dLbl>
              <c:idx val="16"/>
              <c:tx>
                <c:strRef>
                  <c:f>Daten_Diagramme!$E$30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{CB70C2F6-9480-4F80-8C25-6DE5B6513D13}</c15:txfldGUID>
                      <c15:f>Daten_Diagramme!$E$30</c15:f>
                      <c15:dlblFieldTableCache>
                        <c:ptCount val="1"/>
                        <c:pt idx="0">
                          <c:v>-7.7</c:v>
                        </c:pt>
                      </c15:dlblFieldTableCache>
                    </c15:dlblFTEntry>
                  </c15:dlblFieldTable>
                  <c15:showDataLabelsRange val="0"/>
                </c:ext>
                <c:ext xmlns:c16="http://schemas.microsoft.com/office/drawing/2014/chart" uri="{C3380CC4-5D6E-409C-BE32-E72D297353CC}">
                  <c16:uniqueId val="{00000010-F0A9-4038-AF40-E3E2C5A094D2}"/>
                </c:ext>
              </c:extLst>
            </c:dLbl>
            <c:dLbl>
              <c:idx val="17"/>
              <c:tx>
                <c:strRef>
                  <c:f>Daten_Diagramme!$E$31</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{4F840E3B-4C50-45D5-A13B-B0BB5E66335A}</c15:txfldGUID>
                      <c15:f>Daten_Diagramme!$E$31</c15:f>
                      <c15:dlblFieldTableCache>
                        <c:ptCount val="1"/>
                        <c:pt idx="0">
                          <c:v>-7.8</c:v>
                        </c:pt>
                      </c15:dlblFieldTableCache>
                    </c15:dlblFTEntry>
                  </c15:dlblFieldTable>
                  <c15:showDataLabelsRange val="0"/>
                </c:ext>
                <c:ext xmlns:c16="http://schemas.microsoft.com/office/drawing/2014/chart" uri="{C3380CC4-5D6E-409C-BE32-E72D297353CC}">
                  <c16:uniqueId val="{00000011-F0A9-4038-AF40-E3E2C5A094D2}"/>
                </c:ext>
              </c:extLst>
            </c:dLbl>
            <c:dLbl>
              <c:idx val="18"/>
              <c:tx>
                <c:strRef>
                  <c:f>Daten_Diagramme!$E$32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{AEAC47E7-0ED4-44FE-AC78-0779B832E8E7}</c15:txfldGUID>
                      <c15:f>Daten_Diagramme!$E$32</c15:f>
                      <c15:dlblFieldTableCache>
                        <c:ptCount val="1"/>
                        <c:pt idx="0">
                          <c:v>-3.7</c:v>
                        </c:pt>
                      </c15:dlblFieldTableCache>
                    </c15:dlblFTEntry>
                  </c15:dlblFieldTable>
                  <c15:showDataLabelsRange val="0"/>
                </c:ext>
                <c:ext xmlns:c16="http://schemas.microsoft.com/office/drawing/2014/chart" uri="{C3380CC4-5D6E-409C-BE32-E72D297353CC}">
                  <c16:uniqueId val="{00000012-F0A9-4038-AF40-E3E2C5A094D2}"/>
                </c:ext>
              </c:extLst>
            </c:dLbl>
            <c:dLbl>
              <c:idx val="19"/>
              <c:tx>
                <c:strRef>
                  <c:f>Daten_Diagramme!$E$33</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{817EB5D3-18EE-4946-A99E-64C64200B9C7}</c15:txfldGUID>
                      <c15:f>Daten_Diagramme!$E$33</c15:f>
                      <c15:dlblFieldTableCache>
                        <c:ptCount val="1"/>
                        <c:pt idx="0">
                          <c:v>-9.1</c:v>
                        </c:pt>
                      </c15:dlblFieldTableCache>
                    </c15:dlblFTEntry>
                  </c15:dlblFieldTable>
                  <c15:showDataLabelsRange val="0"/>
                </c:ext>
                <c:ext xmlns:c16="http://schemas.microsoft.com/office/drawing/2014/chart" uri="{C3380CC4-5D6E-409C-BE32-E72D297353CC}">
                  <c16:uniqueId val="{00000013-F0A9-4038-AF40-E3E2C5A094D2}"/>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{BF8538D5-CC08-415E-8B39-4BD90ABABE76}</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F0A9-4038-AF40-E3E2C5A094D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{1FA62944-3507-4F35-B59E-D285DF23401A}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0A9-4038-AF40-E3E2C5A094D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{3E800065-D8CB-44D8-B2FA-E118F0A3BEFC}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0A9-4038-AF40-E3E2C5A094D2}"/>
                </c:ext>
              </c:extLst>
            </c:dLbl>
            <c:dLbl>
              <c:idx val="23"/>
              <c:tx>
                <c:strRef>
                  <c:f>Daten_Diagramme!$E$37</c:f>
                  <c:strCache>
                    <c:ptCount val="1"/>
                    <c:pt idx="0">
                      <c:v>-20.7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{694406FB-A3A9-4766-81D3-447CE9B0D7AF}</c15:txfldGUID>
                      <c15:f>Daten_Diagramme!$E$37</c15:f>
                      <c15:dlblFieldTableCache>
                        <c:ptCount val="1"/>
                        <c:pt idx="0">
                          <c:v>-20.7</c:v>
                        </c:pt>
                      </c15:dlblFieldTableCache>
                    </c15:dlblFTEntry>
                  </c15:dlblFieldTable>
                  <c15:showDataLabelsRange val="0"/>
                </c:ext>
                <c:ext xmlns:c16="http://schemas.microsoft.com/office/drawing/2014/chart" uri="{C3380CC4-5D6E-409C-BE32-E72D297353CC}">
                  <c16:uniqueId val="{00000017-F0A9-4038-AF40-E3E2C5A094D2}"/>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{FA59BF02-53BD-42C3-9E00-04060BC21AC5}</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F0A9-4038-AF40-E3E2C5A094D2}"/>
                </c:ext>
              </c:extLst>
            </c:dLbl>
            <c:dLbl>
              <c:idx val="25"/>
              <c:tx>
                <c:strRef>
                  <c:f>Daten_Diagramme!$E$39</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{38DB2E5C-D906-4BAA-8699-ABD360409F03}</c15:txfldGUID>
                      <c15:f>Daten_Diagramme!$E$39</c15:f>
                      <c15:dlblFieldTableCache>
                        <c:ptCount val="1"/>
                        <c:pt idx="0">
                          <c:v>-10.6</c:v>
                        </c:pt>
                      </c15:dlblFieldTableCache>
                    </c15:dlblFTEntry>
                  </c15:dlblFieldTable>
                  <c15:showDataLabelsRange val="0"/>
                </c:ext>
                <c:ext xmlns:c16="http://schemas.microsoft.com/office/drawing/2014/chart" uri="{C3380CC4-5D6E-409C-BE32-E72D297353CC}">
                  <c16:uniqueId val="{00000019-F0A9-4038-AF40-E3E2C5A094D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{B2FB43EB-8502-4113-A410-E5AA71FD21FD}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0A9-4038-AF40-E3E2C5A094D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{FAD30C3B-3669-4DF5-915B-7A3D8BEDCCA3}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0A9-4038-AF40-E3E2C5A094D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{121251B0-9F02-40EE-84C3-EC665DD4403B}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0A9-4038-AF40-E3E2C5A094D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{80826D5E-628D-4D26-9179-073AE5BC4D97}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0A9-4038-AF40-E3E2C5A094D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{3B6C7829-872C-4404-A025-5E9D39A28795}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0A9-4038-AF40-E3E2C5A094D2}"/>
                </c:ext>
              </c:extLst>
            </c:dLbl>
            <c:dLbl>
              <c:idx val="31"/>
              <c:tx>
                <c:strRef>
                  <c:f>Daten_Diagramme!$E$45</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{6290B725-4E5C-4AF8-A2EE-692E58C73BB9}</c15:txfldGUID>
                      <c15:f>Daten_Diagramme!$E$45</c15:f>
                      <c15:dlblFieldTableCache>
                        <c:ptCount val="1"/>
                        <c:pt idx="0">
                          <c:v>-10.6</c:v>
                        </c:pt>
                      </c15:dlblFieldTableCache>
                    </c15:dlblFTEntry>
                  </c15:dlblFieldTable>
                  <c15:showDataLabelsRange val="0"/>
                </c:ext>
                <c:ext xmlns:c16="http://schemas.microsoft.com/office/drawing/2014/chart" uri="{C3380CC4-5D6E-409C-BE32-E72D297353CC}">
                  <c16:uniqueId val="{0000001F-F0A9-4038-AF40-E3E2C5A094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-9.7047018348623855</c:v>
                </c:pt>
                <c:pt idx="1">
                  <c:v>-20.689655172413794</c:v>
                </c:pt>
                <c:pt idx="2">
                  <c:v>-14.285714285714286</c:v>
                </c:pt>
                <c:pt idx="3">
                  <c:v>6.369426751592357</c:v>
                </c:pt>
                <c:pt idx="4">
                  <c:v>19.767441860465116</c:v>
                </c:pt>
                <c:pt idx="5">
                  <c:v>-8.2706766917293226</c:v>
                </c:pt>
                <c:pt idx="6">
                  <c:v>-33.333333333333336</c:v>
                </c:pt>
                <c:pt idx="7">
                  <c:v>0</c:v>
                </c:pt>
                <c:pt idx="8">
                  <c:v>-0.79006772009029347</c:v>
                </c:pt>
                <c:pt idx="9">
                  <c:v>-26.519337016574585</c:v>
                </c:pt>
                <c:pt idx="10">
                  <c:v>-15.298087739032621</c:v>
                </c:pt>
                <c:pt idx="11">
                  <c:v>7.212205270457698</c:v>
                </c:pt>
                <c:pt idx="12">
                  <c:v>1.7543859649122806</c:v>
                </c:pt>
                <c:pt idx="13">
                  <c:v>-0.92081031307550643</c:v>
                </c:pt>
                <c:pt idx="14">
                  <c:v>-26.475694444444443</c:v>
                </c:pt>
                <c:pt idx="15">
                  <c:v>-23.188405797101449</c:v>
                </c:pt>
                <c:pt idx="16">
                  <c:v>-7.6923076923076925</c:v>
                </c:pt>
                <c:pt idx="17">
                  <c:v>-7.8231292517006805</c:v>
                </c:pt>
                <c:pt idx="18">
                  <c:v>-3.6630036630036629</c:v>
                </c:pt>
                <c:pt idx="19">
                  <c:v>-9.1228070175438596</c:v>
                </c:pt>
                <c:pt idx="20">
                  <c:v>-3.9855072463768115</c:v>
                </c:pt>
                <c:pt idx="21">
                  <c:v>0</c:v>
                </c:pt>
                <c:pt idx="23">
                  <c:v>-20.689655172413794</c:v>
                </c:pt>
                <c:pt idx="24">
                  <c:v>4.1036717062634986</c:v>
                </c:pt>
                <c:pt idx="25">
                  <c:v>-10.641579272054287</c:v>
                </c:pt>
              </c:numCache>
            </c:numRef>
          </c:val>
          <c:extLst>
            <c:ext xmlns:c16="http://schemas.microsoft.com/office/drawing/2014/chart" uri="{C3380CC4-5D6E-409C-BE32-E72D297353CC}">
              <c16:uniqueId val="{00000020-F0A9-4038-AF40-E3E2C5A094D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{77754A5C-A4DB-44ED-8E6D-8321D67642B1}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0A9-4038-AF40-E3E2C5A094D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{1DC069F8-2B1E-4513-BE84-793514F3DE7E}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0A9-4038-AF40-E3E2C5A094D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{04D2B976-38D9-4FAB-A30F-0A37A238B8EA}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0A9-4038-AF40-E3E2C5A094D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{F1253378-D698-4F95-91A0-0C046DF3DE22}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0A9-4038-AF40-E3E2C5A094D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{F3E2191B-F075-4C1F-B601-5C9A1267ECF8}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0A9-4038-AF40-E3E2C5A094D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{1BC6D302-83C2-4364-984A-C8046CF94714}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0A9-4038-AF40-E3E2C5A094D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{9749F467-36FA-4DCD-9D1C-78BF1355549E}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0A9-4038-AF40-E3E2C5A094D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{9984AEC5-039E-4655-A1FB-E0DFDABC6B49}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0A9-4038-AF40-E3E2C5A094D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{90F89883-B317-4B35-BF7F-D3CE67F59071}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0A9-4038-AF40-E3E2C5A094D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{71BCAAD5-81BC-4FE1-93A3-7935DBA6524F}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0A9-4038-AF40-E3E2C5A094D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{B4FAC1A0-4095-47DE-8059-5D7A38C868C7}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0A9-4038-AF40-E3E2C5A094D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{A384FAA9-6A35-40D2-ACE9-F54194025EBF}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0A9-4038-AF40-E3E2C5A094D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{64D84895-D250-41C7-BE6F-F4583F7BB285}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0A9-4038-AF40-E3E2C5A094D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{43D79126-C2F4-4EBF-9F7A-A17ED561D2D0}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0A9-4038-AF40-E3E2C5A094D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{E0C205FB-1B56-4D90-933D-86C112294F50}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0A9-4038-AF40-E3E2C5A094D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{5E674AB2-3AEF-4F7C-B014-A0BF7727B1A0}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0A9-4038-AF40-E3E2C5A094D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{036ADDFD-62DB-4ECB-A38C-3F104385D2E2}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0A9-4038-AF40-E3E2C5A094D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{60E73E01-8399-49DC-B86C-2EC1FF2EE5A0}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0A9-4038-AF40-E3E2C5A094D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{8E4E2E76-D462-4510-825E-5FDEAB78EDFD}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0A9-4038-AF40-E3E2C5A094D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{F9D073EB-DB4A-4B0E-B958-E5D1E6B39321}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0A9-4038-AF40-E3E2C5A094D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{1197011A-D075-4567-8978-4838444AAF42}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0A9-4038-AF40-E3E2C5A094D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{21A0940D-2D15-46CB-8EE8-5C81884CA4BC}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0A9-4038-AF40-E3E2C5A094D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{D36619E8-CC40-4464-92E9-997D636A7E8B}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0A9-4038-AF40-E3E2C5A094D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{F7CB08DE-0DC0-4A9B-91C8-0D30D3CA9801}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0A9-4038-AF40-E3E2C5A094D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{346AEC72-C3BA-4F5F-A9AB-E363DD3CD3E1}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0A9-4038-AF40-E3E2C5A094D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{4B49C269-5ACE-4C52-8753-AC02C3327DF7}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0A9-4038-AF40-E3E2C5A094D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{2218820B-8DCC-4CCF-BF78-3F323599798B}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0A9-4038-AF40-E3E2C5A094D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{359BE31A-90D2-4E1F-8CA2-58046ACFA9F6}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0A9-4038-AF40-E3E2C5A094D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{FDDC284E-63D3-4C08-8DC1-2D31802614B8}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0A9-4038-AF40-E3E2C5A094D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{B3352C69-49D5-4F15-8386-80CC1817CBD2}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0A9-4038-AF40-E3E2C5A094D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{490F7A35-A575-4C6C-8A44-588A836FF6D1}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0A9-4038-AF40-E3E2C5A094D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{E613C38E-E913-4F1B-AD8B-3B1B8B46E07C}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0A9-4038-AF40-E3E2C5A094D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0A9-4038-AF40-E3E2C5A094D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0A9-4038-AF40-E3E2C5A094D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{1F7941BD-3288-4343-90D1-18485DA8FF32}</c15:txfldGUID>
                      <c15:f>Diagramm!$I$46</c15:f>
                      <c15:dlblFieldTableCache>
                        <c:ptCount val="1"/>
                      </c15:dlblFieldTableCache>
                    </c15:dlblFTEntry>
                  </c15:dlblFieldTable>
                  <c15:showDataLabelsRange val="0"/>
                </c:ext>
                <c:ext xmlns:c16="http://schemas.microsoft.com/office/drawing/2014/chart" uri="{C3380CC4-5D6E-409C-BE32-E72D297353CC}">
                  <c16:uniqueId val="{00000000-6BF5-460C-99EC-DF19ADDF865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{24463512-C35D-48D1-972E-78373F1BCB94}</c15:txfldGUID>
                      <c15:f>Diagramm!$I$47</c15:f>
                      <c15:dlblFieldTableCache>
                        <c:ptCount val="1"/>
                      </c15:dlblFieldTableCache>
                    </c15:dlblFTEntry>
                  </c15:dlblFieldTable>
                  <c15:showDataLabelsRange val="0"/>
                </c:ext>
                <c:ext xmlns:c16="http://schemas.microsoft.com/office/drawing/2014/chart" uri="{C3380CC4-5D6E-409C-BE32-E72D297353CC}">
                  <c16:uniqueId val="{00000001-6BF5-460C-99EC-DF19ADDF865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{09399B7C-65FC-439C-A8BB-A987107A85FA}</c15:txfldGUID>
                      <c15:f>Diagramm!$I$48</c15:f>
                      <c15:dlblFieldTableCache>
                        <c:ptCount val="1"/>
                      </c15:dlblFieldTableCache>
                    </c15:dlblFTEntry>
                  </c15:dlblFieldTable>
                  <c15:showDataLabelsRange val="0"/>
                </c:ext>
                <c:ext xmlns:c16="http://schemas.microsoft.com/office/drawing/2014/chart" uri="{C3380CC4-5D6E-409C-BE32-E72D297353CC}">
                  <c16:uniqueId val="{00000002-6BF5-460C-99EC-DF19ADDF865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{D4FA865E-0BB9-48DD-9109-A61AA2012C85}</c15:txfldGUID>
                      <c15:f>Diagramm!$I$49</c15:f>
                      <c15:dlblFieldTableCache>
                        <c:ptCount val="1"/>
                      </c15:dlblFieldTableCache>
                    </c15:dlblFTEntry>
                  </c15:dlblFieldTable>
                  <c15:showDataLabelsRange val="0"/>
                </c:ext>
                <c:ext xmlns:c16="http://schemas.microsoft.com/office/drawing/2014/chart" uri="{C3380CC4-5D6E-409C-BE32-E72D297353CC}">
                  <c16:uniqueId val="{00000003-6BF5-460C-99EC-DF19ADDF865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{17B0F8A9-BC45-414D-8D8C-B999EAFDAE47}</c15:txfldGUID>
                      <c15:f>Diagramm!$I$50</c15:f>
                      <c15:dlblFieldTableCache>
                        <c:ptCount val="1"/>
                      </c15:dlblFieldTableCache>
                    </c15:dlblFTEntry>
                  </c15:dlblFieldTable>
                  <c15:showDataLabelsRange val="0"/>
                </c:ext>
                <c:ext xmlns:c16="http://schemas.microsoft.com/office/drawing/2014/chart" uri="{C3380CC4-5D6E-409C-BE32-E72D297353CC}">
                  <c16:uniqueId val="{00000004-6BF5-460C-99EC-DF19ADDF865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{E26A1761-CE67-404D-AC03-7E4D281B024E}</c15:txfldGUID>
                      <c15:f>Diagramm!$I$51</c15:f>
                      <c15:dlblFieldTableCache>
                        <c:ptCount val="1"/>
                      </c15:dlblFieldTableCache>
                    </c15:dlblFTEntry>
                  </c15:dlblFieldTable>
                  <c15:showDataLabelsRange val="0"/>
                </c:ext>
                <c:ext xmlns:c16="http://schemas.microsoft.com/office/drawing/2014/chart" uri="{C3380CC4-5D6E-409C-BE32-E72D297353CC}">
                  <c16:uniqueId val="{00000005-6BF5-460C-99EC-DF19ADDF865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{2E61BFC6-3842-4A02-8D7D-358EC663AA6C}</c15:txfldGUID>
                      <c15:f>Diagramm!$I$52</c15:f>
                      <c15:dlblFieldTableCache>
                        <c:ptCount val="1"/>
                      </c15:dlblFieldTableCache>
                    </c15:dlblFTEntry>
                  </c15:dlblFieldTable>
                  <c15:showDataLabelsRange val="0"/>
                </c:ext>
                <c:ext xmlns:c16="http://schemas.microsoft.com/office/drawing/2014/chart" uri="{C3380CC4-5D6E-409C-BE32-E72D297353CC}">
                  <c16:uniqueId val="{00000006-6BF5-460C-99EC-DF19ADDF865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{CE6DDD5C-101F-47F0-9F81-17E02CC588DD}</c15:txfldGUID>
                      <c15:f>Diagramm!$I$53</c15:f>
                      <c15:dlblFieldTableCache>
                        <c:ptCount val="1"/>
                      </c15:dlblFieldTableCache>
                    </c15:dlblFTEntry>
                  </c15:dlblFieldTable>
                  <c15:showDataLabelsRange val="0"/>
                </c:ext>
                <c:ext xmlns:c16="http://schemas.microsoft.com/office/drawing/2014/chart" uri="{C3380CC4-5D6E-409C-BE32-E72D297353CC}">
                  <c16:uniqueId val="{00000007-6BF5-460C-99EC-DF19ADDF865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{76215E7E-0B2D-4619-9275-A37F8DE2CB01}</c15:txfldGUID>
                      <c15:f>Diagramm!$I$54</c15:f>
                      <c15:dlblFieldTableCache>
                        <c:ptCount val="1"/>
                      </c15:dlblFieldTableCache>
                    </c15:dlblFTEntry>
                  </c15:dlblFieldTable>
                  <c15:showDataLabelsRange val="0"/>
                </c:ext>
                <c:ext xmlns:c16="http://schemas.microsoft.com/office/drawing/2014/chart" uri="{C3380CC4-5D6E-409C-BE32-E72D297353CC}">
                  <c16:uniqueId val="{00000008-6BF5-460C-99EC-DF19ADDF865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{C326EF03-DFFB-4CCA-B79C-48A6960D96AD}</c15:txfldGUID>
                      <c15:f>Diagramm!$I$55</c15:f>
                      <c15:dlblFieldTableCache>
                        <c:ptCount val="1"/>
                      </c15:dlblFieldTableCache>
                    </c15:dlblFTEntry>
                  </c15:dlblFieldTable>
                  <c15:showDataLabelsRange val="0"/>
                </c:ext>
                <c:ext xmlns:c16="http://schemas.microsoft.com/office/drawing/2014/chart" uri="{C3380CC4-5D6E-409C-BE32-E72D297353CC}">
                  <c16:uniqueId val="{00000009-6BF5-460C-99EC-DF19ADDF865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{76424662-3B05-4A94-BEA6-D5803668200D}</c15:txfldGUID>
                      <c15:f>Diagramm!$I$56</c15:f>
                      <c15:dlblFieldTableCache>
                        <c:ptCount val="1"/>
                      </c15:dlblFieldTableCache>
                    </c15:dlblFTEntry>
                  </c15:dlblFieldTable>
                  <c15:showDataLabelsRange val="0"/>
                </c:ext>
                <c:ext xmlns:c16="http://schemas.microsoft.com/office/drawing/2014/chart" uri="{C3380CC4-5D6E-409C-BE32-E72D297353CC}">
                  <c16:uniqueId val="{0000000A-6BF5-460C-99EC-DF19ADDF865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{0496889C-59B9-412F-9423-17B5F6F99F15}</c15:txfldGUID>
                      <c15:f>Diagramm!$I$57</c15:f>
                      <c15:dlblFieldTableCache>
                        <c:ptCount val="1"/>
                      </c15:dlblFieldTableCache>
                    </c15:dlblFTEntry>
                  </c15:dlblFieldTable>
                  <c15:showDataLabelsRange val="0"/>
                </c:ext>
                <c:ext xmlns:c16="http://schemas.microsoft.com/office/drawing/2014/chart" uri="{C3380CC4-5D6E-409C-BE32-E72D297353CC}">
                  <c16:uniqueId val="{0000000B-6BF5-460C-99EC-DF19ADDF865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{9F4A715B-BAEE-40F0-B44E-C0F7DD6E8874}</c15:txfldGUID>
                      <c15:f>Diagramm!$I$58</c15:f>
                      <c15:dlblFieldTableCache>
                        <c:ptCount val="1"/>
                      </c15:dlblFieldTableCache>
                    </c15:dlblFTEntry>
                  </c15:dlblFieldTable>
                  <c15:showDataLabelsRange val="0"/>
                </c:ext>
                <c:ext xmlns:c16="http://schemas.microsoft.com/office/drawing/2014/chart" uri="{C3380CC4-5D6E-409C-BE32-E72D297353CC}">
                  <c16:uniqueId val="{0000000C-6BF5-460C-99EC-DF19ADDF865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{518F48E1-4B33-47EA-9E10-DFB59E3CD3F5}</c15:txfldGUID>
                      <c15:f>Diagramm!$I$59</c15:f>
                      <c15:dlblFieldTableCache>
                        <c:ptCount val="1"/>
                      </c15:dlblFieldTableCache>
                    </c15:dlblFTEntry>
                  </c15:dlblFieldTable>
                  <c15:showDataLabelsRange val="0"/>
                </c:ext>
                <c:ext xmlns:c16="http://schemas.microsoft.com/office/drawing/2014/chart" uri="{C3380CC4-5D6E-409C-BE32-E72D297353CC}">
                  <c16:uniqueId val="{0000000D-6BF5-460C-99EC-DF19ADDF865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{A12B7D93-E56F-4DD9-A5AC-1EA63ADDBFE3}</c15:txfldGUID>
                      <c15:f>Diagramm!$I$60</c15:f>
                      <c15:dlblFieldTableCache>
                        <c:ptCount val="1"/>
                      </c15:dlblFieldTableCache>
                    </c15:dlblFTEntry>
                  </c15:dlblFieldTable>
                  <c15:showDataLabelsRange val="0"/>
                </c:ext>
                <c:ext xmlns:c16="http://schemas.microsoft.com/office/drawing/2014/chart" uri="{C3380CC4-5D6E-409C-BE32-E72D297353CC}">
                  <c16:uniqueId val="{0000000E-6BF5-460C-99EC-DF19ADDF865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{52D4008E-3B43-4E8D-95D9-2C7E23B1589F}</c15:txfldGUID>
                      <c15:f>Diagramm!$I$61</c15:f>
                      <c15:dlblFieldTableCache>
                        <c:ptCount val="1"/>
                      </c15:dlblFieldTableCache>
                    </c15:dlblFTEntry>
                  </c15:dlblFieldTable>
                  <c15:showDataLabelsRange val="0"/>
                </c:ext>
                <c:ext xmlns:c16="http://schemas.microsoft.com/office/drawing/2014/chart" uri="{C3380CC4-5D6E-409C-BE32-E72D297353CC}">
                  <c16:uniqueId val="{0000000F-6BF5-460C-99EC-DF19ADDF865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{939F6C4C-7BBB-4C7E-B66A-CB3E6B645B90}</c15:txfldGUID>
                      <c15:f>Diagramm!$I$62</c15:f>
                      <c15:dlblFieldTableCache>
                        <c:ptCount val="1"/>
                      </c15:dlblFieldTableCache>
                    </c15:dlblFTEntry>
                  </c15:dlblFieldTable>
                  <c15:showDataLabelsRange val="0"/>
                </c:ext>
                <c:ext xmlns:c16="http://schemas.microsoft.com/office/drawing/2014/chart" uri="{C3380CC4-5D6E-409C-BE32-E72D297353CC}">
                  <c16:uniqueId val="{00000010-6BF5-460C-99EC-DF19ADDF865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{0FE75D1F-D744-418F-8B11-67826F43228E}</c15:txfldGUID>
                      <c15:f>Diagramm!$I$63</c15:f>
                      <c15:dlblFieldTableCache>
                        <c:ptCount val="1"/>
                      </c15:dlblFieldTableCache>
                    </c15:dlblFTEntry>
                  </c15:dlblFieldTable>
                  <c15:showDataLabelsRange val="0"/>
                </c:ext>
                <c:ext xmlns:c16="http://schemas.microsoft.com/office/drawing/2014/chart" uri="{C3380CC4-5D6E-409C-BE32-E72D297353CC}">
                  <c16:uniqueId val="{00000011-6BF5-460C-99EC-DF19ADDF865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{7FFDF3E1-CA99-4B0D-A2AD-7E37C7EB0592}</c15:txfldGUID>
                      <c15:f>Diagramm!$I$64</c15:f>
                      <c15:dlblFieldTableCache>
                        <c:ptCount val="1"/>
                      </c15:dlblFieldTableCache>
                    </c15:dlblFTEntry>
                  </c15:dlblFieldTable>
                  <c15:showDataLabelsRange val="0"/>
                </c:ext>
                <c:ext xmlns:c16="http://schemas.microsoft.com/office/drawing/2014/chart" uri="{C3380CC4-5D6E-409C-BE32-E72D297353CC}">
                  <c16:uniqueId val="{00000012-6BF5-460C-99EC-DF19ADDF865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{5F4008FF-7893-44FC-AE20-D6A49162159E}</c15:txfldGUID>
                      <c15:f>Diagramm!$I$65</c15:f>
                      <c15:dlblFieldTableCache>
                        <c:ptCount val="1"/>
                      </c15:dlblFieldTableCache>
                    </c15:dlblFTEntry>
                  </c15:dlblFieldTable>
                  <c15:showDataLabelsRange val="0"/>
                </c:ext>
                <c:ext xmlns:c16="http://schemas.microsoft.com/office/drawing/2014/chart" uri="{C3380CC4-5D6E-409C-BE32-E72D297353CC}">
                  <c16:uniqueId val="{00000013-6BF5-460C-99EC-DF19ADDF865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{34D9E2F0-1F28-4812-8FB5-B5B47C6A3EEB}</c15:txfldGUID>
                      <c15:f>Diagramm!$I$66</c15:f>
                      <c15:dlblFieldTableCache>
                        <c:ptCount val="1"/>
                      </c15:dlblFieldTableCache>
                    </c15:dlblFTEntry>
                  </c15:dlblFieldTable>
                  <c15:showDataLabelsRange val="0"/>
                </c:ext>
                <c:ext xmlns:c16="http://schemas.microsoft.com/office/drawing/2014/chart" uri="{C3380CC4-5D6E-409C-BE32-E72D297353CC}">
                  <c16:uniqueId val="{00000014-6BF5-460C-99EC-DF19ADDF865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{514C9535-91A4-4824-ACA1-64E20B4E2886}</c15:txfldGUID>
                      <c15:f>Diagramm!$I$67</c15:f>
                      <c15:dlblFieldTableCache>
                        <c:ptCount val="1"/>
                      </c15:dlblFieldTableCache>
                    </c15:dlblFTEntry>
                  </c15:dlblFieldTable>
                  <c15:showDataLabelsRange val="0"/>
                </c:ext>
                <c:ext xmlns:c16="http://schemas.microsoft.com/office/drawing/2014/chart" uri="{C3380CC4-5D6E-409C-BE32-E72D297353CC}">
                  <c16:uniqueId val="{00000015-6BF5-460C-99EC-DF19ADDF86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F5-460C-99EC-DF19ADDF865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{6B0E1FEF-F03A-40A7-96C2-5CDE937C800A}</c15:txfldGUID>
                      <c15:f>Diagramm!$K$46</c15:f>
                      <c15:dlblFieldTableCache>
                        <c:ptCount val="1"/>
                      </c15:dlblFieldTableCache>
                    </c15:dlblFTEntry>
                  </c15:dlblFieldTable>
                  <c15:showDataLabelsRange val="0"/>
                </c:ext>
                <c:ext xmlns:c16="http://schemas.microsoft.com/office/drawing/2014/chart" uri="{C3380CC4-5D6E-409C-BE32-E72D297353CC}">
                  <c16:uniqueId val="{00000017-6BF5-460C-99EC-DF19ADDF865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{C82792B3-DF3C-46C3-BD77-AA6CE53AE402}</c15:txfldGUID>
                      <c15:f>Diagramm!$K$47</c15:f>
                      <c15:dlblFieldTableCache>
                        <c:ptCount val="1"/>
                      </c15:dlblFieldTableCache>
                    </c15:dlblFTEntry>
                  </c15:dlblFieldTable>
                  <c15:showDataLabelsRange val="0"/>
                </c:ext>
                <c:ext xmlns:c16="http://schemas.microsoft.com/office/drawing/2014/chart" uri="{C3380CC4-5D6E-409C-BE32-E72D297353CC}">
                  <c16:uniqueId val="{00000018-6BF5-460C-99EC-DF19ADDF865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{347DF995-F441-4950-9CF2-6A39996659FF}</c15:txfldGUID>
                      <c15:f>Diagramm!$K$48</c15:f>
                      <c15:dlblFieldTableCache>
                        <c:ptCount val="1"/>
                      </c15:dlblFieldTableCache>
                    </c15:dlblFTEntry>
                  </c15:dlblFieldTable>
                  <c15:showDataLabelsRange val="0"/>
                </c:ext>
                <c:ext xmlns:c16="http://schemas.microsoft.com/office/drawing/2014/chart" uri="{C3380CC4-5D6E-409C-BE32-E72D297353CC}">
                  <c16:uniqueId val="{00000019-6BF5-460C-99EC-DF19ADDF865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{16DE7FB5-CAF5-4FE8-BCB9-21563846B91E}</c15:txfldGUID>
                      <c15:f>Diagramm!$K$49</c15:f>
                      <c15:dlblFieldTableCache>
                        <c:ptCount val="1"/>
                      </c15:dlblFieldTableCache>
                    </c15:dlblFTEntry>
                  </c15:dlblFieldTable>
                  <c15:showDataLabelsRange val="0"/>
                </c:ext>
                <c:ext xmlns:c16="http://schemas.microsoft.com/office/drawing/2014/chart" uri="{C3380CC4-5D6E-409C-BE32-E72D297353CC}">
                  <c16:uniqueId val="{0000001A-6BF5-460C-99EC-DF19ADDF865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{443A134E-84B3-418A-ADF4-E7A81D47F7D5}</c15:txfldGUID>
                      <c15:f>Diagramm!$K$50</c15:f>
                      <c15:dlblFieldTableCache>
                        <c:ptCount val="1"/>
                      </c15:dlblFieldTableCache>
                    </c15:dlblFTEntry>
                  </c15:dlblFieldTable>
                  <c15:showDataLabelsRange val="0"/>
                </c:ext>
                <c:ext xmlns:c16="http://schemas.microsoft.com/office/drawing/2014/chart" uri="{C3380CC4-5D6E-409C-BE32-E72D297353CC}">
                  <c16:uniqueId val="{0000001B-6BF5-460C-99EC-DF19ADDF865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{142955B3-D1F8-4DC4-B86A-994A6205DCCC}</c15:txfldGUID>
                      <c15:f>Diagramm!$K$51</c15:f>
                      <c15:dlblFieldTableCache>
                        <c:ptCount val="1"/>
                      </c15:dlblFieldTableCache>
                    </c15:dlblFTEntry>
                  </c15:dlblFieldTable>
                  <c15:showDataLabelsRange val="0"/>
                </c:ext>
                <c:ext xmlns:c16="http://schemas.microsoft.com/office/drawing/2014/chart" uri="{C3380CC4-5D6E-409C-BE32-E72D297353CC}">
                  <c16:uniqueId val="{0000001C-6BF5-460C-99EC-DF19ADDF865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{FBA3BBB3-DE51-4E93-A169-E9AA2F3FB2C3}</c15:txfldGUID>
                      <c15:f>Diagramm!$K$52</c15:f>
                      <c15:dlblFieldTableCache>
                        <c:ptCount val="1"/>
                      </c15:dlblFieldTableCache>
                    </c15:dlblFTEntry>
                  </c15:dlblFieldTable>
                  <c15:showDataLabelsRange val="0"/>
                </c:ext>
                <c:ext xmlns:c16="http://schemas.microsoft.com/office/drawing/2014/chart" uri="{C3380CC4-5D6E-409C-BE32-E72D297353CC}">
                  <c16:uniqueId val="{0000001D-6BF5-460C-99EC-DF19ADDF865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{5407C41D-30DA-4EE5-9C1E-5D413AFC7DD4}</c15:txfldGUID>
                      <c15:f>Diagramm!$K$53</c15:f>
                      <c15:dlblFieldTableCache>
                        <c:ptCount val="1"/>
                      </c15:dlblFieldTableCache>
                    </c15:dlblFTEntry>
                  </c15:dlblFieldTable>
                  <c15:showDataLabelsRange val="0"/>
                </c:ext>
                <c:ext xmlns:c16="http://schemas.microsoft.com/office/drawing/2014/chart" uri="{C3380CC4-5D6E-409C-BE32-E72D297353CC}">
                  <c16:uniqueId val="{0000001E-6BF5-460C-99EC-DF19ADDF865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{CCD7404C-7C96-4669-83CD-A5D05A45FD39}</c15:txfldGUID>
                      <c15:f>Diagramm!$K$54</c15:f>
                      <c15:dlblFieldTableCache>
                        <c:ptCount val="1"/>
                      </c15:dlblFieldTableCache>
                    </c15:dlblFTEntry>
                  </c15:dlblFieldTable>
                  <c15:showDataLabelsRange val="0"/>
                </c:ext>
                <c:ext xmlns:c16="http://schemas.microsoft.com/office/drawing/2014/chart" uri="{C3380CC4-5D6E-409C-BE32-E72D297353CC}">
                  <c16:uniqueId val="{0000001F-6BF5-460C-99EC-DF19ADDF865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{96A79AB2-1EA5-4CE8-8FD3-393F8C892E90}</c15:txfldGUID>
                      <c15:f>Diagramm!$K$55</c15:f>
                      <c15:dlblFieldTableCache>
                        <c:ptCount val="1"/>
                      </c15:dlblFieldTableCache>
                    </c15:dlblFTEntry>
                  </c15:dlblFieldTable>
                  <c15:showDataLabelsRange val="0"/>
                </c:ext>
                <c:ext xmlns:c16="http://schemas.microsoft.com/office/drawing/2014/chart" uri="{C3380CC4-5D6E-409C-BE32-E72D297353CC}">
                  <c16:uniqueId val="{00000020-6BF5-460C-99EC-DF19ADDF865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{3A7B0488-F3FB-4B72-A38C-A5597F80FEE9}</c15:txfldGUID>
                      <c15:f>Diagramm!$K$56</c15:f>
                      <c15:dlblFieldTableCache>
                        <c:ptCount val="1"/>
                      </c15:dlblFieldTableCache>
                    </c15:dlblFTEntry>
                  </c15:dlblFieldTable>
                  <c15:showDataLabelsRange val="0"/>
                </c:ext>
                <c:ext xmlns:c16="http://schemas.microsoft.com/office/drawing/2014/chart" uri="{C3380CC4-5D6E-409C-BE32-E72D297353CC}">
                  <c16:uniqueId val="{00000021-6BF5-460C-99EC-DF19ADDF865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{399241AB-D2B6-4E39-90A4-377C59D20703}</c15:txfldGUID>
                      <c15:f>Diagramm!$K$57</c15:f>
                      <c15:dlblFieldTableCache>
                        <c:ptCount val="1"/>
                      </c15:dlblFieldTableCache>
                    </c15:dlblFTEntry>
                  </c15:dlblFieldTable>
                  <c15:showDataLabelsRange val="0"/>
                </c:ext>
                <c:ext xmlns:c16="http://schemas.microsoft.com/office/drawing/2014/chart" uri="{C3380CC4-5D6E-409C-BE32-E72D297353CC}">
                  <c16:uniqueId val="{00000022-6BF5-460C-99EC-DF19ADDF865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{1359343F-9ECE-4899-BC8E-2F4CB0FFC6C8}</c15:txfldGUID>
                      <c15:f>Diagramm!$K$58</c15:f>
                      <c15:dlblFieldTableCache>
                        <c:ptCount val="1"/>
                      </c15:dlblFieldTableCache>
                    </c15:dlblFTEntry>
                  </c15:dlblFieldTable>
                  <c15:showDataLabelsRange val="0"/>
                </c:ext>
                <c:ext xmlns:c16="http://schemas.microsoft.com/office/drawing/2014/chart" uri="{C3380CC4-5D6E-409C-BE32-E72D297353CC}">
                  <c16:uniqueId val="{00000023-6BF5-460C-99EC-DF19ADDF865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{5E5226B6-0086-40B2-B38E-741BD58C7DC5}</c15:txfldGUID>
                      <c15:f>Diagramm!$K$59</c15:f>
                      <c15:dlblFieldTableCache>
                        <c:ptCount val="1"/>
                      </c15:dlblFieldTableCache>
                    </c15:dlblFTEntry>
                  </c15:dlblFieldTable>
                  <c15:showDataLabelsRange val="0"/>
                </c:ext>
                <c:ext xmlns:c16="http://schemas.microsoft.com/office/drawing/2014/chart" uri="{C3380CC4-5D6E-409C-BE32-E72D297353CC}">
                  <c16:uniqueId val="{00000024-6BF5-460C-99EC-DF19ADDF865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{F1BCD299-B262-4376-9A6A-34971AB6994B}</c15:txfldGUID>
                      <c15:f>Diagramm!$K$60</c15:f>
                      <c15:dlblFieldTableCache>
                        <c:ptCount val="1"/>
                      </c15:dlblFieldTableCache>
                    </c15:dlblFTEntry>
                  </c15:dlblFieldTable>
                  <c15:showDataLabelsRange val="0"/>
                </c:ext>
                <c:ext xmlns:c16="http://schemas.microsoft.com/office/drawing/2014/chart" uri="{C3380CC4-5D6E-409C-BE32-E72D297353CC}">
                  <c16:uniqueId val="{00000025-6BF5-460C-99EC-DF19ADDF865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{05B14533-E965-4825-8221-BFEBBECC400B}</c15:txfldGUID>
                      <c15:f>Diagramm!$K$61</c15:f>
                      <c15:dlblFieldTableCache>
                        <c:ptCount val="1"/>
                      </c15:dlblFieldTableCache>
                    </c15:dlblFTEntry>
                  </c15:dlblFieldTable>
                  <c15:showDataLabelsRange val="0"/>
                </c:ext>
                <c:ext xmlns:c16="http://schemas.microsoft.com/office/drawing/2014/chart" uri="{C3380CC4-5D6E-409C-BE32-E72D297353CC}">
                  <c16:uniqueId val="{00000026-6BF5-460C-99EC-DF19ADDF865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{C57FA54E-23D6-4EB3-9432-F98481E9FE65}</c15:txfldGUID>
                      <c15:f>Diagramm!$K$62</c15:f>
                      <c15:dlblFieldTableCache>
                        <c:ptCount val="1"/>
                      </c15:dlblFieldTableCache>
                    </c15:dlblFTEntry>
                  </c15:dlblFieldTable>
                  <c15:showDataLabelsRange val="0"/>
                </c:ext>
                <c:ext xmlns:c16="http://schemas.microsoft.com/office/drawing/2014/chart" uri="{C3380CC4-5D6E-409C-BE32-E72D297353CC}">
                  <c16:uniqueId val="{00000027-6BF5-460C-99EC-DF19ADDF865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{C4CBC240-7663-478B-B2AC-608262893829}</c15:txfldGUID>
                      <c15:f>Diagramm!$K$63</c15:f>
                      <c15:dlblFieldTableCache>
                        <c:ptCount val="1"/>
                      </c15:dlblFieldTableCache>
                    </c15:dlblFTEntry>
                  </c15:dlblFieldTable>
                  <c15:showDataLabelsRange val="0"/>
                </c:ext>
                <c:ext xmlns:c16="http://schemas.microsoft.com/office/drawing/2014/chart" uri="{C3380CC4-5D6E-409C-BE32-E72D297353CC}">
                  <c16:uniqueId val="{00000028-6BF5-460C-99EC-DF19ADDF865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{6A03282A-C37F-4CA9-8256-801BADDE403E}</c15:txfldGUID>
                      <c15:f>Diagramm!$K$64</c15:f>
                      <c15:dlblFieldTableCache>
                        <c:ptCount val="1"/>
                      </c15:dlblFieldTableCache>
                    </c15:dlblFTEntry>
                  </c15:dlblFieldTable>
                  <c15:showDataLabelsRange val="0"/>
                </c:ext>
                <c:ext xmlns:c16="http://schemas.microsoft.com/office/drawing/2014/chart" uri="{C3380CC4-5D6E-409C-BE32-E72D297353CC}">
                  <c16:uniqueId val="{00000029-6BF5-460C-99EC-DF19ADDF865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{A9A99841-3A9C-4D85-8385-3AB6BD4028D5}</c15:txfldGUID>
                      <c15:f>Diagramm!$K$65</c15:f>
                      <c15:dlblFieldTableCache>
                        <c:ptCount val="1"/>
                      </c15:dlblFieldTableCache>
                    </c15:dlblFTEntry>
                  </c15:dlblFieldTable>
                  <c15:showDataLabelsRange val="0"/>
                </c:ext>
                <c:ext xmlns:c16="http://schemas.microsoft.com/office/drawing/2014/chart" uri="{C3380CC4-5D6E-409C-BE32-E72D297353CC}">
                  <c16:uniqueId val="{0000002A-6BF5-460C-99EC-DF19ADDF865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{6A870946-7991-4F1E-8FA0-B66006B82855}</c15:txfldGUID>
                      <c15:f>Diagramm!$K$66</c15:f>
                      <c15:dlblFieldTableCache>
                        <c:ptCount val="1"/>
                      </c15:dlblFieldTableCache>
                    </c15:dlblFTEntry>
                  </c15:dlblFieldTable>
                  <c15:showDataLabelsRange val="0"/>
                </c:ext>
                <c:ext xmlns:c16="http://schemas.microsoft.com/office/drawing/2014/chart" uri="{C3380CC4-5D6E-409C-BE32-E72D297353CC}">
                  <c16:uniqueId val="{0000002B-6BF5-460C-99EC-DF19ADDF865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{22F807D9-5302-42BE-9991-33F96B391A66}</c15:txfldGUID>
                      <c15:f>Diagramm!$K$67</c15:f>
                      <c15:dlblFieldTableCache>
                        <c:ptCount val="1"/>
                      </c15:dlblFieldTableCache>
                    </c15:dlblFTEntry>
                  </c15:dlblFieldTable>
                  <c15:showDataLabelsRange val="0"/>
                </c:ext>
                <c:ext xmlns:c16="http://schemas.microsoft.com/office/drawing/2014/chart" uri="{C3380CC4-5D6E-409C-BE32-E72D297353CC}">
                  <c16:uniqueId val="{0000002C-6BF5-460C-99EC-DF19ADDF865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F5-460C-99EC-DF19ADDF865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{732C1576-6760-46F5-AE6B-9C6835992349}</c15:txfldGUID>
                      <c15:f>Diagramm!$J$46</c15:f>
                      <c15:dlblFieldTableCache>
                        <c:ptCount val="1"/>
                      </c15:dlblFieldTableCache>
                    </c15:dlblFTEntry>
                  </c15:dlblFieldTable>
                  <c15:showDataLabelsRange val="0"/>
                </c:ext>
                <c:ext xmlns:c16="http://schemas.microsoft.com/office/drawing/2014/chart" uri="{C3380CC4-5D6E-409C-BE32-E72D297353CC}">
                  <c16:uniqueId val="{0000002E-6BF5-460C-99EC-DF19ADDF865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{E981FD26-2B78-4989-9449-0C8EC7A6E845}</c15:txfldGUID>
                      <c15:f>Diagramm!$J$47</c15:f>
                      <c15:dlblFieldTableCache>
                        <c:ptCount val="1"/>
                      </c15:dlblFieldTableCache>
                    </c15:dlblFTEntry>
                  </c15:dlblFieldTable>
                  <c15:showDataLabelsRange val="0"/>
                </c:ext>
                <c:ext xmlns:c16="http://schemas.microsoft.com/office/drawing/2014/chart" uri="{C3380CC4-5D6E-409C-BE32-E72D297353CC}">
                  <c16:uniqueId val="{0000002F-6BF5-460C-99EC-DF19ADDF865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{8F9BFBD2-9FEA-4C31-B13A-65D32886AF0A}</c15:txfldGUID>
                      <c15:f>Diagramm!$J$48</c15:f>
                      <c15:dlblFieldTableCache>
                        <c:ptCount val="1"/>
                      </c15:dlblFieldTableCache>
                    </c15:dlblFTEntry>
                  </c15:dlblFieldTable>
                  <c15:showDataLabelsRange val="0"/>
                </c:ext>
                <c:ext xmlns:c16="http://schemas.microsoft.com/office/drawing/2014/chart" uri="{C3380CC4-5D6E-409C-BE32-E72D297353CC}">
                  <c16:uniqueId val="{00000030-6BF5-460C-99EC-DF19ADDF865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{61D6D141-44FF-4EF2-9338-A7F0A4F36FE8}</c15:txfldGUID>
                      <c15:f>Diagramm!$J$49</c15:f>
                      <c15:dlblFieldTableCache>
                        <c:ptCount val="1"/>
                      </c15:dlblFieldTableCache>
                    </c15:dlblFTEntry>
                  </c15:dlblFieldTable>
                  <c15:showDataLabelsRange val="0"/>
                </c:ext>
                <c:ext xmlns:c16="http://schemas.microsoft.com/office/drawing/2014/chart" uri="{C3380CC4-5D6E-409C-BE32-E72D297353CC}">
                  <c16:uniqueId val="{00000031-6BF5-460C-99EC-DF19ADDF865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{4E575FE0-691C-4BD6-8EF9-5D7E97576A67}</c15:txfldGUID>
                      <c15:f>Diagramm!$J$50</c15:f>
                      <c15:dlblFieldTableCache>
                        <c:ptCount val="1"/>
                      </c15:dlblFieldTableCache>
                    </c15:dlblFTEntry>
                  </c15:dlblFieldTable>
                  <c15:showDataLabelsRange val="0"/>
                </c:ext>
                <c:ext xmlns:c16="http://schemas.microsoft.com/office/drawing/2014/chart" uri="{C3380CC4-5D6E-409C-BE32-E72D297353CC}">
                  <c16:uniqueId val="{00000032-6BF5-460C-99EC-DF19ADDF865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{97DFBBC2-0385-4B39-87D0-5EC967B47F99}</c15:txfldGUID>
                      <c15:f>Diagramm!$J$51</c15:f>
                      <c15:dlblFieldTableCache>
                        <c:ptCount val="1"/>
                      </c15:dlblFieldTableCache>
                    </c15:dlblFTEntry>
                  </c15:dlblFieldTable>
                  <c15:showDataLabelsRange val="0"/>
                </c:ext>
                <c:ext xmlns:c16="http://schemas.microsoft.com/office/drawing/2014/chart" uri="{C3380CC4-5D6E-409C-BE32-E72D297353CC}">
                  <c16:uniqueId val="{00000033-6BF5-460C-99EC-DF19ADDF865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{31D985AE-9200-4E84-AD08-C1FC4759A0A7}</c15:txfldGUID>
                      <c15:f>Diagramm!$J$52</c15:f>
                      <c15:dlblFieldTableCache>
                        <c:ptCount val="1"/>
                      </c15:dlblFieldTableCache>
                    </c15:dlblFTEntry>
                  </c15:dlblFieldTable>
                  <c15:showDataLabelsRange val="0"/>
                </c:ext>
                <c:ext xmlns:c16="http://schemas.microsoft.com/office/drawing/2014/chart" uri="{C3380CC4-5D6E-409C-BE32-E72D297353CC}">
                  <c16:uniqueId val="{00000034-6BF5-460C-99EC-DF19ADDF865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{E7BA7FBB-C50F-4B79-8647-552D03F4B1FF}</c15:txfldGUID>
                      <c15:f>Diagramm!$J$53</c15:f>
                      <c15:dlblFieldTableCache>
                        <c:ptCount val="1"/>
                      </c15:dlblFieldTableCache>
                    </c15:dlblFTEntry>
                  </c15:dlblFieldTable>
                  <c15:showDataLabelsRange val="0"/>
                </c:ext>
                <c:ext xmlns:c16="http://schemas.microsoft.com/office/drawing/2014/chart" uri="{C3380CC4-5D6E-409C-BE32-E72D297353CC}">
                  <c16:uniqueId val="{00000035-6BF5-460C-99EC-DF19ADDF865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{AEDCFF9F-BAA7-45AC-BE18-05DB57BE1D27}</c15:txfldGUID>
                      <c15:f>Diagramm!$J$54</c15:f>
                      <c15:dlblFieldTableCache>
                        <c:ptCount val="1"/>
                      </c15:dlblFieldTableCache>
                    </c15:dlblFTEntry>
                  </c15:dlblFieldTable>
                  <c15:showDataLabelsRange val="0"/>
                </c:ext>
                <c:ext xmlns:c16="http://schemas.microsoft.com/office/drawing/2014/chart" uri="{C3380CC4-5D6E-409C-BE32-E72D297353CC}">
                  <c16:uniqueId val="{00000036-6BF5-460C-99EC-DF19ADDF865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{D5F59819-6489-41F6-A9CA-A77770BF773B}</c15:txfldGUID>
                      <c15:f>Diagramm!$J$55</c15:f>
                      <c15:dlblFieldTableCache>
                        <c:ptCount val="1"/>
                      </c15:dlblFieldTableCache>
                    </c15:dlblFTEntry>
                  </c15:dlblFieldTable>
                  <c15:showDataLabelsRange val="0"/>
                </c:ext>
                <c:ext xmlns:c16="http://schemas.microsoft.com/office/drawing/2014/chart" uri="{C3380CC4-5D6E-409C-BE32-E72D297353CC}">
                  <c16:uniqueId val="{00000037-6BF5-460C-99EC-DF19ADDF865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{267BA2F6-12C4-4335-AB4B-B07392765608}</c15:txfldGUID>
                      <c15:f>Diagramm!$J$56</c15:f>
                      <c15:dlblFieldTableCache>
                        <c:ptCount val="1"/>
                      </c15:dlblFieldTableCache>
                    </c15:dlblFTEntry>
                  </c15:dlblFieldTable>
                  <c15:showDataLabelsRange val="0"/>
                </c:ext>
                <c:ext xmlns:c16="http://schemas.microsoft.com/office/drawing/2014/chart" uri="{C3380CC4-5D6E-409C-BE32-E72D297353CC}">
                  <c16:uniqueId val="{00000038-6BF5-460C-99EC-DF19ADDF865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{B5B418CE-5B48-430C-BD6C-AA6710F132F6}</c15:txfldGUID>
                      <c15:f>Diagramm!$J$57</c15:f>
                      <c15:dlblFieldTableCache>
                        <c:ptCount val="1"/>
                      </c15:dlblFieldTableCache>
                    </c15:dlblFTEntry>
                  </c15:dlblFieldTable>
                  <c15:showDataLabelsRange val="0"/>
                </c:ext>
                <c:ext xmlns:c16="http://schemas.microsoft.com/office/drawing/2014/chart" uri="{C3380CC4-5D6E-409C-BE32-E72D297353CC}">
                  <c16:uniqueId val="{00000039-6BF5-460C-99EC-DF19ADDF865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{30B4C2C0-756C-4121-B769-4AFA58BA306A}</c15:txfldGUID>
                      <c15:f>Diagramm!$J$58</c15:f>
                      <c15:dlblFieldTableCache>
                        <c:ptCount val="1"/>
                      </c15:dlblFieldTableCache>
                    </c15:dlblFTEntry>
                  </c15:dlblFieldTable>
                  <c15:showDataLabelsRange val="0"/>
                </c:ext>
                <c:ext xmlns:c16="http://schemas.microsoft.com/office/drawing/2014/chart" uri="{C3380CC4-5D6E-409C-BE32-E72D297353CC}">
                  <c16:uniqueId val="{0000003A-6BF5-460C-99EC-DF19ADDF865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{B884FFF1-370E-4711-A0FF-A6F2194E2A26}</c15:txfldGUID>
                      <c15:f>Diagramm!$J$59</c15:f>
                      <c15:dlblFieldTableCache>
                        <c:ptCount val="1"/>
                      </c15:dlblFieldTableCache>
                    </c15:dlblFTEntry>
                  </c15:dlblFieldTable>
                  <c15:showDataLabelsRange val="0"/>
                </c:ext>
                <c:ext xmlns:c16="http://schemas.microsoft.com/office/drawing/2014/chart" uri="{C3380CC4-5D6E-409C-BE32-E72D297353CC}">
                  <c16:uniqueId val="{0000003B-6BF5-460C-99EC-DF19ADDF865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{13107316-A6DF-4FA9-BE2C-516C63E06EAC}</c15:txfldGUID>
                      <c15:f>Diagramm!$J$60</c15:f>
                      <c15:dlblFieldTableCache>
                        <c:ptCount val="1"/>
                      </c15:dlblFieldTableCache>
                    </c15:dlblFTEntry>
                  </c15:dlblFieldTable>
                  <c15:showDataLabelsRange val="0"/>
                </c:ext>
                <c:ext xmlns:c16="http://schemas.microsoft.com/office/drawing/2014/chart" uri="{C3380CC4-5D6E-409C-BE32-E72D297353CC}">
                  <c16:uniqueId val="{0000003C-6BF5-460C-99EC-DF19ADDF865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{DB97BD4B-4DE2-4C42-8CC6-99E6742507C6}</c15:txfldGUID>
                      <c15:f>Diagramm!$J$61</c15:f>
                      <c15:dlblFieldTableCache>
                        <c:ptCount val="1"/>
                      </c15:dlblFieldTableCache>
                    </c15:dlblFTEntry>
                  </c15:dlblFieldTable>
                  <c15:showDataLabelsRange val="0"/>
                </c:ext>
                <c:ext xmlns:c16="http://schemas.microsoft.com/office/drawing/2014/chart" uri="{C3380CC4-5D6E-409C-BE32-E72D297353CC}">
                  <c16:uniqueId val="{0000003D-6BF5-460C-99EC-DF19ADDF865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{3B43B6F9-4759-4254-B7EF-D88605EA3663}</c15:txfldGUID>
                      <c15:f>Diagramm!$J$62</c15:f>
                      <c15:dlblFieldTableCache>
                        <c:ptCount val="1"/>
                      </c15:dlblFieldTableCache>
                    </c15:dlblFTEntry>
                  </c15:dlblFieldTable>
                  <c15:showDataLabelsRange val="0"/>
                </c:ext>
                <c:ext xmlns:c16="http://schemas.microsoft.com/office/drawing/2014/chart" uri="{C3380CC4-5D6E-409C-BE32-E72D297353CC}">
                  <c16:uniqueId val="{0000003E-6BF5-460C-99EC-DF19ADDF865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{DEEB5B42-B898-4994-ACFB-B1E352579D41}</c15:txfldGUID>
                      <c15:f>Diagramm!$J$63</c15:f>
                      <c15:dlblFieldTableCache>
                        <c:ptCount val="1"/>
                      </c15:dlblFieldTableCache>
                    </c15:dlblFTEntry>
                  </c15:dlblFieldTable>
                  <c15:showDataLabelsRange val="0"/>
                </c:ext>
                <c:ext xmlns:c16="http://schemas.microsoft.com/office/drawing/2014/chart" uri="{C3380CC4-5D6E-409C-BE32-E72D297353CC}">
                  <c16:uniqueId val="{0000003F-6BF5-460C-99EC-DF19ADDF865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{BC32E862-B94F-4139-BBFB-BF73B3D85178}</c15:txfldGUID>
                      <c15:f>Diagramm!$J$64</c15:f>
                      <c15:dlblFieldTableCache>
                        <c:ptCount val="1"/>
                      </c15:dlblFieldTableCache>
                    </c15:dlblFTEntry>
                  </c15:dlblFieldTable>
                  <c15:showDataLabelsRange val="0"/>
                </c:ext>
                <c:ext xmlns:c16="http://schemas.microsoft.com/office/drawing/2014/chart" uri="{C3380CC4-5D6E-409C-BE32-E72D297353CC}">
                  <c16:uniqueId val="{00000040-6BF5-460C-99EC-DF19ADDF865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{4FFE725B-98D5-4973-B976-272C84710E1C}</c15:txfldGUID>
                      <c15:f>Diagramm!$J$65</c15:f>
                      <c15:dlblFieldTableCache>
                        <c:ptCount val="1"/>
                      </c15:dlblFieldTableCache>
                    </c15:dlblFTEntry>
                  </c15:dlblFieldTable>
                  <c15:showDataLabelsRange val="0"/>
                </c:ext>
                <c:ext xmlns:c16="http://schemas.microsoft.com/office/drawing/2014/chart" uri="{C3380CC4-5D6E-409C-BE32-E72D297353CC}">
                  <c16:uniqueId val="{00000041-6BF5-460C-99EC-DF19ADDF865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{811FBA19-E583-4653-92E1-A09CFF9ECAB7}</c15:txfldGUID>
                      <c15:f>Diagramm!$J$66</c15:f>
                      <c15:dlblFieldTableCache>
                        <c:ptCount val="1"/>
                      </c15:dlblFieldTableCache>
                    </c15:dlblFTEntry>
                  </c15:dlblFieldTable>
                  <c15:showDataLabelsRange val="0"/>
                </c:ext>
                <c:ext xmlns:c16="http://schemas.microsoft.com/office/drawing/2014/chart" uri="{C3380CC4-5D6E-409C-BE32-E72D297353CC}">
                  <c16:uniqueId val="{00000042-6BF5-460C-99EC-DF19ADDF865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{CFD3EE55-0936-40F6-AFBC-ED80B703D3EA}</c15:txfldGUID>
                      <c15:f>Diagramm!$J$67</c15:f>
                      <c15:dlblFieldTableCache>
                        <c:ptCount val="1"/>
                      </c15:dlblFieldTableCache>
                    </c15:dlblFTEntry>
                  </c15:dlblFieldTable>
                  <c15:showDataLabelsRange val="0"/>
                </c:ext>
                <c:ext xmlns:c16="http://schemas.microsoft.com/office/drawing/2014/chart" uri="{C3380CC4-5D6E-409C-BE32-E72D297353CC}">
                  <c16:uniqueId val="{00000043-6BF5-460C-99EC-DF19ADDF865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F5-460C-99EC-DF19ADDF865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D9-4D59-9ABB-4C6F872FD4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D9-4D59-9ABB-4C6F872FD4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D9-4D59-9ABB-4C6F872FD4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D9-4D59-9ABB-4C6F872FD4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D9-4D59-9ABB-4C6F872FD4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D9-4D59-9ABB-4C6F872FD4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D9-4D59-9ABB-4C6F872FD4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D9-4D59-9ABB-4C6F872FD4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D9-4D59-9ABB-4C6F872FD4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D9-4D59-9ABB-4C6F872FD4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8D9-4D59-9ABB-4C6F872FD4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D9-4D59-9ABB-4C6F872FD4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8D9-4D59-9ABB-4C6F872FD4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8D9-4D59-9ABB-4C6F872FD4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8D9-4D59-9ABB-4C6F872FD4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8D9-4D59-9ABB-4C6F872FD4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8D9-4D59-9ABB-4C6F872FD4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8D9-4D59-9ABB-4C6F872FD4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8D9-4D59-9ABB-4C6F872FD4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8D9-4D59-9ABB-4C6F872FD4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8D9-4D59-9ABB-4C6F872FD4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8D9-4D59-9ABB-4C6F872FD4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8D9-4D59-9ABB-4C6F872FD4C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8D9-4D59-9ABB-4C6F872FD4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8D9-4D59-9ABB-4C6F872FD4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8D9-4D59-9ABB-4C6F872FD4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8D9-4D59-9ABB-4C6F872FD4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8D9-4D59-9ABB-4C6F872FD4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8D9-4D59-9ABB-4C6F872FD4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8D9-4D59-9ABB-4C6F872FD4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8D9-4D59-9ABB-4C6F872FD4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8D9-4D59-9ABB-4C6F872FD4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8D9-4D59-9ABB-4C6F872FD4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8D9-4D59-9ABB-4C6F872FD4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8D9-4D59-9ABB-4C6F872FD4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8D9-4D59-9ABB-4C6F872FD4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8D9-4D59-9ABB-4C6F872FD4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8D9-4D59-9ABB-4C6F872FD4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8D9-4D59-9ABB-4C6F872FD4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8D9-4D59-9ABB-4C6F872FD4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8D9-4D59-9ABB-4C6F872FD4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8D9-4D59-9ABB-4C6F872FD4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8D9-4D59-9ABB-4C6F872FD4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8D9-4D59-9ABB-4C6F872FD4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8D9-4D59-9ABB-4C6F872FD4C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8D9-4D59-9ABB-4C6F872FD4C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8D9-4D59-9ABB-4C6F872FD4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8D9-4D59-9ABB-4C6F872FD4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8D9-4D59-9ABB-4C6F872FD4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8D9-4D59-9ABB-4C6F872FD4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8D9-4D59-9ABB-4C6F872FD4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8D9-4D59-9ABB-4C6F872FD4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8D9-4D59-9ABB-4C6F872FD4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8D9-4D59-9ABB-4C6F872FD4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8D9-4D59-9ABB-4C6F872FD4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8D9-4D59-9ABB-4C6F872FD4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8D9-4D59-9ABB-4C6F872FD4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8D9-4D59-9ABB-4C6F872FD4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8D9-4D59-9ABB-4C6F872FD4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8D9-4D59-9ABB-4C6F872FD4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8D9-4D59-9ABB-4C6F872FD4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8D9-4D59-9ABB-4C6F872FD4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8D9-4D59-9ABB-4C6F872FD4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8D9-4D59-9ABB-4C6F872FD4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8D9-4D59-9ABB-4C6F872FD4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8D9-4D59-9ABB-4C6F872FD4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8D9-4D59-9ABB-4C6F872FD4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8D9-4D59-9ABB-4C6F872FD4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8D9-4D59-9ABB-4C6F872FD4C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100.86258086695628</c:v>
                </c:pt>
                <c:pt idx="2">
                  <c:v>103.06591242929024</c:v>
                </c:pt>
                <c:pt idx="3">
                  <c:v>104.5879301184486</c:v>
                </c:pt>
                <c:pt idx="4">
                  <c:v>105.98806138075444</c:v>
                </c:pt>
                <c:pt idx="5">
                  <c:v>107.06316217145357</c:v>
                </c:pt>
                <c:pt idx="6">
                  <c:v>108.76644685439261</c:v>
                </c:pt>
                <c:pt idx="7">
                  <c:v>107.60383785979937</c:v>
                </c:pt>
                <c:pt idx="8">
                  <c:v>106.68187642591494</c:v>
                </c:pt>
                <c:pt idx="9">
                  <c:v>105.70053442510235</c:v>
                </c:pt>
                <c:pt idx="10">
                  <c:v>107.72572428665188</c:v>
                </c:pt>
                <c:pt idx="11">
                  <c:v>106.82563990374096</c:v>
                </c:pt>
                <c:pt idx="12">
                  <c:v>106.73813169984685</c:v>
                </c:pt>
                <c:pt idx="13">
                  <c:v>106.21308247648219</c:v>
                </c:pt>
                <c:pt idx="14">
                  <c:v>108.1195112041754</c:v>
                </c:pt>
                <c:pt idx="15">
                  <c:v>107.87573835047036</c:v>
                </c:pt>
                <c:pt idx="16">
                  <c:v>107.59446198081071</c:v>
                </c:pt>
                <c:pt idx="17">
                  <c:v>108.30702878394848</c:v>
                </c:pt>
                <c:pt idx="18">
                  <c:v>108.16639059911867</c:v>
                </c:pt>
                <c:pt idx="19">
                  <c:v>106.84751695471451</c:v>
                </c:pt>
                <c:pt idx="20">
                  <c:v>105.56927211926117</c:v>
                </c:pt>
                <c:pt idx="21">
                  <c:v>103.95349564021627</c:v>
                </c:pt>
                <c:pt idx="22">
                  <c:v>105.46301215738976</c:v>
                </c:pt>
                <c:pt idx="23">
                  <c:v>104.22852142388348</c:v>
                </c:pt>
                <c:pt idx="24">
                  <c:v>102.96902834640747</c:v>
                </c:pt>
              </c:numCache>
            </c:numRef>
          </c:val>
          <c:smooth val="0"/>
          <c:extLst>
            <c:ext xmlns:c16="http://schemas.microsoft.com/office/drawing/2014/chart" uri="{C3380CC4-5D6E-409C-BE32-E72D297353CC}">
              <c16:uniqueId val="{00000000-5D9A-424E-9CD7-F62A78245C6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100.11560693641619</c:v>
                </c:pt>
                <c:pt idx="2">
                  <c:v>105.78034682080926</c:v>
                </c:pt>
                <c:pt idx="3">
                  <c:v>106.1849710982659</c:v>
                </c:pt>
                <c:pt idx="4">
                  <c:v>109.30635838150289</c:v>
                </c:pt>
                <c:pt idx="5">
                  <c:v>110.69364161849711</c:v>
                </c:pt>
                <c:pt idx="6">
                  <c:v>116.18497109826589</c:v>
                </c:pt>
                <c:pt idx="7">
                  <c:v>110.23121387283237</c:v>
                </c:pt>
                <c:pt idx="8">
                  <c:v>108.32369942196532</c:v>
                </c:pt>
                <c:pt idx="9">
                  <c:v>109.2485549132948</c:v>
                </c:pt>
                <c:pt idx="10">
                  <c:v>115.83815028901734</c:v>
                </c:pt>
                <c:pt idx="11">
                  <c:v>113.64161849710983</c:v>
                </c:pt>
                <c:pt idx="12">
                  <c:v>112.19653179190752</c:v>
                </c:pt>
                <c:pt idx="13">
                  <c:v>111.96531791907513</c:v>
                </c:pt>
                <c:pt idx="14">
                  <c:v>121.50289017341041</c:v>
                </c:pt>
                <c:pt idx="15">
                  <c:v>116.878612716763</c:v>
                </c:pt>
                <c:pt idx="16">
                  <c:v>118.32369942196533</c:v>
                </c:pt>
                <c:pt idx="17">
                  <c:v>121.15606936416185</c:v>
                </c:pt>
                <c:pt idx="18">
                  <c:v>125.14450867052022</c:v>
                </c:pt>
                <c:pt idx="19">
                  <c:v>122.1965317919075</c:v>
                </c:pt>
                <c:pt idx="20">
                  <c:v>124.45086705202313</c:v>
                </c:pt>
                <c:pt idx="21">
                  <c:v>126.30057803468209</c:v>
                </c:pt>
                <c:pt idx="22">
                  <c:v>133.46820809248555</c:v>
                </c:pt>
                <c:pt idx="23">
                  <c:v>130.75144508670519</c:v>
                </c:pt>
                <c:pt idx="24">
                  <c:v>111.61849710982659</c:v>
                </c:pt>
              </c:numCache>
            </c:numRef>
          </c:val>
          <c:smooth val="0"/>
          <c:extLst>
            <c:ext xmlns:c16="http://schemas.microsoft.com/office/drawing/2014/chart" uri="{C3380CC4-5D6E-409C-BE32-E72D297353CC}">
              <c16:uniqueId val="{00000001-5D9A-424E-9CD7-F62A78245C6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100.44052863436124</c:v>
                </c:pt>
                <c:pt idx="2">
                  <c:v>100.72782991764029</c:v>
                </c:pt>
                <c:pt idx="3">
                  <c:v>101.81957479410076</c:v>
                </c:pt>
                <c:pt idx="4">
                  <c:v>97.510055544914763</c:v>
                </c:pt>
                <c:pt idx="5">
                  <c:v>98.544340164719401</c:v>
                </c:pt>
                <c:pt idx="6">
                  <c:v>97.184447423865166</c:v>
                </c:pt>
                <c:pt idx="7">
                  <c:v>98.544340164719401</c:v>
                </c:pt>
                <c:pt idx="8">
                  <c:v>97.931430760390725</c:v>
                </c:pt>
                <c:pt idx="9">
                  <c:v>99.406244014556606</c:v>
                </c:pt>
                <c:pt idx="10">
                  <c:v>96.322543574027961</c:v>
                </c:pt>
                <c:pt idx="11">
                  <c:v>95.786247845240382</c:v>
                </c:pt>
                <c:pt idx="12">
                  <c:v>93.698525186745826</c:v>
                </c:pt>
                <c:pt idx="13">
                  <c:v>96.131009385175261</c:v>
                </c:pt>
                <c:pt idx="14">
                  <c:v>94.847730319862094</c:v>
                </c:pt>
                <c:pt idx="15">
                  <c:v>97.375981612717865</c:v>
                </c:pt>
                <c:pt idx="16">
                  <c:v>96.475770925110126</c:v>
                </c:pt>
                <c:pt idx="17">
                  <c:v>96.66730511396284</c:v>
                </c:pt>
                <c:pt idx="18">
                  <c:v>93.009002106876082</c:v>
                </c:pt>
                <c:pt idx="19">
                  <c:v>94.253974334418686</c:v>
                </c:pt>
                <c:pt idx="20">
                  <c:v>92.376939283662125</c:v>
                </c:pt>
                <c:pt idx="21">
                  <c:v>93.928366213369088</c:v>
                </c:pt>
                <c:pt idx="22">
                  <c:v>90.308370044052865</c:v>
                </c:pt>
                <c:pt idx="23">
                  <c:v>90.250909787397049</c:v>
                </c:pt>
                <c:pt idx="24">
                  <c:v>83.662133690863811</c:v>
                </c:pt>
              </c:numCache>
            </c:numRef>
          </c:val>
          <c:smooth val="0"/>
          <c:extLst>
            <c:ext xmlns:c16="http://schemas.microsoft.com/office/drawing/2014/chart" uri="{C3380CC4-5D6E-409C-BE32-E72D297353CC}">
              <c16:uniqueId val="{00000002-5D9A-424E-9CD7-F62A78245C6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D9A-424E-9CD7-F62A78245C62}"/>
                </c:ext>
              </c:extLst>
            </c:dLbl>
            <c:dLbl>
              <c:idx val="1"/>
              <c:delete val="1"/>
              <c:extLst>
                <c:ext xmlns:c15="http://schemas.microsoft.com/office/drawing/2012/chart" uri="{CE6537A1-D6FC-4f65-9D91-7224C49458BB}"/>
                <c:ext xmlns:c16="http://schemas.microsoft.com/office/drawing/2014/chart" uri="{C3380CC4-5D6E-409C-BE32-E72D297353CC}">
                  <c16:uniqueId val="{00000004-5D9A-424E-9CD7-F62A78245C62}"/>
                </c:ext>
              </c:extLst>
            </c:dLbl>
            <c:dLbl>
              <c:idx val="2"/>
              <c:delete val="1"/>
              <c:extLst>
                <c:ext xmlns:c15="http://schemas.microsoft.com/office/drawing/2012/chart" uri="{CE6537A1-D6FC-4f65-9D91-7224C49458BB}"/>
                <c:ext xmlns:c16="http://schemas.microsoft.com/office/drawing/2014/chart" uri="{C3380CC4-5D6E-409C-BE32-E72D297353CC}">
                  <c16:uniqueId val="{00000005-5D9A-424E-9CD7-F62A78245C62}"/>
                </c:ext>
              </c:extLst>
            </c:dLbl>
            <c:dLbl>
              <c:idx val="3"/>
              <c:delete val="1"/>
              <c:extLst>
                <c:ext xmlns:c15="http://schemas.microsoft.com/office/drawing/2012/chart" uri="{CE6537A1-D6FC-4f65-9D91-7224C49458BB}"/>
                <c:ext xmlns:c16="http://schemas.microsoft.com/office/drawing/2014/chart" uri="{C3380CC4-5D6E-409C-BE32-E72D297353CC}">
                  <c16:uniqueId val="{00000006-5D9A-424E-9CD7-F62A78245C62}"/>
                </c:ext>
              </c:extLst>
            </c:dLbl>
            <c:dLbl>
              <c:idx val="4"/>
              <c:delete val="1"/>
              <c:extLst>
                <c:ext xmlns:c15="http://schemas.microsoft.com/office/drawing/2012/chart" uri="{CE6537A1-D6FC-4f65-9D91-7224C49458BB}"/>
                <c:ext xmlns:c16="http://schemas.microsoft.com/office/drawing/2014/chart" uri="{C3380CC4-5D6E-409C-BE32-E72D297353CC}">
                  <c16:uniqueId val="{00000007-5D9A-424E-9CD7-F62A78245C62}"/>
                </c:ext>
              </c:extLst>
            </c:dLbl>
            <c:dLbl>
              <c:idx val="5"/>
              <c:delete val="1"/>
              <c:extLst>
                <c:ext xmlns:c15="http://schemas.microsoft.com/office/drawing/2012/chart" uri="{CE6537A1-D6FC-4f65-9D91-7224C49458BB}"/>
                <c:ext xmlns:c16="http://schemas.microsoft.com/office/drawing/2014/chart" uri="{C3380CC4-5D6E-409C-BE32-E72D297353CC}">
                  <c16:uniqueId val="{00000008-5D9A-424E-9CD7-F62A78245C62}"/>
                </c:ext>
              </c:extLst>
            </c:dLbl>
            <c:dLbl>
              <c:idx val="6"/>
              <c:delete val="1"/>
              <c:extLst>
                <c:ext xmlns:c15="http://schemas.microsoft.com/office/drawing/2012/chart" uri="{CE6537A1-D6FC-4f65-9D91-7224C49458BB}"/>
                <c:ext xmlns:c16="http://schemas.microsoft.com/office/drawing/2014/chart" uri="{C3380CC4-5D6E-409C-BE32-E72D297353CC}">
                  <c16:uniqueId val="{00000009-5D9A-424E-9CD7-F62A78245C62}"/>
                </c:ext>
              </c:extLst>
            </c:dLbl>
            <c:dLbl>
              <c:idx val="7"/>
              <c:delete val="1"/>
              <c:extLst>
                <c:ext xmlns:c15="http://schemas.microsoft.com/office/drawing/2012/chart" uri="{CE6537A1-D6FC-4f65-9D91-7224C49458BB}"/>
                <c:ext xmlns:c16="http://schemas.microsoft.com/office/drawing/2014/chart" uri="{C3380CC4-5D6E-409C-BE32-E72D297353CC}">
                  <c16:uniqueId val="{0000000A-5D9A-424E-9CD7-F62A78245C62}"/>
                </c:ext>
              </c:extLst>
            </c:dLbl>
            <c:dLbl>
              <c:idx val="8"/>
              <c:delete val="1"/>
              <c:extLst>
                <c:ext xmlns:c15="http://schemas.microsoft.com/office/drawing/2012/chart" uri="{CE6537A1-D6FC-4f65-9D91-7224C49458BB}"/>
                <c:ext xmlns:c16="http://schemas.microsoft.com/office/drawing/2014/chart" uri="{C3380CC4-5D6E-409C-BE32-E72D297353CC}">
                  <c16:uniqueId val="{0000000B-5D9A-424E-9CD7-F62A78245C62}"/>
                </c:ext>
              </c:extLst>
            </c:dLbl>
            <c:dLbl>
              <c:idx val="9"/>
              <c:delete val="1"/>
              <c:extLst>
                <c:ext xmlns:c15="http://schemas.microsoft.com/office/drawing/2012/chart" uri="{CE6537A1-D6FC-4f65-9D91-7224C49458BB}"/>
                <c:ext xmlns:c16="http://schemas.microsoft.com/office/drawing/2014/chart" uri="{C3380CC4-5D6E-409C-BE32-E72D297353CC}">
                  <c16:uniqueId val="{0000000C-5D9A-424E-9CD7-F62A78245C62}"/>
                </c:ext>
              </c:extLst>
            </c:dLbl>
            <c:dLbl>
              <c:idx val="10"/>
              <c:delete val="1"/>
              <c:extLst>
                <c:ext xmlns:c15="http://schemas.microsoft.com/office/drawing/2012/chart" uri="{CE6537A1-D6FC-4f65-9D91-7224C49458BB}"/>
                <c:ext xmlns:c16="http://schemas.microsoft.com/office/drawing/2014/chart" uri="{C3380CC4-5D6E-409C-BE32-E72D297353CC}">
                  <c16:uniqueId val="{0000000D-5D9A-424E-9CD7-F62A78245C62}"/>
                </c:ext>
              </c:extLst>
            </c:dLbl>
            <c:dLbl>
              <c:idx val="11"/>
              <c:delete val="1"/>
              <c:extLst>
                <c:ext xmlns:c15="http://schemas.microsoft.com/office/drawing/2012/chart" uri="{CE6537A1-D6FC-4f65-9D91-7224C49458BB}"/>
                <c:ext xmlns:c16="http://schemas.microsoft.com/office/drawing/2014/chart" uri="{C3380CC4-5D6E-409C-BE32-E72D297353CC}">
                  <c16:uniqueId val="{0000000E-5D9A-424E-9CD7-F62A78245C62}"/>
                </c:ext>
              </c:extLst>
            </c:dLbl>
            <c:dLbl>
              <c:idx val="12"/>
              <c:delete val="1"/>
              <c:extLst>
                <c:ext xmlns:c15="http://schemas.microsoft.com/office/drawing/2012/chart" uri="{CE6537A1-D6FC-4f65-9D91-7224C49458BB}"/>
                <c:ext xmlns:c16="http://schemas.microsoft.com/office/drawing/2014/chart" uri="{C3380CC4-5D6E-409C-BE32-E72D297353CC}">
                  <c16:uniqueId val="{0000000F-5D9A-424E-9CD7-F62A78245C6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9A-424E-9CD7-F62A78245C62}"/>
                </c:ext>
              </c:extLst>
            </c:dLbl>
            <c:dLbl>
              <c:idx val="14"/>
              <c:delete val="1"/>
              <c:extLst>
                <c:ext xmlns:c15="http://schemas.microsoft.com/office/drawing/2012/chart" uri="{CE6537A1-D6FC-4f65-9D91-7224C49458BB}"/>
                <c:ext xmlns:c16="http://schemas.microsoft.com/office/drawing/2014/chart" uri="{C3380CC4-5D6E-409C-BE32-E72D297353CC}">
                  <c16:uniqueId val="{00000011-5D9A-424E-9CD7-F62A78245C62}"/>
                </c:ext>
              </c:extLst>
            </c:dLbl>
            <c:dLbl>
              <c:idx val="15"/>
              <c:delete val="1"/>
              <c:extLst>
                <c:ext xmlns:c15="http://schemas.microsoft.com/office/drawing/2012/chart" uri="{CE6537A1-D6FC-4f65-9D91-7224C49458BB}"/>
                <c:ext xmlns:c16="http://schemas.microsoft.com/office/drawing/2014/chart" uri="{C3380CC4-5D6E-409C-BE32-E72D297353CC}">
                  <c16:uniqueId val="{00000012-5D9A-424E-9CD7-F62A78245C62}"/>
                </c:ext>
              </c:extLst>
            </c:dLbl>
            <c:dLbl>
              <c:idx val="16"/>
              <c:delete val="1"/>
              <c:extLst>
                <c:ext xmlns:c15="http://schemas.microsoft.com/office/drawing/2012/chart" uri="{CE6537A1-D6FC-4f65-9D91-7224C49458BB}"/>
                <c:ext xmlns:c16="http://schemas.microsoft.com/office/drawing/2014/chart" uri="{C3380CC4-5D6E-409C-BE32-E72D297353CC}">
                  <c16:uniqueId val="{00000013-5D9A-424E-9CD7-F62A78245C62}"/>
                </c:ext>
              </c:extLst>
            </c:dLbl>
            <c:dLbl>
              <c:idx val="17"/>
              <c:delete val="1"/>
              <c:extLst>
                <c:ext xmlns:c15="http://schemas.microsoft.com/office/drawing/2012/chart" uri="{CE6537A1-D6FC-4f65-9D91-7224C49458BB}"/>
                <c:ext xmlns:c16="http://schemas.microsoft.com/office/drawing/2014/chart" uri="{C3380CC4-5D6E-409C-BE32-E72D297353CC}">
                  <c16:uniqueId val="{00000014-5D9A-424E-9CD7-F62A78245C62}"/>
                </c:ext>
              </c:extLst>
            </c:dLbl>
            <c:dLbl>
              <c:idx val="18"/>
              <c:delete val="1"/>
              <c:extLst>
                <c:ext xmlns:c15="http://schemas.microsoft.com/office/drawing/2012/chart" uri="{CE6537A1-D6FC-4f65-9D91-7224C49458BB}"/>
                <c:ext xmlns:c16="http://schemas.microsoft.com/office/drawing/2014/chart" uri="{C3380CC4-5D6E-409C-BE32-E72D297353CC}">
                  <c16:uniqueId val="{00000015-5D9A-424E-9CD7-F62A78245C62}"/>
                </c:ext>
              </c:extLst>
            </c:dLbl>
            <c:dLbl>
              <c:idx val="19"/>
              <c:delete val="1"/>
              <c:extLst>
                <c:ext xmlns:c15="http://schemas.microsoft.com/office/drawing/2012/chart" uri="{CE6537A1-D6FC-4f65-9D91-7224C49458BB}"/>
                <c:ext xmlns:c16="http://schemas.microsoft.com/office/drawing/2014/chart" uri="{C3380CC4-5D6E-409C-BE32-E72D297353CC}">
                  <c16:uniqueId val="{00000016-5D9A-424E-9CD7-F62A78245C62}"/>
                </c:ext>
              </c:extLst>
            </c:dLbl>
            <c:dLbl>
              <c:idx val="20"/>
              <c:delete val="1"/>
              <c:extLst>
                <c:ext xmlns:c15="http://schemas.microsoft.com/office/drawing/2012/chart" uri="{CE6537A1-D6FC-4f65-9D91-7224C49458BB}"/>
                <c:ext xmlns:c16="http://schemas.microsoft.com/office/drawing/2014/chart" uri="{C3380CC4-5D6E-409C-BE32-E72D297353CC}">
                  <c16:uniqueId val="{00000017-5D9A-424E-9CD7-F62A78245C62}"/>
                </c:ext>
              </c:extLst>
            </c:dLbl>
            <c:dLbl>
              <c:idx val="21"/>
              <c:delete val="1"/>
              <c:extLst>
                <c:ext xmlns:c15="http://schemas.microsoft.com/office/drawing/2012/chart" uri="{CE6537A1-D6FC-4f65-9D91-7224C49458BB}"/>
                <c:ext xmlns:c16="http://schemas.microsoft.com/office/drawing/2014/chart" uri="{C3380CC4-5D6E-409C-BE32-E72D297353CC}">
                  <c16:uniqueId val="{00000018-5D9A-424E-9CD7-F62A78245C62}"/>
                </c:ext>
              </c:extLst>
            </c:dLbl>
            <c:dLbl>
              <c:idx val="22"/>
              <c:delete val="1"/>
              <c:extLst>
                <c:ext xmlns:c15="http://schemas.microsoft.com/office/drawing/2012/chart" uri="{CE6537A1-D6FC-4f65-9D91-7224C49458BB}"/>
                <c:ext xmlns:c16="http://schemas.microsoft.com/office/drawing/2014/chart" uri="{C3380CC4-5D6E-409C-BE32-E72D297353CC}">
                  <c16:uniqueId val="{00000019-5D9A-424E-9CD7-F62A78245C62}"/>
                </c:ext>
              </c:extLst>
            </c:dLbl>
            <c:dLbl>
              <c:idx val="23"/>
              <c:delete val="1"/>
              <c:extLst>
                <c:ext xmlns:c15="http://schemas.microsoft.com/office/drawing/2012/chart" uri="{CE6537A1-D6FC-4f65-9D91-7224C49458BB}"/>
                <c:ext xmlns:c16="http://schemas.microsoft.com/office/drawing/2014/chart" uri="{C3380CC4-5D6E-409C-BE32-E72D297353CC}">
                  <c16:uniqueId val="{0000001A-5D9A-424E-9CD7-F62A78245C62}"/>
                </c:ext>
              </c:extLst>
            </c:dLbl>
            <c:dLbl>
              <c:idx val="24"/>
              <c:delete val="1"/>
              <c:extLst>
                <c:ext xmlns:c15="http://schemas.microsoft.com/office/drawing/2012/chart" uri="{CE6537A1-D6FC-4f65-9D91-7224C49458BB}"/>
                <c:ext xmlns:c16="http://schemas.microsoft.com/office/drawing/2014/chart" uri="{C3380CC4-5D6E-409C-BE32-E72D297353CC}">
                  <c16:uniqueId val="{0000001B-5D9A-424E-9CD7-F62A78245C6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D9A-424E-9CD7-F62A78245C6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Emden, Stadt (03402)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32947</v>
      </c>
      <c r="F11" s="238">
        <v>33350</v>
      </c>
      <c r="G11" s="238">
        <v>33745</v>
      </c>
      <c r="H11" s="238">
        <v>33262</v>
      </c>
      <c r="I11" s="265">
        <v>33779</v>
      </c>
      <c r="J11" s="263">
        <v>-832</v>
      </c>
      <c r="K11" s="266">
        <v>-2.463068770537908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17.236774213130179</v>
      </c>
      <c r="E13" s="115">
        <v>5679</v>
      </c>
      <c r="F13" s="114">
        <v>5788</v>
      </c>
      <c r="G13" s="114">
        <v>6017</v>
      </c>
      <c r="H13" s="114">
        <v>6111</v>
      </c>
      <c r="I13" s="140">
        <v>6163</v>
      </c>
      <c r="J13" s="115">
        <v>-484</v>
      </c>
      <c r="K13" s="116">
        <v>-7.8533181891935744</v>
      </c>
    </row>
    <row r="14" spans="1:255" ht="14.1" customHeight="1" x14ac:dyDescent="0.2">
      <c r="A14" s="306" t="s">
        <v>230</v>
      </c>
      <c r="B14" s="307"/>
      <c r="C14" s="308"/>
      <c r="D14" s="113">
        <v>59.97511154278083</v>
      </c>
      <c r="E14" s="115">
        <v>19760</v>
      </c>
      <c r="F14" s="114">
        <v>20091</v>
      </c>
      <c r="G14" s="114">
        <v>20212</v>
      </c>
      <c r="H14" s="114">
        <v>19727</v>
      </c>
      <c r="I14" s="140">
        <v>20130</v>
      </c>
      <c r="J14" s="115">
        <v>-370</v>
      </c>
      <c r="K14" s="116">
        <v>-1.8380526577247889</v>
      </c>
    </row>
    <row r="15" spans="1:255" ht="14.1" customHeight="1" x14ac:dyDescent="0.2">
      <c r="A15" s="306" t="s">
        <v>231</v>
      </c>
      <c r="B15" s="307"/>
      <c r="C15" s="308"/>
      <c r="D15" s="113">
        <v>10.261935836343218</v>
      </c>
      <c r="E15" s="115">
        <v>3381</v>
      </c>
      <c r="F15" s="114">
        <v>3366</v>
      </c>
      <c r="G15" s="114">
        <v>3387</v>
      </c>
      <c r="H15" s="114">
        <v>3369</v>
      </c>
      <c r="I15" s="140">
        <v>3425</v>
      </c>
      <c r="J15" s="115">
        <v>-44</v>
      </c>
      <c r="K15" s="116">
        <v>-1.2846715328467153</v>
      </c>
    </row>
    <row r="16" spans="1:255" ht="14.1" customHeight="1" x14ac:dyDescent="0.2">
      <c r="A16" s="306" t="s">
        <v>232</v>
      </c>
      <c r="B16" s="307"/>
      <c r="C16" s="308"/>
      <c r="D16" s="113">
        <v>10.307463501988041</v>
      </c>
      <c r="E16" s="115">
        <v>3396</v>
      </c>
      <c r="F16" s="114">
        <v>3365</v>
      </c>
      <c r="G16" s="114">
        <v>3384</v>
      </c>
      <c r="H16" s="114">
        <v>3323</v>
      </c>
      <c r="I16" s="140">
        <v>3320</v>
      </c>
      <c r="J16" s="115">
        <v>76</v>
      </c>
      <c r="K16" s="116">
        <v>2.2891566265060241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0.1578292409020548</v>
      </c>
      <c r="E18" s="115">
        <v>52</v>
      </c>
      <c r="F18" s="114">
        <v>53</v>
      </c>
      <c r="G18" s="114">
        <v>55</v>
      </c>
      <c r="H18" s="114">
        <v>48</v>
      </c>
      <c r="I18" s="140">
        <v>51</v>
      </c>
      <c r="J18" s="115">
        <v>1</v>
      </c>
      <c r="K18" s="116">
        <v>1.9607843137254901</v>
      </c>
    </row>
    <row r="19" spans="1:255" ht="14.1" customHeight="1" x14ac:dyDescent="0.2">
      <c r="A19" s="306" t="s">
        <v>235</v>
      </c>
      <c r="B19" s="307" t="s">
        <v>236</v>
      </c>
      <c r="C19" s="308"/>
      <c r="D19" s="113">
        <v>0.10926639754757642</v>
      </c>
      <c r="E19" s="115">
        <v>36</v>
      </c>
      <c r="F19" s="114">
        <v>36</v>
      </c>
      <c r="G19" s="114">
        <v>37</v>
      </c>
      <c r="H19" s="114">
        <v>27</v>
      </c>
      <c r="I19" s="140">
        <v>29</v>
      </c>
      <c r="J19" s="115">
        <v>7</v>
      </c>
      <c r="K19" s="116">
        <v>24.137931034482758</v>
      </c>
    </row>
    <row r="20" spans="1:255" ht="14.1" customHeight="1" x14ac:dyDescent="0.2">
      <c r="A20" s="306">
        <v>12</v>
      </c>
      <c r="B20" s="307" t="s">
        <v>237</v>
      </c>
      <c r="C20" s="308"/>
      <c r="D20" s="113">
        <v>0.49776914438340364</v>
      </c>
      <c r="E20" s="115">
        <v>164</v>
      </c>
      <c r="F20" s="114">
        <v>168</v>
      </c>
      <c r="G20" s="114">
        <v>171</v>
      </c>
      <c r="H20" s="114">
        <v>166</v>
      </c>
      <c r="I20" s="140">
        <v>136</v>
      </c>
      <c r="J20" s="115">
        <v>28</v>
      </c>
      <c r="K20" s="116">
        <v>20.588235294117649</v>
      </c>
    </row>
    <row r="21" spans="1:255" ht="14.1" customHeight="1" x14ac:dyDescent="0.2">
      <c r="A21" s="306">
        <v>21</v>
      </c>
      <c r="B21" s="307" t="s">
        <v>238</v>
      </c>
      <c r="C21" s="308"/>
      <c r="D21" s="113">
        <v>0.1001608644186117</v>
      </c>
      <c r="E21" s="115">
        <v>33</v>
      </c>
      <c r="F21" s="114">
        <v>32</v>
      </c>
      <c r="G21" s="114">
        <v>30</v>
      </c>
      <c r="H21" s="114">
        <v>34</v>
      </c>
      <c r="I21" s="140">
        <v>47</v>
      </c>
      <c r="J21" s="115">
        <v>-14</v>
      </c>
      <c r="K21" s="116">
        <v>-29.787234042553191</v>
      </c>
    </row>
    <row r="22" spans="1:255" ht="14.1" customHeight="1" x14ac:dyDescent="0.2">
      <c r="A22" s="306">
        <v>22</v>
      </c>
      <c r="B22" s="307" t="s">
        <v>239</v>
      </c>
      <c r="C22" s="308"/>
      <c r="D22" s="113">
        <v>1.6936291619874344</v>
      </c>
      <c r="E22" s="115">
        <v>558</v>
      </c>
      <c r="F22" s="114">
        <v>569</v>
      </c>
      <c r="G22" s="114">
        <v>586</v>
      </c>
      <c r="H22" s="114">
        <v>631</v>
      </c>
      <c r="I22" s="140">
        <v>663</v>
      </c>
      <c r="J22" s="115">
        <v>-105</v>
      </c>
      <c r="K22" s="116">
        <v>-15.837104072398191</v>
      </c>
    </row>
    <row r="23" spans="1:255" ht="14.1" customHeight="1" x14ac:dyDescent="0.2">
      <c r="A23" s="306">
        <v>23</v>
      </c>
      <c r="B23" s="307" t="s">
        <v>240</v>
      </c>
      <c r="C23" s="308"/>
      <c r="D23" s="113">
        <v>0.52205056606064282</v>
      </c>
      <c r="E23" s="115">
        <v>172</v>
      </c>
      <c r="F23" s="114">
        <v>179</v>
      </c>
      <c r="G23" s="114">
        <v>180</v>
      </c>
      <c r="H23" s="114">
        <v>177</v>
      </c>
      <c r="I23" s="140">
        <v>179</v>
      </c>
      <c r="J23" s="115">
        <v>-7</v>
      </c>
      <c r="K23" s="116">
        <v>-3.9106145251396649</v>
      </c>
    </row>
    <row r="24" spans="1:255" ht="14.1" customHeight="1" x14ac:dyDescent="0.2">
      <c r="A24" s="306">
        <v>24</v>
      </c>
      <c r="B24" s="307" t="s">
        <v>241</v>
      </c>
      <c r="C24" s="308"/>
      <c r="D24" s="113">
        <v>3.5693689865541627</v>
      </c>
      <c r="E24" s="115">
        <v>1176</v>
      </c>
      <c r="F24" s="114">
        <v>1163</v>
      </c>
      <c r="G24" s="114">
        <v>1084</v>
      </c>
      <c r="H24" s="114">
        <v>1134</v>
      </c>
      <c r="I24" s="140">
        <v>1152</v>
      </c>
      <c r="J24" s="115">
        <v>24</v>
      </c>
      <c r="K24" s="116">
        <v>2.0833333333333335</v>
      </c>
    </row>
    <row r="25" spans="1:255" ht="14.1" customHeight="1" x14ac:dyDescent="0.2">
      <c r="A25" s="306">
        <v>25</v>
      </c>
      <c r="B25" s="307" t="s">
        <v>242</v>
      </c>
      <c r="C25" s="308"/>
      <c r="D25" s="113">
        <v>13.858621422284275</v>
      </c>
      <c r="E25" s="115">
        <v>4566</v>
      </c>
      <c r="F25" s="114">
        <v>4646</v>
      </c>
      <c r="G25" s="114">
        <v>4582</v>
      </c>
      <c r="H25" s="114">
        <v>4287</v>
      </c>
      <c r="I25" s="140">
        <v>4359</v>
      </c>
      <c r="J25" s="115">
        <v>207</v>
      </c>
      <c r="K25" s="116">
        <v>4.7487955953200274</v>
      </c>
    </row>
    <row r="26" spans="1:255" ht="14.1" customHeight="1" x14ac:dyDescent="0.2">
      <c r="A26" s="306">
        <v>26</v>
      </c>
      <c r="B26" s="307" t="s">
        <v>243</v>
      </c>
      <c r="C26" s="308"/>
      <c r="D26" s="113">
        <v>10.386378122439069</v>
      </c>
      <c r="E26" s="115">
        <v>3422</v>
      </c>
      <c r="F26" s="114">
        <v>3509</v>
      </c>
      <c r="G26" s="114">
        <v>3684</v>
      </c>
      <c r="H26" s="114">
        <v>3581</v>
      </c>
      <c r="I26" s="140">
        <v>3667</v>
      </c>
      <c r="J26" s="115">
        <v>-245</v>
      </c>
      <c r="K26" s="116">
        <v>-6.6812107990182712</v>
      </c>
    </row>
    <row r="27" spans="1:255" ht="14.1" customHeight="1" x14ac:dyDescent="0.2">
      <c r="A27" s="306">
        <v>27</v>
      </c>
      <c r="B27" s="307" t="s">
        <v>244</v>
      </c>
      <c r="C27" s="308"/>
      <c r="D27" s="113">
        <v>3.3326251252010803</v>
      </c>
      <c r="E27" s="115">
        <v>1098</v>
      </c>
      <c r="F27" s="114">
        <v>1123</v>
      </c>
      <c r="G27" s="114">
        <v>1148</v>
      </c>
      <c r="H27" s="114">
        <v>1149</v>
      </c>
      <c r="I27" s="140">
        <v>1182</v>
      </c>
      <c r="J27" s="115">
        <v>-84</v>
      </c>
      <c r="K27" s="116">
        <v>-7.1065989847715736</v>
      </c>
    </row>
    <row r="28" spans="1:255" ht="14.1" customHeight="1" x14ac:dyDescent="0.2">
      <c r="A28" s="306">
        <v>28</v>
      </c>
      <c r="B28" s="307" t="s">
        <v>245</v>
      </c>
      <c r="C28" s="308"/>
      <c r="D28" s="113">
        <v>0.89537742434819556</v>
      </c>
      <c r="E28" s="115">
        <v>295</v>
      </c>
      <c r="F28" s="114">
        <v>296</v>
      </c>
      <c r="G28" s="114">
        <v>302</v>
      </c>
      <c r="H28" s="114">
        <v>324</v>
      </c>
      <c r="I28" s="140">
        <v>332</v>
      </c>
      <c r="J28" s="115">
        <v>-37</v>
      </c>
      <c r="K28" s="116">
        <v>-11.144578313253012</v>
      </c>
    </row>
    <row r="29" spans="1:255" ht="14.1" customHeight="1" x14ac:dyDescent="0.2">
      <c r="A29" s="306">
        <v>29</v>
      </c>
      <c r="B29" s="307" t="s">
        <v>246</v>
      </c>
      <c r="C29" s="308"/>
      <c r="D29" s="113">
        <v>1.1351564634109328</v>
      </c>
      <c r="E29" s="115">
        <v>374</v>
      </c>
      <c r="F29" s="114">
        <v>383</v>
      </c>
      <c r="G29" s="114">
        <v>396</v>
      </c>
      <c r="H29" s="114">
        <v>382</v>
      </c>
      <c r="I29" s="140">
        <v>377</v>
      </c>
      <c r="J29" s="115">
        <v>-3</v>
      </c>
      <c r="K29" s="116">
        <v>-0.79575596816976124</v>
      </c>
    </row>
    <row r="30" spans="1:255" ht="14.1" customHeight="1" x14ac:dyDescent="0.2">
      <c r="A30" s="306" t="s">
        <v>247</v>
      </c>
      <c r="B30" s="307" t="s">
        <v>248</v>
      </c>
      <c r="C30" s="308"/>
      <c r="D30" s="113">
        <v>0.35511579202962335</v>
      </c>
      <c r="E30" s="115">
        <v>117</v>
      </c>
      <c r="F30" s="114">
        <v>119</v>
      </c>
      <c r="G30" s="114">
        <v>118</v>
      </c>
      <c r="H30" s="114">
        <v>118</v>
      </c>
      <c r="I30" s="140">
        <v>117</v>
      </c>
      <c r="J30" s="115">
        <v>0</v>
      </c>
      <c r="K30" s="116">
        <v>0</v>
      </c>
    </row>
    <row r="31" spans="1:255" ht="14.1" customHeight="1" x14ac:dyDescent="0.2">
      <c r="A31" s="306" t="s">
        <v>249</v>
      </c>
      <c r="B31" s="307" t="s">
        <v>250</v>
      </c>
      <c r="C31" s="308"/>
      <c r="D31" s="113">
        <v>0.78004067138130939</v>
      </c>
      <c r="E31" s="115">
        <v>257</v>
      </c>
      <c r="F31" s="114">
        <v>264</v>
      </c>
      <c r="G31" s="114">
        <v>278</v>
      </c>
      <c r="H31" s="114">
        <v>264</v>
      </c>
      <c r="I31" s="140">
        <v>260</v>
      </c>
      <c r="J31" s="115">
        <v>-3</v>
      </c>
      <c r="K31" s="116">
        <v>-1.1538461538461537</v>
      </c>
    </row>
    <row r="32" spans="1:255" ht="14.1" customHeight="1" x14ac:dyDescent="0.2">
      <c r="A32" s="306">
        <v>31</v>
      </c>
      <c r="B32" s="307" t="s">
        <v>251</v>
      </c>
      <c r="C32" s="308"/>
      <c r="D32" s="113">
        <v>0.42492487935168605</v>
      </c>
      <c r="E32" s="115">
        <v>140</v>
      </c>
      <c r="F32" s="114">
        <v>141</v>
      </c>
      <c r="G32" s="114">
        <v>145</v>
      </c>
      <c r="H32" s="114">
        <v>141</v>
      </c>
      <c r="I32" s="140">
        <v>143</v>
      </c>
      <c r="J32" s="115">
        <v>-3</v>
      </c>
      <c r="K32" s="116">
        <v>-2.0979020979020979</v>
      </c>
    </row>
    <row r="33" spans="1:11" ht="14.1" customHeight="1" x14ac:dyDescent="0.2">
      <c r="A33" s="306">
        <v>32</v>
      </c>
      <c r="B33" s="307" t="s">
        <v>252</v>
      </c>
      <c r="C33" s="308"/>
      <c r="D33" s="113">
        <v>1.9151971347922421</v>
      </c>
      <c r="E33" s="115">
        <v>631</v>
      </c>
      <c r="F33" s="114">
        <v>625</v>
      </c>
      <c r="G33" s="114">
        <v>646</v>
      </c>
      <c r="H33" s="114">
        <v>659</v>
      </c>
      <c r="I33" s="140">
        <v>700</v>
      </c>
      <c r="J33" s="115">
        <v>-69</v>
      </c>
      <c r="K33" s="116">
        <v>-9.8571428571428577</v>
      </c>
    </row>
    <row r="34" spans="1:11" ht="14.1" customHeight="1" x14ac:dyDescent="0.2">
      <c r="A34" s="306">
        <v>33</v>
      </c>
      <c r="B34" s="307" t="s">
        <v>253</v>
      </c>
      <c r="C34" s="308"/>
      <c r="D34" s="113">
        <v>0.64042249673718399</v>
      </c>
      <c r="E34" s="115">
        <v>211</v>
      </c>
      <c r="F34" s="114">
        <v>232</v>
      </c>
      <c r="G34" s="114">
        <v>231</v>
      </c>
      <c r="H34" s="114">
        <v>228</v>
      </c>
      <c r="I34" s="140">
        <v>244</v>
      </c>
      <c r="J34" s="115">
        <v>-33</v>
      </c>
      <c r="K34" s="116">
        <v>-13.524590163934427</v>
      </c>
    </row>
    <row r="35" spans="1:11" ht="14.1" customHeight="1" x14ac:dyDescent="0.2">
      <c r="A35" s="306">
        <v>34</v>
      </c>
      <c r="B35" s="307" t="s">
        <v>254</v>
      </c>
      <c r="C35" s="308"/>
      <c r="D35" s="113">
        <v>1.5843627644398579</v>
      </c>
      <c r="E35" s="115">
        <v>522</v>
      </c>
      <c r="F35" s="114">
        <v>533</v>
      </c>
      <c r="G35" s="114">
        <v>530</v>
      </c>
      <c r="H35" s="114">
        <v>527</v>
      </c>
      <c r="I35" s="140">
        <v>532</v>
      </c>
      <c r="J35" s="115">
        <v>-10</v>
      </c>
      <c r="K35" s="116">
        <v>-1.8796992481203008</v>
      </c>
    </row>
    <row r="36" spans="1:11" ht="14.1" customHeight="1" x14ac:dyDescent="0.2">
      <c r="A36" s="306">
        <v>41</v>
      </c>
      <c r="B36" s="307" t="s">
        <v>255</v>
      </c>
      <c r="C36" s="308"/>
      <c r="D36" s="113">
        <v>0.36422132515858802</v>
      </c>
      <c r="E36" s="115">
        <v>120</v>
      </c>
      <c r="F36" s="114">
        <v>118</v>
      </c>
      <c r="G36" s="114">
        <v>120</v>
      </c>
      <c r="H36" s="114">
        <v>112</v>
      </c>
      <c r="I36" s="140">
        <v>115</v>
      </c>
      <c r="J36" s="115">
        <v>5</v>
      </c>
      <c r="K36" s="116">
        <v>4.3478260869565215</v>
      </c>
    </row>
    <row r="37" spans="1:11" ht="14.1" customHeight="1" x14ac:dyDescent="0.2">
      <c r="A37" s="306">
        <v>42</v>
      </c>
      <c r="B37" s="307" t="s">
        <v>256</v>
      </c>
      <c r="C37" s="308"/>
      <c r="D37" s="113">
        <v>9.4090508999301908E-2</v>
      </c>
      <c r="E37" s="115">
        <v>31</v>
      </c>
      <c r="F37" s="114">
        <v>32</v>
      </c>
      <c r="G37" s="114">
        <v>31</v>
      </c>
      <c r="H37" s="114">
        <v>31</v>
      </c>
      <c r="I37" s="140">
        <v>31</v>
      </c>
      <c r="J37" s="115">
        <v>0</v>
      </c>
      <c r="K37" s="116">
        <v>0</v>
      </c>
    </row>
    <row r="38" spans="1:11" ht="14.1" customHeight="1" x14ac:dyDescent="0.2">
      <c r="A38" s="306">
        <v>43</v>
      </c>
      <c r="B38" s="307" t="s">
        <v>257</v>
      </c>
      <c r="C38" s="308"/>
      <c r="D38" s="113">
        <v>0.96215133396060337</v>
      </c>
      <c r="E38" s="115">
        <v>317</v>
      </c>
      <c r="F38" s="114">
        <v>317</v>
      </c>
      <c r="G38" s="114">
        <v>316</v>
      </c>
      <c r="H38" s="114">
        <v>294</v>
      </c>
      <c r="I38" s="140">
        <v>293</v>
      </c>
      <c r="J38" s="115">
        <v>24</v>
      </c>
      <c r="K38" s="116">
        <v>8.1911262798634805</v>
      </c>
    </row>
    <row r="39" spans="1:11" ht="14.1" customHeight="1" x14ac:dyDescent="0.2">
      <c r="A39" s="306">
        <v>51</v>
      </c>
      <c r="B39" s="307" t="s">
        <v>258</v>
      </c>
      <c r="C39" s="308"/>
      <c r="D39" s="113">
        <v>12.064831395878228</v>
      </c>
      <c r="E39" s="115">
        <v>3975</v>
      </c>
      <c r="F39" s="114">
        <v>4108</v>
      </c>
      <c r="G39" s="114">
        <v>4319</v>
      </c>
      <c r="H39" s="114">
        <v>4403</v>
      </c>
      <c r="I39" s="140">
        <v>4501</v>
      </c>
      <c r="J39" s="115">
        <v>-526</v>
      </c>
      <c r="K39" s="116">
        <v>-11.686291935125528</v>
      </c>
    </row>
    <row r="40" spans="1:11" ht="14.1" customHeight="1" x14ac:dyDescent="0.2">
      <c r="A40" s="306" t="s">
        <v>259</v>
      </c>
      <c r="B40" s="307" t="s">
        <v>260</v>
      </c>
      <c r="C40" s="308"/>
      <c r="D40" s="113">
        <v>10.732388381339728</v>
      </c>
      <c r="E40" s="115">
        <v>3536</v>
      </c>
      <c r="F40" s="114">
        <v>3656</v>
      </c>
      <c r="G40" s="114">
        <v>3855</v>
      </c>
      <c r="H40" s="114">
        <v>3930</v>
      </c>
      <c r="I40" s="140">
        <v>4024</v>
      </c>
      <c r="J40" s="115">
        <v>-488</v>
      </c>
      <c r="K40" s="116">
        <v>-12.127236580516898</v>
      </c>
    </row>
    <row r="41" spans="1:11" ht="14.1" customHeight="1" x14ac:dyDescent="0.2">
      <c r="A41" s="306"/>
      <c r="B41" s="307" t="s">
        <v>261</v>
      </c>
      <c r="C41" s="308"/>
      <c r="D41" s="113">
        <v>9.2208698819315877</v>
      </c>
      <c r="E41" s="115">
        <v>3038</v>
      </c>
      <c r="F41" s="114">
        <v>3148</v>
      </c>
      <c r="G41" s="114">
        <v>3339</v>
      </c>
      <c r="H41" s="114">
        <v>3416</v>
      </c>
      <c r="I41" s="140">
        <v>3501</v>
      </c>
      <c r="J41" s="115">
        <v>-463</v>
      </c>
      <c r="K41" s="116">
        <v>-13.224792916309626</v>
      </c>
    </row>
    <row r="42" spans="1:11" ht="14.1" customHeight="1" x14ac:dyDescent="0.2">
      <c r="A42" s="306">
        <v>52</v>
      </c>
      <c r="B42" s="307" t="s">
        <v>262</v>
      </c>
      <c r="C42" s="308"/>
      <c r="D42" s="113">
        <v>3.7970073147782801</v>
      </c>
      <c r="E42" s="115">
        <v>1251</v>
      </c>
      <c r="F42" s="114">
        <v>1244</v>
      </c>
      <c r="G42" s="114">
        <v>1248</v>
      </c>
      <c r="H42" s="114">
        <v>1260</v>
      </c>
      <c r="I42" s="140">
        <v>1281</v>
      </c>
      <c r="J42" s="115">
        <v>-30</v>
      </c>
      <c r="K42" s="116">
        <v>-2.3419203747072599</v>
      </c>
    </row>
    <row r="43" spans="1:11" ht="14.1" customHeight="1" x14ac:dyDescent="0.2">
      <c r="A43" s="306" t="s">
        <v>263</v>
      </c>
      <c r="B43" s="307" t="s">
        <v>264</v>
      </c>
      <c r="C43" s="308"/>
      <c r="D43" s="113">
        <v>2.0578504871460224</v>
      </c>
      <c r="E43" s="115">
        <v>678</v>
      </c>
      <c r="F43" s="114">
        <v>680</v>
      </c>
      <c r="G43" s="114">
        <v>682</v>
      </c>
      <c r="H43" s="114">
        <v>678</v>
      </c>
      <c r="I43" s="140">
        <v>695</v>
      </c>
      <c r="J43" s="115">
        <v>-17</v>
      </c>
      <c r="K43" s="116">
        <v>-2.4460431654676258</v>
      </c>
    </row>
    <row r="44" spans="1:11" ht="14.1" customHeight="1" x14ac:dyDescent="0.2">
      <c r="A44" s="306">
        <v>53</v>
      </c>
      <c r="B44" s="307" t="s">
        <v>265</v>
      </c>
      <c r="C44" s="308"/>
      <c r="D44" s="113">
        <v>0.94090508999301914</v>
      </c>
      <c r="E44" s="115">
        <v>310</v>
      </c>
      <c r="F44" s="114">
        <v>313</v>
      </c>
      <c r="G44" s="114">
        <v>322</v>
      </c>
      <c r="H44" s="114">
        <v>312</v>
      </c>
      <c r="I44" s="140">
        <v>316</v>
      </c>
      <c r="J44" s="115">
        <v>-6</v>
      </c>
      <c r="K44" s="116">
        <v>-1.8987341772151898</v>
      </c>
    </row>
    <row r="45" spans="1:11" ht="14.1" customHeight="1" x14ac:dyDescent="0.2">
      <c r="A45" s="306" t="s">
        <v>266</v>
      </c>
      <c r="B45" s="307" t="s">
        <v>267</v>
      </c>
      <c r="C45" s="308"/>
      <c r="D45" s="113">
        <v>0.90751813518681523</v>
      </c>
      <c r="E45" s="115">
        <v>299</v>
      </c>
      <c r="F45" s="114">
        <v>303</v>
      </c>
      <c r="G45" s="114">
        <v>312</v>
      </c>
      <c r="H45" s="114">
        <v>299</v>
      </c>
      <c r="I45" s="140">
        <v>303</v>
      </c>
      <c r="J45" s="115">
        <v>-4</v>
      </c>
      <c r="K45" s="116">
        <v>-1.3201320132013201</v>
      </c>
    </row>
    <row r="46" spans="1:11" ht="14.1" customHeight="1" x14ac:dyDescent="0.2">
      <c r="A46" s="306">
        <v>54</v>
      </c>
      <c r="B46" s="307" t="s">
        <v>268</v>
      </c>
      <c r="C46" s="308"/>
      <c r="D46" s="113">
        <v>2.2096093726287673</v>
      </c>
      <c r="E46" s="115">
        <v>728</v>
      </c>
      <c r="F46" s="114">
        <v>743</v>
      </c>
      <c r="G46" s="114">
        <v>762</v>
      </c>
      <c r="H46" s="114">
        <v>757</v>
      </c>
      <c r="I46" s="140">
        <v>754</v>
      </c>
      <c r="J46" s="115">
        <v>-26</v>
      </c>
      <c r="K46" s="116">
        <v>-3.4482758620689653</v>
      </c>
    </row>
    <row r="47" spans="1:11" ht="14.1" customHeight="1" x14ac:dyDescent="0.2">
      <c r="A47" s="306">
        <v>61</v>
      </c>
      <c r="B47" s="307" t="s">
        <v>269</v>
      </c>
      <c r="C47" s="308"/>
      <c r="D47" s="113">
        <v>1.7391568276322578</v>
      </c>
      <c r="E47" s="115">
        <v>573</v>
      </c>
      <c r="F47" s="114">
        <v>557</v>
      </c>
      <c r="G47" s="114">
        <v>555</v>
      </c>
      <c r="H47" s="114">
        <v>552</v>
      </c>
      <c r="I47" s="140">
        <v>568</v>
      </c>
      <c r="J47" s="115">
        <v>5</v>
      </c>
      <c r="K47" s="116">
        <v>0.88028169014084512</v>
      </c>
    </row>
    <row r="48" spans="1:11" ht="14.1" customHeight="1" x14ac:dyDescent="0.2">
      <c r="A48" s="306">
        <v>62</v>
      </c>
      <c r="B48" s="307" t="s">
        <v>270</v>
      </c>
      <c r="C48" s="308"/>
      <c r="D48" s="113">
        <v>6.4194008559201139</v>
      </c>
      <c r="E48" s="115">
        <v>2115</v>
      </c>
      <c r="F48" s="114">
        <v>2142</v>
      </c>
      <c r="G48" s="114">
        <v>2182</v>
      </c>
      <c r="H48" s="114">
        <v>2204</v>
      </c>
      <c r="I48" s="140">
        <v>2229</v>
      </c>
      <c r="J48" s="115">
        <v>-114</v>
      </c>
      <c r="K48" s="116">
        <v>-5.1144010767160157</v>
      </c>
    </row>
    <row r="49" spans="1:11" ht="14.1" customHeight="1" x14ac:dyDescent="0.2">
      <c r="A49" s="306">
        <v>63</v>
      </c>
      <c r="B49" s="307" t="s">
        <v>271</v>
      </c>
      <c r="C49" s="308"/>
      <c r="D49" s="113">
        <v>1.6814884511488148</v>
      </c>
      <c r="E49" s="115">
        <v>554</v>
      </c>
      <c r="F49" s="114">
        <v>568</v>
      </c>
      <c r="G49" s="114">
        <v>606</v>
      </c>
      <c r="H49" s="114">
        <v>591</v>
      </c>
      <c r="I49" s="140">
        <v>580</v>
      </c>
      <c r="J49" s="115">
        <v>-26</v>
      </c>
      <c r="K49" s="116">
        <v>-4.4827586206896548</v>
      </c>
    </row>
    <row r="50" spans="1:11" ht="14.1" customHeight="1" x14ac:dyDescent="0.2">
      <c r="A50" s="306" t="s">
        <v>272</v>
      </c>
      <c r="B50" s="307" t="s">
        <v>273</v>
      </c>
      <c r="C50" s="308"/>
      <c r="D50" s="113">
        <v>0.45527665644823506</v>
      </c>
      <c r="E50" s="115">
        <v>150</v>
      </c>
      <c r="F50" s="114">
        <v>144</v>
      </c>
      <c r="G50" s="114">
        <v>166</v>
      </c>
      <c r="H50" s="114">
        <v>166</v>
      </c>
      <c r="I50" s="140">
        <v>170</v>
      </c>
      <c r="J50" s="115">
        <v>-20</v>
      </c>
      <c r="K50" s="116">
        <v>-11.764705882352942</v>
      </c>
    </row>
    <row r="51" spans="1:11" ht="14.1" customHeight="1" x14ac:dyDescent="0.2">
      <c r="A51" s="306" t="s">
        <v>274</v>
      </c>
      <c r="B51" s="307" t="s">
        <v>275</v>
      </c>
      <c r="C51" s="308"/>
      <c r="D51" s="113">
        <v>1.007678999605427</v>
      </c>
      <c r="E51" s="115">
        <v>332</v>
      </c>
      <c r="F51" s="114">
        <v>353</v>
      </c>
      <c r="G51" s="114">
        <v>368</v>
      </c>
      <c r="H51" s="114">
        <v>357</v>
      </c>
      <c r="I51" s="140">
        <v>340</v>
      </c>
      <c r="J51" s="115">
        <v>-8</v>
      </c>
      <c r="K51" s="116">
        <v>-2.3529411764705883</v>
      </c>
    </row>
    <row r="52" spans="1:11" ht="14.1" customHeight="1" x14ac:dyDescent="0.2">
      <c r="A52" s="306">
        <v>71</v>
      </c>
      <c r="B52" s="307" t="s">
        <v>276</v>
      </c>
      <c r="C52" s="308"/>
      <c r="D52" s="113">
        <v>10.055543752086685</v>
      </c>
      <c r="E52" s="115">
        <v>3313</v>
      </c>
      <c r="F52" s="114">
        <v>3337</v>
      </c>
      <c r="G52" s="114">
        <v>3332</v>
      </c>
      <c r="H52" s="114">
        <v>3257</v>
      </c>
      <c r="I52" s="140">
        <v>3330</v>
      </c>
      <c r="J52" s="115">
        <v>-17</v>
      </c>
      <c r="K52" s="116">
        <v>-0.51051051051051055</v>
      </c>
    </row>
    <row r="53" spans="1:11" ht="14.1" customHeight="1" x14ac:dyDescent="0.2">
      <c r="A53" s="306" t="s">
        <v>277</v>
      </c>
      <c r="B53" s="307" t="s">
        <v>278</v>
      </c>
      <c r="C53" s="308"/>
      <c r="D53" s="113">
        <v>5.1112392630588523</v>
      </c>
      <c r="E53" s="115">
        <v>1684</v>
      </c>
      <c r="F53" s="114">
        <v>1694</v>
      </c>
      <c r="G53" s="114">
        <v>1697</v>
      </c>
      <c r="H53" s="114">
        <v>1643</v>
      </c>
      <c r="I53" s="140">
        <v>1704</v>
      </c>
      <c r="J53" s="115">
        <v>-20</v>
      </c>
      <c r="K53" s="116">
        <v>-1.1737089201877935</v>
      </c>
    </row>
    <row r="54" spans="1:11" ht="14.1" customHeight="1" x14ac:dyDescent="0.2">
      <c r="A54" s="306" t="s">
        <v>279</v>
      </c>
      <c r="B54" s="307" t="s">
        <v>280</v>
      </c>
      <c r="C54" s="308"/>
      <c r="D54" s="113">
        <v>3.6938112726500139</v>
      </c>
      <c r="E54" s="115">
        <v>1217</v>
      </c>
      <c r="F54" s="114">
        <v>1223</v>
      </c>
      <c r="G54" s="114">
        <v>1210</v>
      </c>
      <c r="H54" s="114">
        <v>1208</v>
      </c>
      <c r="I54" s="140">
        <v>1216</v>
      </c>
      <c r="J54" s="115">
        <v>1</v>
      </c>
      <c r="K54" s="116">
        <v>8.2236842105263164E-2</v>
      </c>
    </row>
    <row r="55" spans="1:11" ht="14.1" customHeight="1" x14ac:dyDescent="0.2">
      <c r="A55" s="306">
        <v>72</v>
      </c>
      <c r="B55" s="307" t="s">
        <v>281</v>
      </c>
      <c r="C55" s="308"/>
      <c r="D55" s="113">
        <v>2.1762224178225633</v>
      </c>
      <c r="E55" s="115">
        <v>717</v>
      </c>
      <c r="F55" s="114">
        <v>693</v>
      </c>
      <c r="G55" s="114">
        <v>691</v>
      </c>
      <c r="H55" s="114">
        <v>678</v>
      </c>
      <c r="I55" s="140">
        <v>682</v>
      </c>
      <c r="J55" s="115">
        <v>35</v>
      </c>
      <c r="K55" s="116">
        <v>5.1319648093841641</v>
      </c>
    </row>
    <row r="56" spans="1:11" ht="14.1" customHeight="1" x14ac:dyDescent="0.2">
      <c r="A56" s="306" t="s">
        <v>282</v>
      </c>
      <c r="B56" s="307" t="s">
        <v>283</v>
      </c>
      <c r="C56" s="308"/>
      <c r="D56" s="113">
        <v>1.1321212857012779</v>
      </c>
      <c r="E56" s="115">
        <v>373</v>
      </c>
      <c r="F56" s="114">
        <v>371</v>
      </c>
      <c r="G56" s="114">
        <v>374</v>
      </c>
      <c r="H56" s="114">
        <v>368</v>
      </c>
      <c r="I56" s="140">
        <v>370</v>
      </c>
      <c r="J56" s="115">
        <v>3</v>
      </c>
      <c r="K56" s="116">
        <v>0.81081081081081086</v>
      </c>
    </row>
    <row r="57" spans="1:11" ht="14.1" customHeight="1" x14ac:dyDescent="0.2">
      <c r="A57" s="306" t="s">
        <v>284</v>
      </c>
      <c r="B57" s="307" t="s">
        <v>285</v>
      </c>
      <c r="C57" s="308"/>
      <c r="D57" s="113">
        <v>0.68595016238200746</v>
      </c>
      <c r="E57" s="115">
        <v>226</v>
      </c>
      <c r="F57" s="114">
        <v>224</v>
      </c>
      <c r="G57" s="114">
        <v>221</v>
      </c>
      <c r="H57" s="114">
        <v>217</v>
      </c>
      <c r="I57" s="140">
        <v>214</v>
      </c>
      <c r="J57" s="115">
        <v>12</v>
      </c>
      <c r="K57" s="116">
        <v>5.6074766355140184</v>
      </c>
    </row>
    <row r="58" spans="1:11" ht="14.1" customHeight="1" x14ac:dyDescent="0.2">
      <c r="A58" s="306">
        <v>73</v>
      </c>
      <c r="B58" s="307" t="s">
        <v>286</v>
      </c>
      <c r="C58" s="308"/>
      <c r="D58" s="113">
        <v>1.9364433787598263</v>
      </c>
      <c r="E58" s="115">
        <v>638</v>
      </c>
      <c r="F58" s="114">
        <v>638</v>
      </c>
      <c r="G58" s="114">
        <v>648</v>
      </c>
      <c r="H58" s="114">
        <v>635</v>
      </c>
      <c r="I58" s="140">
        <v>626</v>
      </c>
      <c r="J58" s="115">
        <v>12</v>
      </c>
      <c r="K58" s="116">
        <v>1.9169329073482428</v>
      </c>
    </row>
    <row r="59" spans="1:11" ht="14.1" customHeight="1" x14ac:dyDescent="0.2">
      <c r="A59" s="306" t="s">
        <v>287</v>
      </c>
      <c r="B59" s="307" t="s">
        <v>288</v>
      </c>
      <c r="C59" s="308"/>
      <c r="D59" s="113">
        <v>1.5965034752784775</v>
      </c>
      <c r="E59" s="115">
        <v>526</v>
      </c>
      <c r="F59" s="114">
        <v>525</v>
      </c>
      <c r="G59" s="114">
        <v>531</v>
      </c>
      <c r="H59" s="114">
        <v>522</v>
      </c>
      <c r="I59" s="140">
        <v>509</v>
      </c>
      <c r="J59" s="115">
        <v>17</v>
      </c>
      <c r="K59" s="116">
        <v>3.3398821218074657</v>
      </c>
    </row>
    <row r="60" spans="1:11" ht="14.1" customHeight="1" x14ac:dyDescent="0.2">
      <c r="A60" s="306">
        <v>81</v>
      </c>
      <c r="B60" s="307" t="s">
        <v>289</v>
      </c>
      <c r="C60" s="308"/>
      <c r="D60" s="113">
        <v>4.8775305794154251</v>
      </c>
      <c r="E60" s="115">
        <v>1607</v>
      </c>
      <c r="F60" s="114">
        <v>1611</v>
      </c>
      <c r="G60" s="114">
        <v>1558</v>
      </c>
      <c r="H60" s="114">
        <v>1510</v>
      </c>
      <c r="I60" s="140">
        <v>1520</v>
      </c>
      <c r="J60" s="115">
        <v>87</v>
      </c>
      <c r="K60" s="116">
        <v>5.7236842105263159</v>
      </c>
    </row>
    <row r="61" spans="1:11" ht="14.1" customHeight="1" x14ac:dyDescent="0.2">
      <c r="A61" s="306" t="s">
        <v>290</v>
      </c>
      <c r="B61" s="307" t="s">
        <v>291</v>
      </c>
      <c r="C61" s="308"/>
      <c r="D61" s="113">
        <v>1.402252101860564</v>
      </c>
      <c r="E61" s="115">
        <v>462</v>
      </c>
      <c r="F61" s="114">
        <v>469</v>
      </c>
      <c r="G61" s="114">
        <v>466</v>
      </c>
      <c r="H61" s="114">
        <v>450</v>
      </c>
      <c r="I61" s="140">
        <v>465</v>
      </c>
      <c r="J61" s="115">
        <v>-3</v>
      </c>
      <c r="K61" s="116">
        <v>-0.64516129032258063</v>
      </c>
    </row>
    <row r="62" spans="1:11" ht="14.1" customHeight="1" x14ac:dyDescent="0.2">
      <c r="A62" s="306" t="s">
        <v>292</v>
      </c>
      <c r="B62" s="307" t="s">
        <v>293</v>
      </c>
      <c r="C62" s="308"/>
      <c r="D62" s="113">
        <v>2.2551370382735909</v>
      </c>
      <c r="E62" s="115">
        <v>743</v>
      </c>
      <c r="F62" s="114">
        <v>744</v>
      </c>
      <c r="G62" s="114">
        <v>697</v>
      </c>
      <c r="H62" s="114">
        <v>673</v>
      </c>
      <c r="I62" s="140">
        <v>673</v>
      </c>
      <c r="J62" s="115">
        <v>70</v>
      </c>
      <c r="K62" s="116">
        <v>10.401188707280832</v>
      </c>
    </row>
    <row r="63" spans="1:11" ht="14.1" customHeight="1" x14ac:dyDescent="0.2">
      <c r="A63" s="306"/>
      <c r="B63" s="307" t="s">
        <v>294</v>
      </c>
      <c r="C63" s="308"/>
      <c r="D63" s="113">
        <v>1.9364433787598263</v>
      </c>
      <c r="E63" s="115">
        <v>638</v>
      </c>
      <c r="F63" s="114">
        <v>640</v>
      </c>
      <c r="G63" s="114">
        <v>590</v>
      </c>
      <c r="H63" s="114">
        <v>571</v>
      </c>
      <c r="I63" s="140">
        <v>572</v>
      </c>
      <c r="J63" s="115">
        <v>66</v>
      </c>
      <c r="K63" s="116">
        <v>11.538461538461538</v>
      </c>
    </row>
    <row r="64" spans="1:11" ht="14.1" customHeight="1" x14ac:dyDescent="0.2">
      <c r="A64" s="306" t="s">
        <v>295</v>
      </c>
      <c r="B64" s="307" t="s">
        <v>296</v>
      </c>
      <c r="C64" s="308"/>
      <c r="D64" s="113">
        <v>0.46741736728685462</v>
      </c>
      <c r="E64" s="115">
        <v>154</v>
      </c>
      <c r="F64" s="114">
        <v>148</v>
      </c>
      <c r="G64" s="114">
        <v>146</v>
      </c>
      <c r="H64" s="114">
        <v>144</v>
      </c>
      <c r="I64" s="140">
        <v>147</v>
      </c>
      <c r="J64" s="115">
        <v>7</v>
      </c>
      <c r="K64" s="116">
        <v>4.7619047619047619</v>
      </c>
    </row>
    <row r="65" spans="1:11" ht="14.1" customHeight="1" x14ac:dyDescent="0.2">
      <c r="A65" s="306" t="s">
        <v>297</v>
      </c>
      <c r="B65" s="307" t="s">
        <v>298</v>
      </c>
      <c r="C65" s="308"/>
      <c r="D65" s="113">
        <v>0.38546756912617236</v>
      </c>
      <c r="E65" s="115">
        <v>127</v>
      </c>
      <c r="F65" s="114">
        <v>124</v>
      </c>
      <c r="G65" s="114">
        <v>123</v>
      </c>
      <c r="H65" s="114">
        <v>118</v>
      </c>
      <c r="I65" s="140">
        <v>116</v>
      </c>
      <c r="J65" s="115">
        <v>11</v>
      </c>
      <c r="K65" s="116">
        <v>9.4827586206896548</v>
      </c>
    </row>
    <row r="66" spans="1:11" ht="14.1" customHeight="1" x14ac:dyDescent="0.2">
      <c r="A66" s="306">
        <v>82</v>
      </c>
      <c r="B66" s="307" t="s">
        <v>299</v>
      </c>
      <c r="C66" s="308"/>
      <c r="D66" s="113">
        <v>1.4417094120860776</v>
      </c>
      <c r="E66" s="115">
        <v>475</v>
      </c>
      <c r="F66" s="114">
        <v>490</v>
      </c>
      <c r="G66" s="114">
        <v>501</v>
      </c>
      <c r="H66" s="114">
        <v>478</v>
      </c>
      <c r="I66" s="140">
        <v>482</v>
      </c>
      <c r="J66" s="115">
        <v>-7</v>
      </c>
      <c r="K66" s="116">
        <v>-1.4522821576763485</v>
      </c>
    </row>
    <row r="67" spans="1:11" ht="14.1" customHeight="1" x14ac:dyDescent="0.2">
      <c r="A67" s="306" t="s">
        <v>300</v>
      </c>
      <c r="B67" s="307" t="s">
        <v>301</v>
      </c>
      <c r="C67" s="308"/>
      <c r="D67" s="113">
        <v>0.76486478283303483</v>
      </c>
      <c r="E67" s="115">
        <v>252</v>
      </c>
      <c r="F67" s="114">
        <v>259</v>
      </c>
      <c r="G67" s="114">
        <v>272</v>
      </c>
      <c r="H67" s="114">
        <v>265</v>
      </c>
      <c r="I67" s="140">
        <v>265</v>
      </c>
      <c r="J67" s="115">
        <v>-13</v>
      </c>
      <c r="K67" s="116">
        <v>-4.9056603773584904</v>
      </c>
    </row>
    <row r="68" spans="1:11" ht="14.1" customHeight="1" x14ac:dyDescent="0.2">
      <c r="A68" s="306" t="s">
        <v>302</v>
      </c>
      <c r="B68" s="307" t="s">
        <v>303</v>
      </c>
      <c r="C68" s="308"/>
      <c r="D68" s="113">
        <v>0.29441223783652531</v>
      </c>
      <c r="E68" s="115">
        <v>97</v>
      </c>
      <c r="F68" s="114">
        <v>108</v>
      </c>
      <c r="G68" s="114">
        <v>105</v>
      </c>
      <c r="H68" s="114">
        <v>102</v>
      </c>
      <c r="I68" s="140">
        <v>104</v>
      </c>
      <c r="J68" s="115">
        <v>-7</v>
      </c>
      <c r="K68" s="116">
        <v>-6.7307692307692308</v>
      </c>
    </row>
    <row r="69" spans="1:11" ht="14.1" customHeight="1" x14ac:dyDescent="0.2">
      <c r="A69" s="306">
        <v>83</v>
      </c>
      <c r="B69" s="307" t="s">
        <v>304</v>
      </c>
      <c r="C69" s="308"/>
      <c r="D69" s="113">
        <v>4.079278841776186</v>
      </c>
      <c r="E69" s="115">
        <v>1344</v>
      </c>
      <c r="F69" s="114">
        <v>1335</v>
      </c>
      <c r="G69" s="114">
        <v>1336</v>
      </c>
      <c r="H69" s="114">
        <v>1309</v>
      </c>
      <c r="I69" s="140">
        <v>1303</v>
      </c>
      <c r="J69" s="115">
        <v>41</v>
      </c>
      <c r="K69" s="116">
        <v>3.1465848042977744</v>
      </c>
    </row>
    <row r="70" spans="1:11" ht="14.1" customHeight="1" x14ac:dyDescent="0.2">
      <c r="A70" s="306" t="s">
        <v>305</v>
      </c>
      <c r="B70" s="307" t="s">
        <v>306</v>
      </c>
      <c r="C70" s="308"/>
      <c r="D70" s="113">
        <v>3.6482836070051903</v>
      </c>
      <c r="E70" s="115">
        <v>1202</v>
      </c>
      <c r="F70" s="114">
        <v>1204</v>
      </c>
      <c r="G70" s="114">
        <v>1214</v>
      </c>
      <c r="H70" s="114">
        <v>1190</v>
      </c>
      <c r="I70" s="140">
        <v>1182</v>
      </c>
      <c r="J70" s="115">
        <v>20</v>
      </c>
      <c r="K70" s="116">
        <v>1.6920473773265652</v>
      </c>
    </row>
    <row r="71" spans="1:11" ht="14.1" customHeight="1" x14ac:dyDescent="0.2">
      <c r="A71" s="306"/>
      <c r="B71" s="307" t="s">
        <v>307</v>
      </c>
      <c r="C71" s="308"/>
      <c r="D71" s="113">
        <v>1.341548547667466</v>
      </c>
      <c r="E71" s="115">
        <v>442</v>
      </c>
      <c r="F71" s="114">
        <v>449</v>
      </c>
      <c r="G71" s="114">
        <v>449</v>
      </c>
      <c r="H71" s="114">
        <v>447</v>
      </c>
      <c r="I71" s="140">
        <v>445</v>
      </c>
      <c r="J71" s="115">
        <v>-3</v>
      </c>
      <c r="K71" s="116">
        <v>-0.6741573033707865</v>
      </c>
    </row>
    <row r="72" spans="1:11" ht="14.1" customHeight="1" x14ac:dyDescent="0.2">
      <c r="A72" s="306">
        <v>84</v>
      </c>
      <c r="B72" s="307" t="s">
        <v>308</v>
      </c>
      <c r="C72" s="308"/>
      <c r="D72" s="113">
        <v>1.0562418429599052</v>
      </c>
      <c r="E72" s="115">
        <v>348</v>
      </c>
      <c r="F72" s="114">
        <v>345</v>
      </c>
      <c r="G72" s="114">
        <v>346</v>
      </c>
      <c r="H72" s="114">
        <v>349</v>
      </c>
      <c r="I72" s="140">
        <v>347</v>
      </c>
      <c r="J72" s="115">
        <v>1</v>
      </c>
      <c r="K72" s="116">
        <v>0.28818443804034583</v>
      </c>
    </row>
    <row r="73" spans="1:11" ht="14.1" customHeight="1" x14ac:dyDescent="0.2">
      <c r="A73" s="306" t="s">
        <v>309</v>
      </c>
      <c r="B73" s="307" t="s">
        <v>310</v>
      </c>
      <c r="C73" s="308"/>
      <c r="D73" s="113">
        <v>0.20942726196618813</v>
      </c>
      <c r="E73" s="115">
        <v>69</v>
      </c>
      <c r="F73" s="114">
        <v>67</v>
      </c>
      <c r="G73" s="114">
        <v>67</v>
      </c>
      <c r="H73" s="114">
        <v>70</v>
      </c>
      <c r="I73" s="140">
        <v>71</v>
      </c>
      <c r="J73" s="115">
        <v>-2</v>
      </c>
      <c r="K73" s="116">
        <v>-2.816901408450704</v>
      </c>
    </row>
    <row r="74" spans="1:11" ht="14.1" customHeight="1" x14ac:dyDescent="0.2">
      <c r="A74" s="306" t="s">
        <v>311</v>
      </c>
      <c r="B74" s="307" t="s">
        <v>312</v>
      </c>
      <c r="C74" s="308"/>
      <c r="D74" s="113">
        <v>0.11533675296688621</v>
      </c>
      <c r="E74" s="115">
        <v>38</v>
      </c>
      <c r="F74" s="114">
        <v>40</v>
      </c>
      <c r="G74" s="114">
        <v>38</v>
      </c>
      <c r="H74" s="114">
        <v>42</v>
      </c>
      <c r="I74" s="140">
        <v>45</v>
      </c>
      <c r="J74" s="115">
        <v>-7</v>
      </c>
      <c r="K74" s="116">
        <v>-15.555555555555555</v>
      </c>
    </row>
    <row r="75" spans="1:11" ht="14.1" customHeight="1" x14ac:dyDescent="0.2">
      <c r="A75" s="306" t="s">
        <v>313</v>
      </c>
      <c r="B75" s="307" t="s">
        <v>314</v>
      </c>
      <c r="C75" s="308"/>
      <c r="D75" s="113">
        <v>0.39457310225513703</v>
      </c>
      <c r="E75" s="115">
        <v>130</v>
      </c>
      <c r="F75" s="114">
        <v>127</v>
      </c>
      <c r="G75" s="114">
        <v>125</v>
      </c>
      <c r="H75" s="114">
        <v>124</v>
      </c>
      <c r="I75" s="140">
        <v>129</v>
      </c>
      <c r="J75" s="115">
        <v>1</v>
      </c>
      <c r="K75" s="116">
        <v>0.77519379844961245</v>
      </c>
    </row>
    <row r="76" spans="1:11" ht="14.1" customHeight="1" x14ac:dyDescent="0.2">
      <c r="A76" s="306">
        <v>91</v>
      </c>
      <c r="B76" s="307" t="s">
        <v>315</v>
      </c>
      <c r="C76" s="308"/>
      <c r="D76" s="113">
        <v>0.55543752086684672</v>
      </c>
      <c r="E76" s="115">
        <v>183</v>
      </c>
      <c r="F76" s="114">
        <v>170</v>
      </c>
      <c r="G76" s="114">
        <v>159</v>
      </c>
      <c r="H76" s="114">
        <v>137</v>
      </c>
      <c r="I76" s="140">
        <v>126</v>
      </c>
      <c r="J76" s="115">
        <v>57</v>
      </c>
      <c r="K76" s="116">
        <v>45.238095238095241</v>
      </c>
    </row>
    <row r="77" spans="1:11" ht="14.1" customHeight="1" x14ac:dyDescent="0.2">
      <c r="A77" s="306">
        <v>92</v>
      </c>
      <c r="B77" s="307" t="s">
        <v>316</v>
      </c>
      <c r="C77" s="308"/>
      <c r="D77" s="113">
        <v>0.40367863538410176</v>
      </c>
      <c r="E77" s="115">
        <v>133</v>
      </c>
      <c r="F77" s="114">
        <v>132</v>
      </c>
      <c r="G77" s="114">
        <v>130</v>
      </c>
      <c r="H77" s="114">
        <v>128</v>
      </c>
      <c r="I77" s="140">
        <v>124</v>
      </c>
      <c r="J77" s="115">
        <v>9</v>
      </c>
      <c r="K77" s="116">
        <v>7.258064516129032</v>
      </c>
    </row>
    <row r="78" spans="1:11" ht="14.1" customHeight="1" x14ac:dyDescent="0.2">
      <c r="A78" s="306">
        <v>93</v>
      </c>
      <c r="B78" s="307" t="s">
        <v>317</v>
      </c>
      <c r="C78" s="308"/>
      <c r="D78" s="113" t="s">
        <v>513</v>
      </c>
      <c r="E78" s="115" t="s">
        <v>513</v>
      </c>
      <c r="F78" s="114" t="s">
        <v>513</v>
      </c>
      <c r="G78" s="114" t="s">
        <v>513</v>
      </c>
      <c r="H78" s="114" t="s">
        <v>513</v>
      </c>
      <c r="I78" s="140">
        <v>30</v>
      </c>
      <c r="J78" s="115" t="s">
        <v>513</v>
      </c>
      <c r="K78" s="116" t="s">
        <v>513</v>
      </c>
    </row>
    <row r="79" spans="1:11" ht="14.1" customHeight="1" x14ac:dyDescent="0.2">
      <c r="A79" s="306">
        <v>94</v>
      </c>
      <c r="B79" s="307" t="s">
        <v>318</v>
      </c>
      <c r="C79" s="308"/>
      <c r="D79" s="113">
        <v>0.12140710838619601</v>
      </c>
      <c r="E79" s="115">
        <v>40</v>
      </c>
      <c r="F79" s="114">
        <v>39</v>
      </c>
      <c r="G79" s="114">
        <v>42</v>
      </c>
      <c r="H79" s="114">
        <v>36</v>
      </c>
      <c r="I79" s="140">
        <v>36</v>
      </c>
      <c r="J79" s="115">
        <v>4</v>
      </c>
      <c r="K79" s="116">
        <v>11.111111111111111</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224</v>
      </c>
      <c r="C81" s="312"/>
      <c r="D81" s="125">
        <v>2.2187149057577322</v>
      </c>
      <c r="E81" s="143">
        <v>731</v>
      </c>
      <c r="F81" s="144">
        <v>740</v>
      </c>
      <c r="G81" s="144">
        <v>745</v>
      </c>
      <c r="H81" s="144">
        <v>732</v>
      </c>
      <c r="I81" s="145">
        <v>741</v>
      </c>
      <c r="J81" s="143">
        <v>-10</v>
      </c>
      <c r="K81" s="146">
        <v>-1.3495276653171391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6299</v>
      </c>
      <c r="E12" s="114">
        <v>6974</v>
      </c>
      <c r="F12" s="114">
        <v>7024</v>
      </c>
      <c r="G12" s="114">
        <v>7089</v>
      </c>
      <c r="H12" s="140">
        <v>6976</v>
      </c>
      <c r="I12" s="115">
        <v>-677</v>
      </c>
      <c r="J12" s="116">
        <v>-9.7047018348623855</v>
      </c>
      <c r="K12"/>
      <c r="L12"/>
      <c r="M12"/>
      <c r="N12"/>
      <c r="O12"/>
      <c r="P12"/>
    </row>
    <row r="13" spans="1:16" s="110" customFormat="1" ht="14.45" customHeight="1" x14ac:dyDescent="0.2">
      <c r="A13" s="120" t="s">
        <v>105</v>
      </c>
      <c r="B13" s="119" t="s">
        <v>106</v>
      </c>
      <c r="C13" s="113">
        <v>39.720590569931737</v>
      </c>
      <c r="D13" s="115">
        <v>2502</v>
      </c>
      <c r="E13" s="114">
        <v>2854</v>
      </c>
      <c r="F13" s="114">
        <v>2871</v>
      </c>
      <c r="G13" s="114">
        <v>2893</v>
      </c>
      <c r="H13" s="140">
        <v>2869</v>
      </c>
      <c r="I13" s="115">
        <v>-367</v>
      </c>
      <c r="J13" s="116">
        <v>-12.791913558731265</v>
      </c>
      <c r="K13"/>
      <c r="L13"/>
      <c r="M13"/>
      <c r="N13"/>
      <c r="O13"/>
      <c r="P13"/>
    </row>
    <row r="14" spans="1:16" s="110" customFormat="1" ht="14.45" customHeight="1" x14ac:dyDescent="0.2">
      <c r="A14" s="120"/>
      <c r="B14" s="119" t="s">
        <v>107</v>
      </c>
      <c r="C14" s="113">
        <v>60.279409430068263</v>
      </c>
      <c r="D14" s="115">
        <v>3797</v>
      </c>
      <c r="E14" s="114">
        <v>4120</v>
      </c>
      <c r="F14" s="114">
        <v>4153</v>
      </c>
      <c r="G14" s="114">
        <v>4196</v>
      </c>
      <c r="H14" s="140">
        <v>4107</v>
      </c>
      <c r="I14" s="115">
        <v>-310</v>
      </c>
      <c r="J14" s="116">
        <v>-7.54808862916971</v>
      </c>
      <c r="K14"/>
      <c r="L14"/>
      <c r="M14"/>
      <c r="N14"/>
      <c r="O14"/>
      <c r="P14"/>
    </row>
    <row r="15" spans="1:16" s="110" customFormat="1" ht="14.45" customHeight="1" x14ac:dyDescent="0.2">
      <c r="A15" s="118" t="s">
        <v>105</v>
      </c>
      <c r="B15" s="121" t="s">
        <v>108</v>
      </c>
      <c r="C15" s="113">
        <v>21.463724400698524</v>
      </c>
      <c r="D15" s="115">
        <v>1352</v>
      </c>
      <c r="E15" s="114">
        <v>1489</v>
      </c>
      <c r="F15" s="114">
        <v>1466</v>
      </c>
      <c r="G15" s="114">
        <v>1583</v>
      </c>
      <c r="H15" s="140">
        <v>1495</v>
      </c>
      <c r="I15" s="115">
        <v>-143</v>
      </c>
      <c r="J15" s="116">
        <v>-9.5652173913043477</v>
      </c>
      <c r="K15"/>
      <c r="L15"/>
      <c r="M15"/>
      <c r="N15"/>
      <c r="O15"/>
      <c r="P15"/>
    </row>
    <row r="16" spans="1:16" s="110" customFormat="1" ht="14.45" customHeight="1" x14ac:dyDescent="0.2">
      <c r="A16" s="118"/>
      <c r="B16" s="121" t="s">
        <v>109</v>
      </c>
      <c r="C16" s="113">
        <v>46.308937926655027</v>
      </c>
      <c r="D16" s="115">
        <v>2917</v>
      </c>
      <c r="E16" s="114">
        <v>3286</v>
      </c>
      <c r="F16" s="114">
        <v>3333</v>
      </c>
      <c r="G16" s="114">
        <v>3314</v>
      </c>
      <c r="H16" s="140">
        <v>3294</v>
      </c>
      <c r="I16" s="115">
        <v>-377</v>
      </c>
      <c r="J16" s="116">
        <v>-11.445051608986034</v>
      </c>
      <c r="K16"/>
      <c r="L16"/>
      <c r="M16"/>
      <c r="N16"/>
      <c r="O16"/>
      <c r="P16"/>
    </row>
    <row r="17" spans="1:16" s="110" customFormat="1" ht="14.45" customHeight="1" x14ac:dyDescent="0.2">
      <c r="A17" s="118"/>
      <c r="B17" s="121" t="s">
        <v>110</v>
      </c>
      <c r="C17" s="113">
        <v>18.447372598825211</v>
      </c>
      <c r="D17" s="115">
        <v>1162</v>
      </c>
      <c r="E17" s="114">
        <v>1272</v>
      </c>
      <c r="F17" s="114">
        <v>1302</v>
      </c>
      <c r="G17" s="114">
        <v>1283</v>
      </c>
      <c r="H17" s="140">
        <v>1290</v>
      </c>
      <c r="I17" s="115">
        <v>-128</v>
      </c>
      <c r="J17" s="116">
        <v>-9.9224806201550386</v>
      </c>
      <c r="K17"/>
      <c r="L17"/>
      <c r="M17"/>
      <c r="N17"/>
      <c r="O17"/>
      <c r="P17"/>
    </row>
    <row r="18" spans="1:16" s="110" customFormat="1" ht="14.45" customHeight="1" x14ac:dyDescent="0.2">
      <c r="A18" s="120"/>
      <c r="B18" s="121" t="s">
        <v>111</v>
      </c>
      <c r="C18" s="113">
        <v>13.779965073821241</v>
      </c>
      <c r="D18" s="115">
        <v>868</v>
      </c>
      <c r="E18" s="114">
        <v>927</v>
      </c>
      <c r="F18" s="114">
        <v>923</v>
      </c>
      <c r="G18" s="114">
        <v>909</v>
      </c>
      <c r="H18" s="140">
        <v>897</v>
      </c>
      <c r="I18" s="115">
        <v>-29</v>
      </c>
      <c r="J18" s="116">
        <v>-3.2329988851727984</v>
      </c>
      <c r="K18"/>
      <c r="L18"/>
      <c r="M18"/>
      <c r="N18"/>
      <c r="O18"/>
      <c r="P18"/>
    </row>
    <row r="19" spans="1:16" s="110" customFormat="1" ht="14.45" customHeight="1" x14ac:dyDescent="0.2">
      <c r="A19" s="120"/>
      <c r="B19" s="121" t="s">
        <v>112</v>
      </c>
      <c r="C19" s="113">
        <v>1.6034291157326559</v>
      </c>
      <c r="D19" s="115">
        <v>101</v>
      </c>
      <c r="E19" s="114">
        <v>99</v>
      </c>
      <c r="F19" s="114">
        <v>88</v>
      </c>
      <c r="G19" s="114">
        <v>73</v>
      </c>
      <c r="H19" s="140">
        <v>86</v>
      </c>
      <c r="I19" s="115">
        <v>15</v>
      </c>
      <c r="J19" s="116">
        <v>17.441860465116278</v>
      </c>
      <c r="K19"/>
      <c r="L19"/>
      <c r="M19"/>
      <c r="N19"/>
      <c r="O19"/>
      <c r="P19"/>
    </row>
    <row r="20" spans="1:16" s="110" customFormat="1" ht="14.45" customHeight="1" x14ac:dyDescent="0.2">
      <c r="A20" s="120" t="s">
        <v>113</v>
      </c>
      <c r="B20" s="119" t="s">
        <v>116</v>
      </c>
      <c r="C20" s="113">
        <v>93.300523892681383</v>
      </c>
      <c r="D20" s="115">
        <v>5877</v>
      </c>
      <c r="E20" s="114">
        <v>6419</v>
      </c>
      <c r="F20" s="114">
        <v>6500</v>
      </c>
      <c r="G20" s="114">
        <v>6561</v>
      </c>
      <c r="H20" s="140">
        <v>6470</v>
      </c>
      <c r="I20" s="115">
        <v>-593</v>
      </c>
      <c r="J20" s="116">
        <v>-9.1653786707882539</v>
      </c>
      <c r="K20"/>
      <c r="L20"/>
      <c r="M20"/>
      <c r="N20"/>
      <c r="O20"/>
      <c r="P20"/>
    </row>
    <row r="21" spans="1:16" s="110" customFormat="1" ht="14.45" customHeight="1" x14ac:dyDescent="0.2">
      <c r="A21" s="123"/>
      <c r="B21" s="124" t="s">
        <v>117</v>
      </c>
      <c r="C21" s="125">
        <v>6.6200984283219562</v>
      </c>
      <c r="D21" s="143">
        <v>417</v>
      </c>
      <c r="E21" s="144">
        <v>551</v>
      </c>
      <c r="F21" s="144">
        <v>519</v>
      </c>
      <c r="G21" s="144">
        <v>523</v>
      </c>
      <c r="H21" s="145">
        <v>500</v>
      </c>
      <c r="I21" s="143">
        <v>-83</v>
      </c>
      <c r="J21" s="146">
        <v>-16.600000000000001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4919</v>
      </c>
      <c r="E56" s="114">
        <v>5298</v>
      </c>
      <c r="F56" s="114">
        <v>5311</v>
      </c>
      <c r="G56" s="114">
        <v>5393</v>
      </c>
      <c r="H56" s="140">
        <v>5261</v>
      </c>
      <c r="I56" s="115">
        <v>-342</v>
      </c>
      <c r="J56" s="116">
        <v>-6.5006652727618324</v>
      </c>
      <c r="K56"/>
      <c r="L56"/>
      <c r="M56"/>
      <c r="N56"/>
      <c r="O56"/>
      <c r="P56"/>
    </row>
    <row r="57" spans="1:16" s="110" customFormat="1" ht="14.45" customHeight="1" x14ac:dyDescent="0.2">
      <c r="A57" s="120" t="s">
        <v>105</v>
      </c>
      <c r="B57" s="119" t="s">
        <v>106</v>
      </c>
      <c r="C57" s="113">
        <v>35.962594023175441</v>
      </c>
      <c r="D57" s="115">
        <v>1769</v>
      </c>
      <c r="E57" s="114">
        <v>1945</v>
      </c>
      <c r="F57" s="114">
        <v>1958</v>
      </c>
      <c r="G57" s="114">
        <v>1978</v>
      </c>
      <c r="H57" s="140">
        <v>1940</v>
      </c>
      <c r="I57" s="115">
        <v>-171</v>
      </c>
      <c r="J57" s="116">
        <v>-8.8144329896907223</v>
      </c>
    </row>
    <row r="58" spans="1:16" s="110" customFormat="1" ht="14.45" customHeight="1" x14ac:dyDescent="0.2">
      <c r="A58" s="120"/>
      <c r="B58" s="119" t="s">
        <v>107</v>
      </c>
      <c r="C58" s="113">
        <v>64.037405976824559</v>
      </c>
      <c r="D58" s="115">
        <v>3150</v>
      </c>
      <c r="E58" s="114">
        <v>3353</v>
      </c>
      <c r="F58" s="114">
        <v>3353</v>
      </c>
      <c r="G58" s="114">
        <v>3415</v>
      </c>
      <c r="H58" s="140">
        <v>3321</v>
      </c>
      <c r="I58" s="115">
        <v>-171</v>
      </c>
      <c r="J58" s="116">
        <v>-5.1490514905149052</v>
      </c>
    </row>
    <row r="59" spans="1:16" s="110" customFormat="1" ht="14.45" customHeight="1" x14ac:dyDescent="0.2">
      <c r="A59" s="118" t="s">
        <v>105</v>
      </c>
      <c r="B59" s="121" t="s">
        <v>108</v>
      </c>
      <c r="C59" s="113">
        <v>18.763976417971133</v>
      </c>
      <c r="D59" s="115">
        <v>923</v>
      </c>
      <c r="E59" s="114">
        <v>1060</v>
      </c>
      <c r="F59" s="114">
        <v>1073</v>
      </c>
      <c r="G59" s="114">
        <v>1128</v>
      </c>
      <c r="H59" s="140">
        <v>1034</v>
      </c>
      <c r="I59" s="115">
        <v>-111</v>
      </c>
      <c r="J59" s="116">
        <v>-10.735009671179885</v>
      </c>
    </row>
    <row r="60" spans="1:16" s="110" customFormat="1" ht="14.45" customHeight="1" x14ac:dyDescent="0.2">
      <c r="A60" s="118"/>
      <c r="B60" s="121" t="s">
        <v>109</v>
      </c>
      <c r="C60" s="113">
        <v>49.014027241309208</v>
      </c>
      <c r="D60" s="115">
        <v>2411</v>
      </c>
      <c r="E60" s="114">
        <v>2601</v>
      </c>
      <c r="F60" s="114">
        <v>2601</v>
      </c>
      <c r="G60" s="114">
        <v>2628</v>
      </c>
      <c r="H60" s="140">
        <v>2595</v>
      </c>
      <c r="I60" s="115">
        <v>-184</v>
      </c>
      <c r="J60" s="116">
        <v>-7.0905587668593446</v>
      </c>
    </row>
    <row r="61" spans="1:16" s="110" customFormat="1" ht="14.45" customHeight="1" x14ac:dyDescent="0.2">
      <c r="A61" s="118"/>
      <c r="B61" s="121" t="s">
        <v>110</v>
      </c>
      <c r="C61" s="113">
        <v>18.906281764586296</v>
      </c>
      <c r="D61" s="115">
        <v>930</v>
      </c>
      <c r="E61" s="114">
        <v>961</v>
      </c>
      <c r="F61" s="114">
        <v>967</v>
      </c>
      <c r="G61" s="114">
        <v>977</v>
      </c>
      <c r="H61" s="140">
        <v>974</v>
      </c>
      <c r="I61" s="115">
        <v>-44</v>
      </c>
      <c r="J61" s="116">
        <v>-4.517453798767967</v>
      </c>
    </row>
    <row r="62" spans="1:16" s="110" customFormat="1" ht="14.45" customHeight="1" x14ac:dyDescent="0.2">
      <c r="A62" s="120"/>
      <c r="B62" s="121" t="s">
        <v>111</v>
      </c>
      <c r="C62" s="113">
        <v>13.315714576133361</v>
      </c>
      <c r="D62" s="115">
        <v>655</v>
      </c>
      <c r="E62" s="114">
        <v>676</v>
      </c>
      <c r="F62" s="114">
        <v>670</v>
      </c>
      <c r="G62" s="114">
        <v>660</v>
      </c>
      <c r="H62" s="140">
        <v>658</v>
      </c>
      <c r="I62" s="115">
        <v>-3</v>
      </c>
      <c r="J62" s="116">
        <v>-0.45592705167173253</v>
      </c>
    </row>
    <row r="63" spans="1:16" s="110" customFormat="1" ht="14.45" customHeight="1" x14ac:dyDescent="0.2">
      <c r="A63" s="120"/>
      <c r="B63" s="121" t="s">
        <v>112</v>
      </c>
      <c r="C63" s="113">
        <v>1.6466761536897743</v>
      </c>
      <c r="D63" s="115">
        <v>81</v>
      </c>
      <c r="E63" s="114">
        <v>74</v>
      </c>
      <c r="F63" s="114">
        <v>73</v>
      </c>
      <c r="G63" s="114">
        <v>55</v>
      </c>
      <c r="H63" s="140">
        <v>61</v>
      </c>
      <c r="I63" s="115">
        <v>20</v>
      </c>
      <c r="J63" s="116">
        <v>32.786885245901637</v>
      </c>
    </row>
    <row r="64" spans="1:16" s="110" customFormat="1" ht="14.45" customHeight="1" x14ac:dyDescent="0.2">
      <c r="A64" s="120" t="s">
        <v>113</v>
      </c>
      <c r="B64" s="119" t="s">
        <v>116</v>
      </c>
      <c r="C64" s="113">
        <v>90.85179914616792</v>
      </c>
      <c r="D64" s="115">
        <v>4469</v>
      </c>
      <c r="E64" s="114">
        <v>4787</v>
      </c>
      <c r="F64" s="114">
        <v>4827</v>
      </c>
      <c r="G64" s="114">
        <v>4903</v>
      </c>
      <c r="H64" s="140">
        <v>4795</v>
      </c>
      <c r="I64" s="115">
        <v>-326</v>
      </c>
      <c r="J64" s="116">
        <v>-6.7987486965589152</v>
      </c>
    </row>
    <row r="65" spans="1:10" s="110" customFormat="1" ht="14.45" customHeight="1" x14ac:dyDescent="0.2">
      <c r="A65" s="123"/>
      <c r="B65" s="124" t="s">
        <v>117</v>
      </c>
      <c r="C65" s="125">
        <v>9.0262248424476521</v>
      </c>
      <c r="D65" s="143">
        <v>444</v>
      </c>
      <c r="E65" s="144">
        <v>507</v>
      </c>
      <c r="F65" s="144">
        <v>479</v>
      </c>
      <c r="G65" s="144">
        <v>484</v>
      </c>
      <c r="H65" s="145">
        <v>461</v>
      </c>
      <c r="I65" s="143">
        <v>-17</v>
      </c>
      <c r="J65" s="146">
        <v>-3.6876355748373104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6299</v>
      </c>
      <c r="G11" s="114">
        <v>6974</v>
      </c>
      <c r="H11" s="114">
        <v>7024</v>
      </c>
      <c r="I11" s="114">
        <v>7089</v>
      </c>
      <c r="J11" s="140">
        <v>6976</v>
      </c>
      <c r="K11" s="114">
        <v>-677</v>
      </c>
      <c r="L11" s="116">
        <v>-9.7047018348623855</v>
      </c>
    </row>
    <row r="12" spans="1:17" s="110" customFormat="1" ht="24" customHeight="1" x14ac:dyDescent="0.2">
      <c r="A12" s="604" t="s">
        <v>185</v>
      </c>
      <c r="B12" s="605"/>
      <c r="C12" s="605"/>
      <c r="D12" s="606"/>
      <c r="E12" s="113">
        <v>39.720590569931737</v>
      </c>
      <c r="F12" s="115">
        <v>2502</v>
      </c>
      <c r="G12" s="114">
        <v>2854</v>
      </c>
      <c r="H12" s="114">
        <v>2871</v>
      </c>
      <c r="I12" s="114">
        <v>2893</v>
      </c>
      <c r="J12" s="140">
        <v>2869</v>
      </c>
      <c r="K12" s="114">
        <v>-367</v>
      </c>
      <c r="L12" s="116">
        <v>-12.791913558731265</v>
      </c>
    </row>
    <row r="13" spans="1:17" s="110" customFormat="1" ht="15" customHeight="1" x14ac:dyDescent="0.2">
      <c r="A13" s="120"/>
      <c r="B13" s="612" t="s">
        <v>107</v>
      </c>
      <c r="C13" s="612"/>
      <c r="E13" s="113">
        <v>60.279409430068263</v>
      </c>
      <c r="F13" s="115">
        <v>3797</v>
      </c>
      <c r="G13" s="114">
        <v>4120</v>
      </c>
      <c r="H13" s="114">
        <v>4153</v>
      </c>
      <c r="I13" s="114">
        <v>4196</v>
      </c>
      <c r="J13" s="140">
        <v>4107</v>
      </c>
      <c r="K13" s="114">
        <v>-310</v>
      </c>
      <c r="L13" s="116">
        <v>-7.54808862916971</v>
      </c>
    </row>
    <row r="14" spans="1:17" s="110" customFormat="1" ht="22.5" customHeight="1" x14ac:dyDescent="0.2">
      <c r="A14" s="604" t="s">
        <v>186</v>
      </c>
      <c r="B14" s="605"/>
      <c r="C14" s="605"/>
      <c r="D14" s="606"/>
      <c r="E14" s="113">
        <v>21.463724400698524</v>
      </c>
      <c r="F14" s="115">
        <v>1352</v>
      </c>
      <c r="G14" s="114">
        <v>1489</v>
      </c>
      <c r="H14" s="114">
        <v>1466</v>
      </c>
      <c r="I14" s="114">
        <v>1583</v>
      </c>
      <c r="J14" s="140">
        <v>1495</v>
      </c>
      <c r="K14" s="114">
        <v>-143</v>
      </c>
      <c r="L14" s="116">
        <v>-9.5652173913043477</v>
      </c>
    </row>
    <row r="15" spans="1:17" s="110" customFormat="1" ht="15" customHeight="1" x14ac:dyDescent="0.2">
      <c r="A15" s="120"/>
      <c r="B15" s="119"/>
      <c r="C15" s="258" t="s">
        <v>106</v>
      </c>
      <c r="E15" s="113">
        <v>51.109467455621299</v>
      </c>
      <c r="F15" s="115">
        <v>691</v>
      </c>
      <c r="G15" s="114">
        <v>743</v>
      </c>
      <c r="H15" s="114">
        <v>732</v>
      </c>
      <c r="I15" s="114">
        <v>797</v>
      </c>
      <c r="J15" s="140">
        <v>782</v>
      </c>
      <c r="K15" s="114">
        <v>-91</v>
      </c>
      <c r="L15" s="116">
        <v>-11.636828644501279</v>
      </c>
    </row>
    <row r="16" spans="1:17" s="110" customFormat="1" ht="15" customHeight="1" x14ac:dyDescent="0.2">
      <c r="A16" s="120"/>
      <c r="B16" s="119"/>
      <c r="C16" s="258" t="s">
        <v>107</v>
      </c>
      <c r="E16" s="113">
        <v>48.890532544378701</v>
      </c>
      <c r="F16" s="115">
        <v>661</v>
      </c>
      <c r="G16" s="114">
        <v>746</v>
      </c>
      <c r="H16" s="114">
        <v>734</v>
      </c>
      <c r="I16" s="114">
        <v>786</v>
      </c>
      <c r="J16" s="140">
        <v>713</v>
      </c>
      <c r="K16" s="114">
        <v>-52</v>
      </c>
      <c r="L16" s="116">
        <v>-7.2931276297335206</v>
      </c>
    </row>
    <row r="17" spans="1:12" s="110" customFormat="1" ht="15" customHeight="1" x14ac:dyDescent="0.2">
      <c r="A17" s="120"/>
      <c r="B17" s="121" t="s">
        <v>109</v>
      </c>
      <c r="C17" s="258"/>
      <c r="E17" s="113">
        <v>46.308937926655027</v>
      </c>
      <c r="F17" s="115">
        <v>2917</v>
      </c>
      <c r="G17" s="114">
        <v>3286</v>
      </c>
      <c r="H17" s="114">
        <v>3333</v>
      </c>
      <c r="I17" s="114">
        <v>3314</v>
      </c>
      <c r="J17" s="140">
        <v>3294</v>
      </c>
      <c r="K17" s="114">
        <v>-377</v>
      </c>
      <c r="L17" s="116">
        <v>-11.445051608986034</v>
      </c>
    </row>
    <row r="18" spans="1:12" s="110" customFormat="1" ht="15" customHeight="1" x14ac:dyDescent="0.2">
      <c r="A18" s="120"/>
      <c r="B18" s="119"/>
      <c r="C18" s="258" t="s">
        <v>106</v>
      </c>
      <c r="E18" s="113">
        <v>33.356187864244085</v>
      </c>
      <c r="F18" s="115">
        <v>973</v>
      </c>
      <c r="G18" s="114">
        <v>1167</v>
      </c>
      <c r="H18" s="114">
        <v>1179</v>
      </c>
      <c r="I18" s="114">
        <v>1169</v>
      </c>
      <c r="J18" s="140">
        <v>1157</v>
      </c>
      <c r="K18" s="114">
        <v>-184</v>
      </c>
      <c r="L18" s="116">
        <v>-15.903197925669836</v>
      </c>
    </row>
    <row r="19" spans="1:12" s="110" customFormat="1" ht="15" customHeight="1" x14ac:dyDescent="0.2">
      <c r="A19" s="120"/>
      <c r="B19" s="119"/>
      <c r="C19" s="258" t="s">
        <v>107</v>
      </c>
      <c r="E19" s="113">
        <v>66.643812135755908</v>
      </c>
      <c r="F19" s="115">
        <v>1944</v>
      </c>
      <c r="G19" s="114">
        <v>2119</v>
      </c>
      <c r="H19" s="114">
        <v>2154</v>
      </c>
      <c r="I19" s="114">
        <v>2145</v>
      </c>
      <c r="J19" s="140">
        <v>2137</v>
      </c>
      <c r="K19" s="114">
        <v>-193</v>
      </c>
      <c r="L19" s="116">
        <v>-9.0313523631258779</v>
      </c>
    </row>
    <row r="20" spans="1:12" s="110" customFormat="1" ht="15" customHeight="1" x14ac:dyDescent="0.2">
      <c r="A20" s="120"/>
      <c r="B20" s="121" t="s">
        <v>110</v>
      </c>
      <c r="C20" s="258"/>
      <c r="E20" s="113">
        <v>18.447372598825211</v>
      </c>
      <c r="F20" s="115">
        <v>1162</v>
      </c>
      <c r="G20" s="114">
        <v>1272</v>
      </c>
      <c r="H20" s="114">
        <v>1302</v>
      </c>
      <c r="I20" s="114">
        <v>1283</v>
      </c>
      <c r="J20" s="140">
        <v>1290</v>
      </c>
      <c r="K20" s="114">
        <v>-128</v>
      </c>
      <c r="L20" s="116">
        <v>-9.9224806201550386</v>
      </c>
    </row>
    <row r="21" spans="1:12" s="110" customFormat="1" ht="15" customHeight="1" x14ac:dyDescent="0.2">
      <c r="A21" s="120"/>
      <c r="B21" s="119"/>
      <c r="C21" s="258" t="s">
        <v>106</v>
      </c>
      <c r="E21" s="113">
        <v>31.669535283993117</v>
      </c>
      <c r="F21" s="115">
        <v>368</v>
      </c>
      <c r="G21" s="114">
        <v>436</v>
      </c>
      <c r="H21" s="114">
        <v>453</v>
      </c>
      <c r="I21" s="114">
        <v>432</v>
      </c>
      <c r="J21" s="140">
        <v>443</v>
      </c>
      <c r="K21" s="114">
        <v>-75</v>
      </c>
      <c r="L21" s="116">
        <v>-16.930022573363431</v>
      </c>
    </row>
    <row r="22" spans="1:12" s="110" customFormat="1" ht="15" customHeight="1" x14ac:dyDescent="0.2">
      <c r="A22" s="120"/>
      <c r="B22" s="119"/>
      <c r="C22" s="258" t="s">
        <v>107</v>
      </c>
      <c r="E22" s="113">
        <v>68.330464716006887</v>
      </c>
      <c r="F22" s="115">
        <v>794</v>
      </c>
      <c r="G22" s="114">
        <v>836</v>
      </c>
      <c r="H22" s="114">
        <v>849</v>
      </c>
      <c r="I22" s="114">
        <v>851</v>
      </c>
      <c r="J22" s="140">
        <v>847</v>
      </c>
      <c r="K22" s="114">
        <v>-53</v>
      </c>
      <c r="L22" s="116">
        <v>-6.2573789846517123</v>
      </c>
    </row>
    <row r="23" spans="1:12" s="110" customFormat="1" ht="15" customHeight="1" x14ac:dyDescent="0.2">
      <c r="A23" s="120"/>
      <c r="B23" s="121" t="s">
        <v>111</v>
      </c>
      <c r="C23" s="258"/>
      <c r="E23" s="113">
        <v>13.779965073821241</v>
      </c>
      <c r="F23" s="115">
        <v>868</v>
      </c>
      <c r="G23" s="114">
        <v>927</v>
      </c>
      <c r="H23" s="114">
        <v>923</v>
      </c>
      <c r="I23" s="114">
        <v>909</v>
      </c>
      <c r="J23" s="140">
        <v>897</v>
      </c>
      <c r="K23" s="114">
        <v>-29</v>
      </c>
      <c r="L23" s="116">
        <v>-3.2329988851727984</v>
      </c>
    </row>
    <row r="24" spans="1:12" s="110" customFormat="1" ht="15" customHeight="1" x14ac:dyDescent="0.2">
      <c r="A24" s="120"/>
      <c r="B24" s="119"/>
      <c r="C24" s="258" t="s">
        <v>106</v>
      </c>
      <c r="E24" s="113">
        <v>54.147465437788021</v>
      </c>
      <c r="F24" s="115">
        <v>470</v>
      </c>
      <c r="G24" s="114">
        <v>508</v>
      </c>
      <c r="H24" s="114">
        <v>507</v>
      </c>
      <c r="I24" s="114">
        <v>495</v>
      </c>
      <c r="J24" s="140">
        <v>487</v>
      </c>
      <c r="K24" s="114">
        <v>-17</v>
      </c>
      <c r="L24" s="116">
        <v>-3.4907597535934292</v>
      </c>
    </row>
    <row r="25" spans="1:12" s="110" customFormat="1" ht="15" customHeight="1" x14ac:dyDescent="0.2">
      <c r="A25" s="120"/>
      <c r="B25" s="119"/>
      <c r="C25" s="258" t="s">
        <v>107</v>
      </c>
      <c r="E25" s="113">
        <v>45.852534562211979</v>
      </c>
      <c r="F25" s="115">
        <v>398</v>
      </c>
      <c r="G25" s="114">
        <v>419</v>
      </c>
      <c r="H25" s="114">
        <v>416</v>
      </c>
      <c r="I25" s="114">
        <v>414</v>
      </c>
      <c r="J25" s="140">
        <v>410</v>
      </c>
      <c r="K25" s="114">
        <v>-12</v>
      </c>
      <c r="L25" s="116">
        <v>-2.9268292682926829</v>
      </c>
    </row>
    <row r="26" spans="1:12" s="110" customFormat="1" ht="15" customHeight="1" x14ac:dyDescent="0.2">
      <c r="A26" s="120"/>
      <c r="C26" s="121" t="s">
        <v>187</v>
      </c>
      <c r="D26" s="110" t="s">
        <v>188</v>
      </c>
      <c r="E26" s="113">
        <v>1.6034291157326559</v>
      </c>
      <c r="F26" s="115">
        <v>101</v>
      </c>
      <c r="G26" s="114">
        <v>99</v>
      </c>
      <c r="H26" s="114">
        <v>88</v>
      </c>
      <c r="I26" s="114">
        <v>73</v>
      </c>
      <c r="J26" s="140">
        <v>86</v>
      </c>
      <c r="K26" s="114">
        <v>15</v>
      </c>
      <c r="L26" s="116">
        <v>17.441860465116278</v>
      </c>
    </row>
    <row r="27" spans="1:12" s="110" customFormat="1" ht="15" customHeight="1" x14ac:dyDescent="0.2">
      <c r="A27" s="120"/>
      <c r="B27" s="119"/>
      <c r="D27" s="259" t="s">
        <v>106</v>
      </c>
      <c r="E27" s="113">
        <v>48.514851485148512</v>
      </c>
      <c r="F27" s="115">
        <v>49</v>
      </c>
      <c r="G27" s="114">
        <v>48</v>
      </c>
      <c r="H27" s="114">
        <v>45</v>
      </c>
      <c r="I27" s="114">
        <v>37</v>
      </c>
      <c r="J27" s="140">
        <v>49</v>
      </c>
      <c r="K27" s="114">
        <v>0</v>
      </c>
      <c r="L27" s="116">
        <v>0</v>
      </c>
    </row>
    <row r="28" spans="1:12" s="110" customFormat="1" ht="15" customHeight="1" x14ac:dyDescent="0.2">
      <c r="A28" s="120"/>
      <c r="B28" s="119"/>
      <c r="D28" s="259" t="s">
        <v>107</v>
      </c>
      <c r="E28" s="113">
        <v>51.485148514851488</v>
      </c>
      <c r="F28" s="115">
        <v>52</v>
      </c>
      <c r="G28" s="114">
        <v>51</v>
      </c>
      <c r="H28" s="114">
        <v>43</v>
      </c>
      <c r="I28" s="114">
        <v>36</v>
      </c>
      <c r="J28" s="140">
        <v>37</v>
      </c>
      <c r="K28" s="114">
        <v>15</v>
      </c>
      <c r="L28" s="116">
        <v>40.54054054054054</v>
      </c>
    </row>
    <row r="29" spans="1:12" s="110" customFormat="1" ht="24" customHeight="1" x14ac:dyDescent="0.2">
      <c r="A29" s="604" t="s">
        <v>189</v>
      </c>
      <c r="B29" s="605"/>
      <c r="C29" s="605"/>
      <c r="D29" s="606"/>
      <c r="E29" s="113">
        <v>93.300523892681383</v>
      </c>
      <c r="F29" s="115">
        <v>5877</v>
      </c>
      <c r="G29" s="114">
        <v>6419</v>
      </c>
      <c r="H29" s="114">
        <v>6500</v>
      </c>
      <c r="I29" s="114">
        <v>6561</v>
      </c>
      <c r="J29" s="140">
        <v>6470</v>
      </c>
      <c r="K29" s="114">
        <v>-593</v>
      </c>
      <c r="L29" s="116">
        <v>-9.1653786707882539</v>
      </c>
    </row>
    <row r="30" spans="1:12" s="110" customFormat="1" ht="15" customHeight="1" x14ac:dyDescent="0.2">
      <c r="A30" s="120"/>
      <c r="B30" s="119"/>
      <c r="C30" s="258" t="s">
        <v>106</v>
      </c>
      <c r="E30" s="113">
        <v>38.5570869491237</v>
      </c>
      <c r="F30" s="115">
        <v>2266</v>
      </c>
      <c r="G30" s="114">
        <v>2541</v>
      </c>
      <c r="H30" s="114">
        <v>2579</v>
      </c>
      <c r="I30" s="114">
        <v>2590</v>
      </c>
      <c r="J30" s="140">
        <v>2585</v>
      </c>
      <c r="K30" s="114">
        <v>-319</v>
      </c>
      <c r="L30" s="116">
        <v>-12.340425531914894</v>
      </c>
    </row>
    <row r="31" spans="1:12" s="110" customFormat="1" ht="15" customHeight="1" x14ac:dyDescent="0.2">
      <c r="A31" s="120"/>
      <c r="B31" s="119"/>
      <c r="C31" s="258" t="s">
        <v>107</v>
      </c>
      <c r="E31" s="113">
        <v>61.4429130508763</v>
      </c>
      <c r="F31" s="115">
        <v>3611</v>
      </c>
      <c r="G31" s="114">
        <v>3878</v>
      </c>
      <c r="H31" s="114">
        <v>3921</v>
      </c>
      <c r="I31" s="114">
        <v>3971</v>
      </c>
      <c r="J31" s="140">
        <v>3885</v>
      </c>
      <c r="K31" s="114">
        <v>-274</v>
      </c>
      <c r="L31" s="116">
        <v>-7.0527670527670532</v>
      </c>
    </row>
    <row r="32" spans="1:12" s="110" customFormat="1" ht="15" customHeight="1" x14ac:dyDescent="0.2">
      <c r="A32" s="120"/>
      <c r="B32" s="119" t="s">
        <v>117</v>
      </c>
      <c r="C32" s="258"/>
      <c r="E32" s="113">
        <v>6.6200984283219562</v>
      </c>
      <c r="F32" s="114">
        <v>417</v>
      </c>
      <c r="G32" s="114">
        <v>551</v>
      </c>
      <c r="H32" s="114">
        <v>519</v>
      </c>
      <c r="I32" s="114">
        <v>523</v>
      </c>
      <c r="J32" s="140">
        <v>500</v>
      </c>
      <c r="K32" s="114">
        <v>-83</v>
      </c>
      <c r="L32" s="116">
        <v>-16.600000000000001</v>
      </c>
    </row>
    <row r="33" spans="1:12" s="110" customFormat="1" ht="15" customHeight="1" x14ac:dyDescent="0.2">
      <c r="A33" s="120"/>
      <c r="B33" s="119"/>
      <c r="C33" s="258" t="s">
        <v>106</v>
      </c>
      <c r="E33" s="113">
        <v>56.115107913669064</v>
      </c>
      <c r="F33" s="114">
        <v>234</v>
      </c>
      <c r="G33" s="114">
        <v>312</v>
      </c>
      <c r="H33" s="114">
        <v>290</v>
      </c>
      <c r="I33" s="114">
        <v>301</v>
      </c>
      <c r="J33" s="140">
        <v>281</v>
      </c>
      <c r="K33" s="114">
        <v>-47</v>
      </c>
      <c r="L33" s="116">
        <v>-16.725978647686834</v>
      </c>
    </row>
    <row r="34" spans="1:12" s="110" customFormat="1" ht="15" customHeight="1" x14ac:dyDescent="0.2">
      <c r="A34" s="120"/>
      <c r="B34" s="119"/>
      <c r="C34" s="258" t="s">
        <v>107</v>
      </c>
      <c r="E34" s="113">
        <v>43.884892086330936</v>
      </c>
      <c r="F34" s="114">
        <v>183</v>
      </c>
      <c r="G34" s="114">
        <v>239</v>
      </c>
      <c r="H34" s="114">
        <v>229</v>
      </c>
      <c r="I34" s="114">
        <v>222</v>
      </c>
      <c r="J34" s="140">
        <v>219</v>
      </c>
      <c r="K34" s="114">
        <v>-36</v>
      </c>
      <c r="L34" s="116">
        <v>-16.438356164383563</v>
      </c>
    </row>
    <row r="35" spans="1:12" s="110" customFormat="1" ht="24" customHeight="1" x14ac:dyDescent="0.2">
      <c r="A35" s="604" t="s">
        <v>192</v>
      </c>
      <c r="B35" s="605"/>
      <c r="C35" s="605"/>
      <c r="D35" s="606"/>
      <c r="E35" s="113">
        <v>19.765042070169869</v>
      </c>
      <c r="F35" s="114">
        <v>1245</v>
      </c>
      <c r="G35" s="114">
        <v>1420</v>
      </c>
      <c r="H35" s="114">
        <v>1416</v>
      </c>
      <c r="I35" s="114">
        <v>1533</v>
      </c>
      <c r="J35" s="114">
        <v>1474</v>
      </c>
      <c r="K35" s="318">
        <v>-229</v>
      </c>
      <c r="L35" s="319">
        <v>-15.5359565807327</v>
      </c>
    </row>
    <row r="36" spans="1:12" s="110" customFormat="1" ht="15" customHeight="1" x14ac:dyDescent="0.2">
      <c r="A36" s="120"/>
      <c r="B36" s="119"/>
      <c r="C36" s="258" t="s">
        <v>106</v>
      </c>
      <c r="E36" s="113">
        <v>42.168674698795179</v>
      </c>
      <c r="F36" s="114">
        <v>525</v>
      </c>
      <c r="G36" s="114">
        <v>602</v>
      </c>
      <c r="H36" s="114">
        <v>577</v>
      </c>
      <c r="I36" s="114">
        <v>643</v>
      </c>
      <c r="J36" s="114">
        <v>633</v>
      </c>
      <c r="K36" s="318">
        <v>-108</v>
      </c>
      <c r="L36" s="116">
        <v>-17.061611374407583</v>
      </c>
    </row>
    <row r="37" spans="1:12" s="110" customFormat="1" ht="15" customHeight="1" x14ac:dyDescent="0.2">
      <c r="A37" s="120"/>
      <c r="B37" s="119"/>
      <c r="C37" s="258" t="s">
        <v>107</v>
      </c>
      <c r="E37" s="113">
        <v>57.831325301204821</v>
      </c>
      <c r="F37" s="114">
        <v>720</v>
      </c>
      <c r="G37" s="114">
        <v>818</v>
      </c>
      <c r="H37" s="114">
        <v>839</v>
      </c>
      <c r="I37" s="114">
        <v>890</v>
      </c>
      <c r="J37" s="140">
        <v>841</v>
      </c>
      <c r="K37" s="114">
        <v>-121</v>
      </c>
      <c r="L37" s="116">
        <v>-14.387633769322235</v>
      </c>
    </row>
    <row r="38" spans="1:12" s="110" customFormat="1" ht="15" customHeight="1" x14ac:dyDescent="0.2">
      <c r="A38" s="120"/>
      <c r="B38" s="119" t="s">
        <v>328</v>
      </c>
      <c r="C38" s="258"/>
      <c r="E38" s="113">
        <v>49.118907763137003</v>
      </c>
      <c r="F38" s="114">
        <v>3094</v>
      </c>
      <c r="G38" s="114">
        <v>3351</v>
      </c>
      <c r="H38" s="114">
        <v>3397</v>
      </c>
      <c r="I38" s="114">
        <v>3340</v>
      </c>
      <c r="J38" s="140">
        <v>3287</v>
      </c>
      <c r="K38" s="114">
        <v>-193</v>
      </c>
      <c r="L38" s="116">
        <v>-5.8716154548220265</v>
      </c>
    </row>
    <row r="39" spans="1:12" s="110" customFormat="1" ht="15" customHeight="1" x14ac:dyDescent="0.2">
      <c r="A39" s="120"/>
      <c r="B39" s="119"/>
      <c r="C39" s="258" t="s">
        <v>106</v>
      </c>
      <c r="E39" s="113">
        <v>38.138332255979314</v>
      </c>
      <c r="F39" s="115">
        <v>1180</v>
      </c>
      <c r="G39" s="114">
        <v>1345</v>
      </c>
      <c r="H39" s="114">
        <v>1381</v>
      </c>
      <c r="I39" s="114">
        <v>1354</v>
      </c>
      <c r="J39" s="140">
        <v>1347</v>
      </c>
      <c r="K39" s="114">
        <v>-167</v>
      </c>
      <c r="L39" s="116">
        <v>-12.397921306607275</v>
      </c>
    </row>
    <row r="40" spans="1:12" s="110" customFormat="1" ht="15" customHeight="1" x14ac:dyDescent="0.2">
      <c r="A40" s="120"/>
      <c r="B40" s="119"/>
      <c r="C40" s="258" t="s">
        <v>107</v>
      </c>
      <c r="E40" s="113">
        <v>61.861667744020686</v>
      </c>
      <c r="F40" s="115">
        <v>1914</v>
      </c>
      <c r="G40" s="114">
        <v>2006</v>
      </c>
      <c r="H40" s="114">
        <v>2016</v>
      </c>
      <c r="I40" s="114">
        <v>1986</v>
      </c>
      <c r="J40" s="140">
        <v>1940</v>
      </c>
      <c r="K40" s="114">
        <v>-26</v>
      </c>
      <c r="L40" s="116">
        <v>-1.3402061855670102</v>
      </c>
    </row>
    <row r="41" spans="1:12" s="110" customFormat="1" ht="15" customHeight="1" x14ac:dyDescent="0.2">
      <c r="A41" s="120"/>
      <c r="B41" s="320" t="s">
        <v>517</v>
      </c>
      <c r="C41" s="258"/>
      <c r="E41" s="113">
        <v>4.7785362755993015</v>
      </c>
      <c r="F41" s="115">
        <v>301</v>
      </c>
      <c r="G41" s="114">
        <v>315</v>
      </c>
      <c r="H41" s="114">
        <v>300</v>
      </c>
      <c r="I41" s="114">
        <v>320</v>
      </c>
      <c r="J41" s="140">
        <v>294</v>
      </c>
      <c r="K41" s="114">
        <v>7</v>
      </c>
      <c r="L41" s="116">
        <v>2.3809523809523809</v>
      </c>
    </row>
    <row r="42" spans="1:12" s="110" customFormat="1" ht="15" customHeight="1" x14ac:dyDescent="0.2">
      <c r="A42" s="120"/>
      <c r="B42" s="119"/>
      <c r="C42" s="268" t="s">
        <v>106</v>
      </c>
      <c r="D42" s="182"/>
      <c r="E42" s="113">
        <v>47.50830564784053</v>
      </c>
      <c r="F42" s="115">
        <v>143</v>
      </c>
      <c r="G42" s="114">
        <v>152</v>
      </c>
      <c r="H42" s="114">
        <v>152</v>
      </c>
      <c r="I42" s="114">
        <v>158</v>
      </c>
      <c r="J42" s="140">
        <v>139</v>
      </c>
      <c r="K42" s="114">
        <v>4</v>
      </c>
      <c r="L42" s="116">
        <v>2.8776978417266186</v>
      </c>
    </row>
    <row r="43" spans="1:12" s="110" customFormat="1" ht="15" customHeight="1" x14ac:dyDescent="0.2">
      <c r="A43" s="120"/>
      <c r="B43" s="119"/>
      <c r="C43" s="268" t="s">
        <v>107</v>
      </c>
      <c r="D43" s="182"/>
      <c r="E43" s="113">
        <v>52.49169435215947</v>
      </c>
      <c r="F43" s="115">
        <v>158</v>
      </c>
      <c r="G43" s="114">
        <v>163</v>
      </c>
      <c r="H43" s="114">
        <v>148</v>
      </c>
      <c r="I43" s="114">
        <v>162</v>
      </c>
      <c r="J43" s="140">
        <v>155</v>
      </c>
      <c r="K43" s="114">
        <v>3</v>
      </c>
      <c r="L43" s="116">
        <v>1.935483870967742</v>
      </c>
    </row>
    <row r="44" spans="1:12" s="110" customFormat="1" ht="15" customHeight="1" x14ac:dyDescent="0.2">
      <c r="A44" s="120"/>
      <c r="B44" s="119" t="s">
        <v>205</v>
      </c>
      <c r="C44" s="268"/>
      <c r="D44" s="182"/>
      <c r="E44" s="113">
        <v>26.337513891093824</v>
      </c>
      <c r="F44" s="115">
        <v>1659</v>
      </c>
      <c r="G44" s="114">
        <v>1888</v>
      </c>
      <c r="H44" s="114">
        <v>1911</v>
      </c>
      <c r="I44" s="114">
        <v>1896</v>
      </c>
      <c r="J44" s="140">
        <v>1921</v>
      </c>
      <c r="K44" s="114">
        <v>-262</v>
      </c>
      <c r="L44" s="116">
        <v>-13.638729828214471</v>
      </c>
    </row>
    <row r="45" spans="1:12" s="110" customFormat="1" ht="15" customHeight="1" x14ac:dyDescent="0.2">
      <c r="A45" s="120"/>
      <c r="B45" s="119"/>
      <c r="C45" s="268" t="s">
        <v>106</v>
      </c>
      <c r="D45" s="182"/>
      <c r="E45" s="113">
        <v>39.421338155515372</v>
      </c>
      <c r="F45" s="115">
        <v>654</v>
      </c>
      <c r="G45" s="114">
        <v>755</v>
      </c>
      <c r="H45" s="114">
        <v>761</v>
      </c>
      <c r="I45" s="114">
        <v>738</v>
      </c>
      <c r="J45" s="140">
        <v>750</v>
      </c>
      <c r="K45" s="114">
        <v>-96</v>
      </c>
      <c r="L45" s="116">
        <v>-12.8</v>
      </c>
    </row>
    <row r="46" spans="1:12" s="110" customFormat="1" ht="15" customHeight="1" x14ac:dyDescent="0.2">
      <c r="A46" s="123"/>
      <c r="B46" s="124"/>
      <c r="C46" s="260" t="s">
        <v>107</v>
      </c>
      <c r="D46" s="261"/>
      <c r="E46" s="125">
        <v>60.578661844484628</v>
      </c>
      <c r="F46" s="143">
        <v>1005</v>
      </c>
      <c r="G46" s="144">
        <v>1133</v>
      </c>
      <c r="H46" s="144">
        <v>1150</v>
      </c>
      <c r="I46" s="144">
        <v>1158</v>
      </c>
      <c r="J46" s="145">
        <v>1171</v>
      </c>
      <c r="K46" s="144">
        <v>-166</v>
      </c>
      <c r="L46" s="146">
        <v>-14.17591801878736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6299</v>
      </c>
      <c r="E11" s="114">
        <v>6974</v>
      </c>
      <c r="F11" s="114">
        <v>7024</v>
      </c>
      <c r="G11" s="114">
        <v>7089</v>
      </c>
      <c r="H11" s="140">
        <v>6976</v>
      </c>
      <c r="I11" s="115">
        <v>-677</v>
      </c>
      <c r="J11" s="116">
        <v>-9.7047018348623855</v>
      </c>
    </row>
    <row r="12" spans="1:15" s="110" customFormat="1" ht="24.95" customHeight="1" x14ac:dyDescent="0.2">
      <c r="A12" s="193" t="s">
        <v>132</v>
      </c>
      <c r="B12" s="194" t="s">
        <v>133</v>
      </c>
      <c r="C12" s="113">
        <v>0.36513732338466426</v>
      </c>
      <c r="D12" s="115">
        <v>23</v>
      </c>
      <c r="E12" s="114">
        <v>25</v>
      </c>
      <c r="F12" s="114">
        <v>24</v>
      </c>
      <c r="G12" s="114">
        <v>23</v>
      </c>
      <c r="H12" s="140">
        <v>29</v>
      </c>
      <c r="I12" s="115">
        <v>-6</v>
      </c>
      <c r="J12" s="116">
        <v>-20.689655172413794</v>
      </c>
    </row>
    <row r="13" spans="1:15" s="110" customFormat="1" ht="24.95" customHeight="1" x14ac:dyDescent="0.2">
      <c r="A13" s="193" t="s">
        <v>134</v>
      </c>
      <c r="B13" s="199" t="s">
        <v>214</v>
      </c>
      <c r="C13" s="113">
        <v>9.5253214795999366E-2</v>
      </c>
      <c r="D13" s="115">
        <v>6</v>
      </c>
      <c r="E13" s="114">
        <v>7</v>
      </c>
      <c r="F13" s="114">
        <v>7</v>
      </c>
      <c r="G13" s="114">
        <v>7</v>
      </c>
      <c r="H13" s="140">
        <v>7</v>
      </c>
      <c r="I13" s="115">
        <v>-1</v>
      </c>
      <c r="J13" s="116">
        <v>-14.285714285714286</v>
      </c>
    </row>
    <row r="14" spans="1:15" s="287" customFormat="1" ht="24.95" customHeight="1" x14ac:dyDescent="0.2">
      <c r="A14" s="193" t="s">
        <v>215</v>
      </c>
      <c r="B14" s="199" t="s">
        <v>137</v>
      </c>
      <c r="C14" s="113">
        <v>5.3024289569772982</v>
      </c>
      <c r="D14" s="115">
        <v>334</v>
      </c>
      <c r="E14" s="114">
        <v>339</v>
      </c>
      <c r="F14" s="114">
        <v>337</v>
      </c>
      <c r="G14" s="114">
        <v>325</v>
      </c>
      <c r="H14" s="140">
        <v>314</v>
      </c>
      <c r="I14" s="115">
        <v>20</v>
      </c>
      <c r="J14" s="116">
        <v>6.369426751592357</v>
      </c>
      <c r="K14" s="110"/>
      <c r="L14" s="110"/>
      <c r="M14" s="110"/>
      <c r="N14" s="110"/>
      <c r="O14" s="110"/>
    </row>
    <row r="15" spans="1:15" s="110" customFormat="1" ht="24.95" customHeight="1" x14ac:dyDescent="0.2">
      <c r="A15" s="193" t="s">
        <v>216</v>
      </c>
      <c r="B15" s="199" t="s">
        <v>217</v>
      </c>
      <c r="C15" s="113">
        <v>3.2703603746626451</v>
      </c>
      <c r="D15" s="115">
        <v>206</v>
      </c>
      <c r="E15" s="114">
        <v>200</v>
      </c>
      <c r="F15" s="114">
        <v>193</v>
      </c>
      <c r="G15" s="114">
        <v>176</v>
      </c>
      <c r="H15" s="140">
        <v>172</v>
      </c>
      <c r="I15" s="115">
        <v>34</v>
      </c>
      <c r="J15" s="116">
        <v>19.767441860465116</v>
      </c>
    </row>
    <row r="16" spans="1:15" s="287" customFormat="1" ht="24.95" customHeight="1" x14ac:dyDescent="0.2">
      <c r="A16" s="193" t="s">
        <v>218</v>
      </c>
      <c r="B16" s="199" t="s">
        <v>141</v>
      </c>
      <c r="C16" s="113">
        <v>1.9368153675186537</v>
      </c>
      <c r="D16" s="115">
        <v>122</v>
      </c>
      <c r="E16" s="114">
        <v>132</v>
      </c>
      <c r="F16" s="114">
        <v>134</v>
      </c>
      <c r="G16" s="114">
        <v>138</v>
      </c>
      <c r="H16" s="140">
        <v>133</v>
      </c>
      <c r="I16" s="115">
        <v>-11</v>
      </c>
      <c r="J16" s="116">
        <v>-8.2706766917293226</v>
      </c>
      <c r="K16" s="110"/>
      <c r="L16" s="110"/>
      <c r="M16" s="110"/>
      <c r="N16" s="110"/>
      <c r="O16" s="110"/>
    </row>
    <row r="17" spans="1:15" s="110" customFormat="1" ht="24.95" customHeight="1" x14ac:dyDescent="0.2">
      <c r="A17" s="193" t="s">
        <v>142</v>
      </c>
      <c r="B17" s="199" t="s">
        <v>220</v>
      </c>
      <c r="C17" s="113">
        <v>9.5253214795999366E-2</v>
      </c>
      <c r="D17" s="115">
        <v>6</v>
      </c>
      <c r="E17" s="114">
        <v>7</v>
      </c>
      <c r="F17" s="114">
        <v>10</v>
      </c>
      <c r="G17" s="114">
        <v>11</v>
      </c>
      <c r="H17" s="140">
        <v>9</v>
      </c>
      <c r="I17" s="115">
        <v>-3</v>
      </c>
      <c r="J17" s="116">
        <v>-33.333333333333336</v>
      </c>
    </row>
    <row r="18" spans="1:15" s="287" customFormat="1" ht="24.95" customHeight="1" x14ac:dyDescent="0.2">
      <c r="A18" s="201" t="s">
        <v>144</v>
      </c>
      <c r="B18" s="202" t="s">
        <v>145</v>
      </c>
      <c r="C18" s="113">
        <v>2.2543260835053185</v>
      </c>
      <c r="D18" s="115">
        <v>142</v>
      </c>
      <c r="E18" s="114">
        <v>138</v>
      </c>
      <c r="F18" s="114">
        <v>139</v>
      </c>
      <c r="G18" s="114">
        <v>140</v>
      </c>
      <c r="H18" s="140">
        <v>142</v>
      </c>
      <c r="I18" s="115">
        <v>0</v>
      </c>
      <c r="J18" s="116">
        <v>0</v>
      </c>
      <c r="K18" s="110"/>
      <c r="L18" s="110"/>
      <c r="M18" s="110"/>
      <c r="N18" s="110"/>
      <c r="O18" s="110"/>
    </row>
    <row r="19" spans="1:15" s="110" customFormat="1" ht="24.95" customHeight="1" x14ac:dyDescent="0.2">
      <c r="A19" s="193" t="s">
        <v>146</v>
      </c>
      <c r="B19" s="199" t="s">
        <v>147</v>
      </c>
      <c r="C19" s="113">
        <v>13.954595967613907</v>
      </c>
      <c r="D19" s="115">
        <v>879</v>
      </c>
      <c r="E19" s="114">
        <v>894</v>
      </c>
      <c r="F19" s="114">
        <v>882</v>
      </c>
      <c r="G19" s="114">
        <v>919</v>
      </c>
      <c r="H19" s="140">
        <v>886</v>
      </c>
      <c r="I19" s="115">
        <v>-7</v>
      </c>
      <c r="J19" s="116">
        <v>-0.79006772009029347</v>
      </c>
    </row>
    <row r="20" spans="1:15" s="287" customFormat="1" ht="24.95" customHeight="1" x14ac:dyDescent="0.2">
      <c r="A20" s="193" t="s">
        <v>148</v>
      </c>
      <c r="B20" s="199" t="s">
        <v>149</v>
      </c>
      <c r="C20" s="113">
        <v>6.3343387839339576</v>
      </c>
      <c r="D20" s="115">
        <v>399</v>
      </c>
      <c r="E20" s="114">
        <v>529</v>
      </c>
      <c r="F20" s="114">
        <v>552</v>
      </c>
      <c r="G20" s="114">
        <v>530</v>
      </c>
      <c r="H20" s="140">
        <v>543</v>
      </c>
      <c r="I20" s="115">
        <v>-144</v>
      </c>
      <c r="J20" s="116">
        <v>-26.519337016574585</v>
      </c>
      <c r="K20" s="110"/>
      <c r="L20" s="110"/>
      <c r="M20" s="110"/>
      <c r="N20" s="110"/>
      <c r="O20" s="110"/>
    </row>
    <row r="21" spans="1:15" s="110" customFormat="1" ht="24.95" customHeight="1" x14ac:dyDescent="0.2">
      <c r="A21" s="201" t="s">
        <v>150</v>
      </c>
      <c r="B21" s="202" t="s">
        <v>151</v>
      </c>
      <c r="C21" s="113">
        <v>11.954278456897921</v>
      </c>
      <c r="D21" s="115">
        <v>753</v>
      </c>
      <c r="E21" s="114">
        <v>885</v>
      </c>
      <c r="F21" s="114">
        <v>914</v>
      </c>
      <c r="G21" s="114">
        <v>956</v>
      </c>
      <c r="H21" s="140">
        <v>889</v>
      </c>
      <c r="I21" s="115">
        <v>-136</v>
      </c>
      <c r="J21" s="116">
        <v>-15.298087739032621</v>
      </c>
    </row>
    <row r="22" spans="1:15" s="110" customFormat="1" ht="24.95" customHeight="1" x14ac:dyDescent="0.2">
      <c r="A22" s="201" t="s">
        <v>152</v>
      </c>
      <c r="B22" s="199" t="s">
        <v>153</v>
      </c>
      <c r="C22" s="113">
        <v>12.271789172884585</v>
      </c>
      <c r="D22" s="115">
        <v>773</v>
      </c>
      <c r="E22" s="114">
        <v>731</v>
      </c>
      <c r="F22" s="114">
        <v>742</v>
      </c>
      <c r="G22" s="114">
        <v>731</v>
      </c>
      <c r="H22" s="140">
        <v>721</v>
      </c>
      <c r="I22" s="115">
        <v>52</v>
      </c>
      <c r="J22" s="116">
        <v>7.212205270457698</v>
      </c>
    </row>
    <row r="23" spans="1:15" s="110" customFormat="1" ht="24.95" customHeight="1" x14ac:dyDescent="0.2">
      <c r="A23" s="193" t="s">
        <v>154</v>
      </c>
      <c r="B23" s="199" t="s">
        <v>155</v>
      </c>
      <c r="C23" s="113">
        <v>0.92078107636132722</v>
      </c>
      <c r="D23" s="115">
        <v>58</v>
      </c>
      <c r="E23" s="114">
        <v>56</v>
      </c>
      <c r="F23" s="114">
        <v>57</v>
      </c>
      <c r="G23" s="114">
        <v>57</v>
      </c>
      <c r="H23" s="140">
        <v>57</v>
      </c>
      <c r="I23" s="115">
        <v>1</v>
      </c>
      <c r="J23" s="116">
        <v>1.7543859649122806</v>
      </c>
    </row>
    <row r="24" spans="1:15" s="110" customFormat="1" ht="24.95" customHeight="1" x14ac:dyDescent="0.2">
      <c r="A24" s="193" t="s">
        <v>156</v>
      </c>
      <c r="B24" s="199" t="s">
        <v>221</v>
      </c>
      <c r="C24" s="113">
        <v>8.541038260041276</v>
      </c>
      <c r="D24" s="115">
        <v>538</v>
      </c>
      <c r="E24" s="114">
        <v>558</v>
      </c>
      <c r="F24" s="114">
        <v>561</v>
      </c>
      <c r="G24" s="114">
        <v>539</v>
      </c>
      <c r="H24" s="140">
        <v>543</v>
      </c>
      <c r="I24" s="115">
        <v>-5</v>
      </c>
      <c r="J24" s="116">
        <v>-0.92081031307550643</v>
      </c>
    </row>
    <row r="25" spans="1:15" s="110" customFormat="1" ht="24.95" customHeight="1" x14ac:dyDescent="0.2">
      <c r="A25" s="193" t="s">
        <v>222</v>
      </c>
      <c r="B25" s="204" t="s">
        <v>159</v>
      </c>
      <c r="C25" s="113">
        <v>13.446578822035244</v>
      </c>
      <c r="D25" s="115">
        <v>847</v>
      </c>
      <c r="E25" s="114">
        <v>1159</v>
      </c>
      <c r="F25" s="114">
        <v>1207</v>
      </c>
      <c r="G25" s="114">
        <v>1137</v>
      </c>
      <c r="H25" s="140">
        <v>1152</v>
      </c>
      <c r="I25" s="115">
        <v>-305</v>
      </c>
      <c r="J25" s="116">
        <v>-26.475694444444443</v>
      </c>
    </row>
    <row r="26" spans="1:15" s="110" customFormat="1" ht="24.95" customHeight="1" x14ac:dyDescent="0.2">
      <c r="A26" s="201">
        <v>782.78300000000002</v>
      </c>
      <c r="B26" s="203" t="s">
        <v>160</v>
      </c>
      <c r="C26" s="113">
        <v>3.3656135894586443</v>
      </c>
      <c r="D26" s="115">
        <v>212</v>
      </c>
      <c r="E26" s="114">
        <v>225</v>
      </c>
      <c r="F26" s="114">
        <v>224</v>
      </c>
      <c r="G26" s="114">
        <v>267</v>
      </c>
      <c r="H26" s="140">
        <v>276</v>
      </c>
      <c r="I26" s="115">
        <v>-64</v>
      </c>
      <c r="J26" s="116">
        <v>-23.188405797101449</v>
      </c>
    </row>
    <row r="27" spans="1:15" s="110" customFormat="1" ht="24.95" customHeight="1" x14ac:dyDescent="0.2">
      <c r="A27" s="193" t="s">
        <v>161</v>
      </c>
      <c r="B27" s="199" t="s">
        <v>162</v>
      </c>
      <c r="C27" s="113">
        <v>0.19050642959199873</v>
      </c>
      <c r="D27" s="115">
        <v>12</v>
      </c>
      <c r="E27" s="114">
        <v>11</v>
      </c>
      <c r="F27" s="114">
        <v>13</v>
      </c>
      <c r="G27" s="114">
        <v>13</v>
      </c>
      <c r="H27" s="140">
        <v>13</v>
      </c>
      <c r="I27" s="115">
        <v>-1</v>
      </c>
      <c r="J27" s="116">
        <v>-7.6923076923076925</v>
      </c>
    </row>
    <row r="28" spans="1:15" s="110" customFormat="1" ht="24.95" customHeight="1" x14ac:dyDescent="0.2">
      <c r="A28" s="193" t="s">
        <v>163</v>
      </c>
      <c r="B28" s="199" t="s">
        <v>164</v>
      </c>
      <c r="C28" s="113">
        <v>4.3022702016193044</v>
      </c>
      <c r="D28" s="115">
        <v>271</v>
      </c>
      <c r="E28" s="114">
        <v>312</v>
      </c>
      <c r="F28" s="114">
        <v>235</v>
      </c>
      <c r="G28" s="114">
        <v>325</v>
      </c>
      <c r="H28" s="140">
        <v>294</v>
      </c>
      <c r="I28" s="115">
        <v>-23</v>
      </c>
      <c r="J28" s="116">
        <v>-7.8231292517006805</v>
      </c>
    </row>
    <row r="29" spans="1:15" s="110" customFormat="1" ht="24.95" customHeight="1" x14ac:dyDescent="0.2">
      <c r="A29" s="193">
        <v>86</v>
      </c>
      <c r="B29" s="199" t="s">
        <v>165</v>
      </c>
      <c r="C29" s="113">
        <v>4.1752659152246387</v>
      </c>
      <c r="D29" s="115">
        <v>263</v>
      </c>
      <c r="E29" s="114">
        <v>274</v>
      </c>
      <c r="F29" s="114">
        <v>281</v>
      </c>
      <c r="G29" s="114">
        <v>283</v>
      </c>
      <c r="H29" s="140">
        <v>273</v>
      </c>
      <c r="I29" s="115">
        <v>-10</v>
      </c>
      <c r="J29" s="116">
        <v>-3.6630036630036629</v>
      </c>
    </row>
    <row r="30" spans="1:15" s="110" customFormat="1" ht="24.95" customHeight="1" x14ac:dyDescent="0.2">
      <c r="A30" s="193">
        <v>87.88</v>
      </c>
      <c r="B30" s="204" t="s">
        <v>166</v>
      </c>
      <c r="C30" s="113">
        <v>4.1117637720273059</v>
      </c>
      <c r="D30" s="115">
        <v>259</v>
      </c>
      <c r="E30" s="114">
        <v>267</v>
      </c>
      <c r="F30" s="114">
        <v>283</v>
      </c>
      <c r="G30" s="114">
        <v>272</v>
      </c>
      <c r="H30" s="140">
        <v>285</v>
      </c>
      <c r="I30" s="115">
        <v>-26</v>
      </c>
      <c r="J30" s="116">
        <v>-9.1228070175438596</v>
      </c>
    </row>
    <row r="31" spans="1:15" s="110" customFormat="1" ht="24.95" customHeight="1" x14ac:dyDescent="0.2">
      <c r="A31" s="193" t="s">
        <v>167</v>
      </c>
      <c r="B31" s="199" t="s">
        <v>168</v>
      </c>
      <c r="C31" s="113">
        <v>8.4140339736466103</v>
      </c>
      <c r="D31" s="115">
        <v>530</v>
      </c>
      <c r="E31" s="114">
        <v>564</v>
      </c>
      <c r="F31" s="114">
        <v>566</v>
      </c>
      <c r="G31" s="114">
        <v>565</v>
      </c>
      <c r="H31" s="140">
        <v>552</v>
      </c>
      <c r="I31" s="115">
        <v>-22</v>
      </c>
      <c r="J31" s="116">
        <v>-3.9855072463768115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0.36513732338466426</v>
      </c>
      <c r="D34" s="115">
        <v>23</v>
      </c>
      <c r="E34" s="114">
        <v>25</v>
      </c>
      <c r="F34" s="114">
        <v>24</v>
      </c>
      <c r="G34" s="114">
        <v>23</v>
      </c>
      <c r="H34" s="140">
        <v>29</v>
      </c>
      <c r="I34" s="115">
        <v>-6</v>
      </c>
      <c r="J34" s="116">
        <v>-20.689655172413794</v>
      </c>
    </row>
    <row r="35" spans="1:10" s="110" customFormat="1" ht="24.95" customHeight="1" x14ac:dyDescent="0.2">
      <c r="A35" s="292" t="s">
        <v>171</v>
      </c>
      <c r="B35" s="293" t="s">
        <v>172</v>
      </c>
      <c r="C35" s="113">
        <v>7.6520082552786155</v>
      </c>
      <c r="D35" s="115">
        <v>482</v>
      </c>
      <c r="E35" s="114">
        <v>484</v>
      </c>
      <c r="F35" s="114">
        <v>483</v>
      </c>
      <c r="G35" s="114">
        <v>472</v>
      </c>
      <c r="H35" s="140">
        <v>463</v>
      </c>
      <c r="I35" s="115">
        <v>19</v>
      </c>
      <c r="J35" s="116">
        <v>4.1036717062634986</v>
      </c>
    </row>
    <row r="36" spans="1:10" s="110" customFormat="1" ht="24.95" customHeight="1" x14ac:dyDescent="0.2">
      <c r="A36" s="294" t="s">
        <v>173</v>
      </c>
      <c r="B36" s="295" t="s">
        <v>174</v>
      </c>
      <c r="C36" s="125">
        <v>91.982854421336725</v>
      </c>
      <c r="D36" s="143">
        <v>5794</v>
      </c>
      <c r="E36" s="144">
        <v>6465</v>
      </c>
      <c r="F36" s="144">
        <v>6517</v>
      </c>
      <c r="G36" s="144">
        <v>6594</v>
      </c>
      <c r="H36" s="145">
        <v>6484</v>
      </c>
      <c r="I36" s="143">
        <v>-690</v>
      </c>
      <c r="J36" s="146">
        <v>-10.641579272054287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6299</v>
      </c>
      <c r="F11" s="264">
        <v>6974</v>
      </c>
      <c r="G11" s="264">
        <v>7024</v>
      </c>
      <c r="H11" s="264">
        <v>7089</v>
      </c>
      <c r="I11" s="265">
        <v>6976</v>
      </c>
      <c r="J11" s="263">
        <v>-677</v>
      </c>
      <c r="K11" s="266">
        <v>-9.7047018348623855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49.309414192729001</v>
      </c>
      <c r="E13" s="115">
        <v>3106</v>
      </c>
      <c r="F13" s="114">
        <v>3357</v>
      </c>
      <c r="G13" s="114">
        <v>3385</v>
      </c>
      <c r="H13" s="114">
        <v>3508</v>
      </c>
      <c r="I13" s="140">
        <v>3400</v>
      </c>
      <c r="J13" s="115">
        <v>-294</v>
      </c>
      <c r="K13" s="116">
        <v>-8.6470588235294112</v>
      </c>
    </row>
    <row r="14" spans="1:15" ht="15.95" customHeight="1" x14ac:dyDescent="0.2">
      <c r="A14" s="306" t="s">
        <v>230</v>
      </c>
      <c r="B14" s="307"/>
      <c r="C14" s="308"/>
      <c r="D14" s="113">
        <v>40.943006826480392</v>
      </c>
      <c r="E14" s="115">
        <v>2579</v>
      </c>
      <c r="F14" s="114">
        <v>2980</v>
      </c>
      <c r="G14" s="114">
        <v>2999</v>
      </c>
      <c r="H14" s="114">
        <v>2938</v>
      </c>
      <c r="I14" s="140">
        <v>2933</v>
      </c>
      <c r="J14" s="115">
        <v>-354</v>
      </c>
      <c r="K14" s="116">
        <v>-12.069553358336174</v>
      </c>
    </row>
    <row r="15" spans="1:15" ht="15.95" customHeight="1" x14ac:dyDescent="0.2">
      <c r="A15" s="306" t="s">
        <v>231</v>
      </c>
      <c r="B15" s="307"/>
      <c r="C15" s="308"/>
      <c r="D15" s="113">
        <v>4.1117637720273059</v>
      </c>
      <c r="E15" s="115">
        <v>259</v>
      </c>
      <c r="F15" s="114">
        <v>275</v>
      </c>
      <c r="G15" s="114">
        <v>279</v>
      </c>
      <c r="H15" s="114">
        <v>272</v>
      </c>
      <c r="I15" s="140">
        <v>262</v>
      </c>
      <c r="J15" s="115">
        <v>-3</v>
      </c>
      <c r="K15" s="116">
        <v>-1.1450381679389312</v>
      </c>
    </row>
    <row r="16" spans="1:15" ht="15.95" customHeight="1" x14ac:dyDescent="0.2">
      <c r="A16" s="306" t="s">
        <v>232</v>
      </c>
      <c r="B16" s="307"/>
      <c r="C16" s="308"/>
      <c r="D16" s="113">
        <v>2.6670900142879823</v>
      </c>
      <c r="E16" s="115">
        <v>168</v>
      </c>
      <c r="F16" s="114">
        <v>163</v>
      </c>
      <c r="G16" s="114">
        <v>159</v>
      </c>
      <c r="H16" s="114">
        <v>159</v>
      </c>
      <c r="I16" s="140">
        <v>170</v>
      </c>
      <c r="J16" s="115">
        <v>-2</v>
      </c>
      <c r="K16" s="116">
        <v>-1.1764705882352942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0.33338625178599779</v>
      </c>
      <c r="E18" s="115">
        <v>21</v>
      </c>
      <c r="F18" s="114">
        <v>22</v>
      </c>
      <c r="G18" s="114">
        <v>23</v>
      </c>
      <c r="H18" s="114">
        <v>22</v>
      </c>
      <c r="I18" s="140">
        <v>27</v>
      </c>
      <c r="J18" s="115">
        <v>-6</v>
      </c>
      <c r="K18" s="116">
        <v>-22.222222222222221</v>
      </c>
    </row>
    <row r="19" spans="1:11" ht="14.1" customHeight="1" x14ac:dyDescent="0.2">
      <c r="A19" s="306" t="s">
        <v>235</v>
      </c>
      <c r="B19" s="307" t="s">
        <v>236</v>
      </c>
      <c r="C19" s="308"/>
      <c r="D19" s="113">
        <v>0.28575964438799811</v>
      </c>
      <c r="E19" s="115">
        <v>18</v>
      </c>
      <c r="F19" s="114">
        <v>19</v>
      </c>
      <c r="G19" s="114">
        <v>19</v>
      </c>
      <c r="H19" s="114">
        <v>17</v>
      </c>
      <c r="I19" s="140">
        <v>22</v>
      </c>
      <c r="J19" s="115">
        <v>-4</v>
      </c>
      <c r="K19" s="116">
        <v>-18.181818181818183</v>
      </c>
    </row>
    <row r="20" spans="1:11" ht="14.1" customHeight="1" x14ac:dyDescent="0.2">
      <c r="A20" s="306">
        <v>12</v>
      </c>
      <c r="B20" s="307" t="s">
        <v>237</v>
      </c>
      <c r="C20" s="308"/>
      <c r="D20" s="113">
        <v>0.8890300047626607</v>
      </c>
      <c r="E20" s="115">
        <v>56</v>
      </c>
      <c r="F20" s="114">
        <v>67</v>
      </c>
      <c r="G20" s="114">
        <v>67</v>
      </c>
      <c r="H20" s="114">
        <v>66</v>
      </c>
      <c r="I20" s="140">
        <v>71</v>
      </c>
      <c r="J20" s="115">
        <v>-15</v>
      </c>
      <c r="K20" s="116">
        <v>-21.12676056338028</v>
      </c>
    </row>
    <row r="21" spans="1:11" ht="14.1" customHeight="1" x14ac:dyDescent="0.2">
      <c r="A21" s="306">
        <v>21</v>
      </c>
      <c r="B21" s="307" t="s">
        <v>238</v>
      </c>
      <c r="C21" s="308"/>
      <c r="D21" s="113">
        <v>0</v>
      </c>
      <c r="E21" s="115">
        <v>0</v>
      </c>
      <c r="F21" s="114">
        <v>0</v>
      </c>
      <c r="G21" s="114" t="s">
        <v>513</v>
      </c>
      <c r="H21" s="114" t="s">
        <v>513</v>
      </c>
      <c r="I21" s="140" t="s">
        <v>513</v>
      </c>
      <c r="J21" s="115" t="s">
        <v>513</v>
      </c>
      <c r="K21" s="116" t="s">
        <v>513</v>
      </c>
    </row>
    <row r="22" spans="1:11" ht="14.1" customHeight="1" x14ac:dyDescent="0.2">
      <c r="A22" s="306">
        <v>22</v>
      </c>
      <c r="B22" s="307" t="s">
        <v>239</v>
      </c>
      <c r="C22" s="308"/>
      <c r="D22" s="113">
        <v>0.12700428639466582</v>
      </c>
      <c r="E22" s="115">
        <v>8</v>
      </c>
      <c r="F22" s="114">
        <v>9</v>
      </c>
      <c r="G22" s="114">
        <v>9</v>
      </c>
      <c r="H22" s="114">
        <v>10</v>
      </c>
      <c r="I22" s="140">
        <v>9</v>
      </c>
      <c r="J22" s="115">
        <v>-1</v>
      </c>
      <c r="K22" s="116">
        <v>-11.111111111111111</v>
      </c>
    </row>
    <row r="23" spans="1:11" ht="14.1" customHeight="1" x14ac:dyDescent="0.2">
      <c r="A23" s="306">
        <v>23</v>
      </c>
      <c r="B23" s="307" t="s">
        <v>240</v>
      </c>
      <c r="C23" s="308"/>
      <c r="D23" s="113">
        <v>0.92078107636132722</v>
      </c>
      <c r="E23" s="115">
        <v>58</v>
      </c>
      <c r="F23" s="114">
        <v>60</v>
      </c>
      <c r="G23" s="114">
        <v>53</v>
      </c>
      <c r="H23" s="114">
        <v>57</v>
      </c>
      <c r="I23" s="140">
        <v>55</v>
      </c>
      <c r="J23" s="115">
        <v>3</v>
      </c>
      <c r="K23" s="116">
        <v>5.4545454545454541</v>
      </c>
    </row>
    <row r="24" spans="1:11" ht="14.1" customHeight="1" x14ac:dyDescent="0.2">
      <c r="A24" s="306">
        <v>24</v>
      </c>
      <c r="B24" s="307" t="s">
        <v>241</v>
      </c>
      <c r="C24" s="308"/>
      <c r="D24" s="113">
        <v>2.5718367994919831</v>
      </c>
      <c r="E24" s="115">
        <v>162</v>
      </c>
      <c r="F24" s="114">
        <v>184</v>
      </c>
      <c r="G24" s="114">
        <v>185</v>
      </c>
      <c r="H24" s="114">
        <v>180</v>
      </c>
      <c r="I24" s="140">
        <v>176</v>
      </c>
      <c r="J24" s="115">
        <v>-14</v>
      </c>
      <c r="K24" s="116">
        <v>-7.9545454545454541</v>
      </c>
    </row>
    <row r="25" spans="1:11" ht="14.1" customHeight="1" x14ac:dyDescent="0.2">
      <c r="A25" s="306">
        <v>25</v>
      </c>
      <c r="B25" s="307" t="s">
        <v>242</v>
      </c>
      <c r="C25" s="308"/>
      <c r="D25" s="113">
        <v>1.2224162565486585</v>
      </c>
      <c r="E25" s="115">
        <v>77</v>
      </c>
      <c r="F25" s="114">
        <v>85</v>
      </c>
      <c r="G25" s="114">
        <v>75</v>
      </c>
      <c r="H25" s="114">
        <v>73</v>
      </c>
      <c r="I25" s="140">
        <v>74</v>
      </c>
      <c r="J25" s="115">
        <v>3</v>
      </c>
      <c r="K25" s="116">
        <v>4.0540540540540544</v>
      </c>
    </row>
    <row r="26" spans="1:11" ht="14.1" customHeight="1" x14ac:dyDescent="0.2">
      <c r="A26" s="306">
        <v>26</v>
      </c>
      <c r="B26" s="307" t="s">
        <v>243</v>
      </c>
      <c r="C26" s="308"/>
      <c r="D26" s="113">
        <v>0.33338625178599779</v>
      </c>
      <c r="E26" s="115">
        <v>21</v>
      </c>
      <c r="F26" s="114">
        <v>25</v>
      </c>
      <c r="G26" s="114">
        <v>27</v>
      </c>
      <c r="H26" s="114">
        <v>27</v>
      </c>
      <c r="I26" s="140">
        <v>27</v>
      </c>
      <c r="J26" s="115">
        <v>-6</v>
      </c>
      <c r="K26" s="116">
        <v>-22.222222222222221</v>
      </c>
    </row>
    <row r="27" spans="1:11" ht="14.1" customHeight="1" x14ac:dyDescent="0.2">
      <c r="A27" s="306">
        <v>27</v>
      </c>
      <c r="B27" s="307" t="s">
        <v>244</v>
      </c>
      <c r="C27" s="308"/>
      <c r="D27" s="113">
        <v>0.39688839498333067</v>
      </c>
      <c r="E27" s="115">
        <v>25</v>
      </c>
      <c r="F27" s="114">
        <v>32</v>
      </c>
      <c r="G27" s="114">
        <v>34</v>
      </c>
      <c r="H27" s="114">
        <v>27</v>
      </c>
      <c r="I27" s="140">
        <v>26</v>
      </c>
      <c r="J27" s="115">
        <v>-1</v>
      </c>
      <c r="K27" s="116">
        <v>-3.8461538461538463</v>
      </c>
    </row>
    <row r="28" spans="1:11" ht="14.1" customHeight="1" x14ac:dyDescent="0.2">
      <c r="A28" s="306">
        <v>28</v>
      </c>
      <c r="B28" s="307" t="s">
        <v>245</v>
      </c>
      <c r="C28" s="308"/>
      <c r="D28" s="113">
        <v>0.19050642959199873</v>
      </c>
      <c r="E28" s="115">
        <v>12</v>
      </c>
      <c r="F28" s="114">
        <v>15</v>
      </c>
      <c r="G28" s="114">
        <v>14</v>
      </c>
      <c r="H28" s="114">
        <v>14</v>
      </c>
      <c r="I28" s="140">
        <v>15</v>
      </c>
      <c r="J28" s="115">
        <v>-3</v>
      </c>
      <c r="K28" s="116">
        <v>-20</v>
      </c>
    </row>
    <row r="29" spans="1:11" ht="14.1" customHeight="1" x14ac:dyDescent="0.2">
      <c r="A29" s="306">
        <v>29</v>
      </c>
      <c r="B29" s="307" t="s">
        <v>246</v>
      </c>
      <c r="C29" s="308"/>
      <c r="D29" s="113">
        <v>2.2066994761073184</v>
      </c>
      <c r="E29" s="115">
        <v>139</v>
      </c>
      <c r="F29" s="114">
        <v>153</v>
      </c>
      <c r="G29" s="114">
        <v>153</v>
      </c>
      <c r="H29" s="114">
        <v>158</v>
      </c>
      <c r="I29" s="140">
        <v>144</v>
      </c>
      <c r="J29" s="115">
        <v>-5</v>
      </c>
      <c r="K29" s="116">
        <v>-3.4722222222222223</v>
      </c>
    </row>
    <row r="30" spans="1:11" ht="14.1" customHeight="1" x14ac:dyDescent="0.2">
      <c r="A30" s="306" t="s">
        <v>247</v>
      </c>
      <c r="B30" s="307" t="s">
        <v>248</v>
      </c>
      <c r="C30" s="308"/>
      <c r="D30" s="113">
        <v>0.46039053818066361</v>
      </c>
      <c r="E30" s="115">
        <v>29</v>
      </c>
      <c r="F30" s="114">
        <v>27</v>
      </c>
      <c r="G30" s="114">
        <v>30</v>
      </c>
      <c r="H30" s="114">
        <v>29</v>
      </c>
      <c r="I30" s="140">
        <v>25</v>
      </c>
      <c r="J30" s="115">
        <v>4</v>
      </c>
      <c r="K30" s="116">
        <v>16</v>
      </c>
    </row>
    <row r="31" spans="1:11" ht="14.1" customHeight="1" x14ac:dyDescent="0.2">
      <c r="A31" s="306" t="s">
        <v>249</v>
      </c>
      <c r="B31" s="307" t="s">
        <v>250</v>
      </c>
      <c r="C31" s="308"/>
      <c r="D31" s="113">
        <v>1.746308937926655</v>
      </c>
      <c r="E31" s="115">
        <v>110</v>
      </c>
      <c r="F31" s="114">
        <v>126</v>
      </c>
      <c r="G31" s="114">
        <v>123</v>
      </c>
      <c r="H31" s="114">
        <v>129</v>
      </c>
      <c r="I31" s="140">
        <v>119</v>
      </c>
      <c r="J31" s="115">
        <v>-9</v>
      </c>
      <c r="K31" s="116">
        <v>-7.5630252100840334</v>
      </c>
    </row>
    <row r="32" spans="1:11" ht="14.1" customHeight="1" x14ac:dyDescent="0.2">
      <c r="A32" s="306">
        <v>31</v>
      </c>
      <c r="B32" s="307" t="s">
        <v>251</v>
      </c>
      <c r="C32" s="308"/>
      <c r="D32" s="113">
        <v>0.19050642959199873</v>
      </c>
      <c r="E32" s="115">
        <v>12</v>
      </c>
      <c r="F32" s="114">
        <v>14</v>
      </c>
      <c r="G32" s="114">
        <v>13</v>
      </c>
      <c r="H32" s="114">
        <v>11</v>
      </c>
      <c r="I32" s="140">
        <v>12</v>
      </c>
      <c r="J32" s="115">
        <v>0</v>
      </c>
      <c r="K32" s="116">
        <v>0</v>
      </c>
    </row>
    <row r="33" spans="1:11" ht="14.1" customHeight="1" x14ac:dyDescent="0.2">
      <c r="A33" s="306">
        <v>32</v>
      </c>
      <c r="B33" s="307" t="s">
        <v>252</v>
      </c>
      <c r="C33" s="308"/>
      <c r="D33" s="113">
        <v>0.47626607397999682</v>
      </c>
      <c r="E33" s="115">
        <v>30</v>
      </c>
      <c r="F33" s="114">
        <v>25</v>
      </c>
      <c r="G33" s="114">
        <v>23</v>
      </c>
      <c r="H33" s="114">
        <v>25</v>
      </c>
      <c r="I33" s="140">
        <v>24</v>
      </c>
      <c r="J33" s="115">
        <v>6</v>
      </c>
      <c r="K33" s="116">
        <v>25</v>
      </c>
    </row>
    <row r="34" spans="1:11" ht="14.1" customHeight="1" x14ac:dyDescent="0.2">
      <c r="A34" s="306">
        <v>33</v>
      </c>
      <c r="B34" s="307" t="s">
        <v>253</v>
      </c>
      <c r="C34" s="308"/>
      <c r="D34" s="113">
        <v>0.19050642959199873</v>
      </c>
      <c r="E34" s="115">
        <v>12</v>
      </c>
      <c r="F34" s="114">
        <v>9</v>
      </c>
      <c r="G34" s="114">
        <v>14</v>
      </c>
      <c r="H34" s="114">
        <v>10</v>
      </c>
      <c r="I34" s="140">
        <v>9</v>
      </c>
      <c r="J34" s="115">
        <v>3</v>
      </c>
      <c r="K34" s="116">
        <v>33.333333333333336</v>
      </c>
    </row>
    <row r="35" spans="1:11" ht="14.1" customHeight="1" x14ac:dyDescent="0.2">
      <c r="A35" s="306">
        <v>34</v>
      </c>
      <c r="B35" s="307" t="s">
        <v>254</v>
      </c>
      <c r="C35" s="308"/>
      <c r="D35" s="113">
        <v>2.6670900142879823</v>
      </c>
      <c r="E35" s="115">
        <v>168</v>
      </c>
      <c r="F35" s="114">
        <v>169</v>
      </c>
      <c r="G35" s="114">
        <v>167</v>
      </c>
      <c r="H35" s="114">
        <v>160</v>
      </c>
      <c r="I35" s="140">
        <v>154</v>
      </c>
      <c r="J35" s="115">
        <v>14</v>
      </c>
      <c r="K35" s="116">
        <v>9.0909090909090917</v>
      </c>
    </row>
    <row r="36" spans="1:11" ht="14.1" customHeight="1" x14ac:dyDescent="0.2">
      <c r="A36" s="306">
        <v>41</v>
      </c>
      <c r="B36" s="307" t="s">
        <v>255</v>
      </c>
      <c r="C36" s="308"/>
      <c r="D36" s="113" t="s">
        <v>513</v>
      </c>
      <c r="E36" s="115" t="s">
        <v>513</v>
      </c>
      <c r="F36" s="114" t="s">
        <v>513</v>
      </c>
      <c r="G36" s="114" t="s">
        <v>513</v>
      </c>
      <c r="H36" s="114">
        <v>3</v>
      </c>
      <c r="I36" s="140" t="s">
        <v>513</v>
      </c>
      <c r="J36" s="115" t="s">
        <v>513</v>
      </c>
      <c r="K36" s="116" t="s">
        <v>513</v>
      </c>
    </row>
    <row r="37" spans="1:11" ht="14.1" customHeight="1" x14ac:dyDescent="0.2">
      <c r="A37" s="306">
        <v>42</v>
      </c>
      <c r="B37" s="307" t="s">
        <v>256</v>
      </c>
      <c r="C37" s="308"/>
      <c r="D37" s="113" t="s">
        <v>513</v>
      </c>
      <c r="E37" s="115" t="s">
        <v>513</v>
      </c>
      <c r="F37" s="114" t="s">
        <v>513</v>
      </c>
      <c r="G37" s="114">
        <v>3</v>
      </c>
      <c r="H37" s="114" t="s">
        <v>513</v>
      </c>
      <c r="I37" s="140" t="s">
        <v>513</v>
      </c>
      <c r="J37" s="115" t="s">
        <v>513</v>
      </c>
      <c r="K37" s="116" t="s">
        <v>513</v>
      </c>
    </row>
    <row r="38" spans="1:11" ht="14.1" customHeight="1" x14ac:dyDescent="0.2">
      <c r="A38" s="306">
        <v>43</v>
      </c>
      <c r="B38" s="307" t="s">
        <v>257</v>
      </c>
      <c r="C38" s="308"/>
      <c r="D38" s="113">
        <v>0.30163518018733132</v>
      </c>
      <c r="E38" s="115">
        <v>19</v>
      </c>
      <c r="F38" s="114">
        <v>19</v>
      </c>
      <c r="G38" s="114">
        <v>19</v>
      </c>
      <c r="H38" s="114">
        <v>21</v>
      </c>
      <c r="I38" s="140">
        <v>22</v>
      </c>
      <c r="J38" s="115">
        <v>-3</v>
      </c>
      <c r="K38" s="116">
        <v>-13.636363636363637</v>
      </c>
    </row>
    <row r="39" spans="1:11" ht="14.1" customHeight="1" x14ac:dyDescent="0.2">
      <c r="A39" s="306">
        <v>51</v>
      </c>
      <c r="B39" s="307" t="s">
        <v>258</v>
      </c>
      <c r="C39" s="308"/>
      <c r="D39" s="113">
        <v>18.19336402603588</v>
      </c>
      <c r="E39" s="115">
        <v>1146</v>
      </c>
      <c r="F39" s="114">
        <v>1253</v>
      </c>
      <c r="G39" s="114">
        <v>1288</v>
      </c>
      <c r="H39" s="114">
        <v>1282</v>
      </c>
      <c r="I39" s="140">
        <v>1305</v>
      </c>
      <c r="J39" s="115">
        <v>-159</v>
      </c>
      <c r="K39" s="116">
        <v>-12.183908045977011</v>
      </c>
    </row>
    <row r="40" spans="1:11" ht="14.1" customHeight="1" x14ac:dyDescent="0.2">
      <c r="A40" s="306" t="s">
        <v>259</v>
      </c>
      <c r="B40" s="307" t="s">
        <v>260</v>
      </c>
      <c r="C40" s="308"/>
      <c r="D40" s="113">
        <v>17.939355453246549</v>
      </c>
      <c r="E40" s="115">
        <v>1130</v>
      </c>
      <c r="F40" s="114">
        <v>1236</v>
      </c>
      <c r="G40" s="114">
        <v>1267</v>
      </c>
      <c r="H40" s="114">
        <v>1260</v>
      </c>
      <c r="I40" s="140">
        <v>1282</v>
      </c>
      <c r="J40" s="115">
        <v>-152</v>
      </c>
      <c r="K40" s="116">
        <v>-11.856474258970358</v>
      </c>
    </row>
    <row r="41" spans="1:11" ht="14.1" customHeight="1" x14ac:dyDescent="0.2">
      <c r="A41" s="306"/>
      <c r="B41" s="307" t="s">
        <v>261</v>
      </c>
      <c r="C41" s="308"/>
      <c r="D41" s="113">
        <v>4.4292744880139701</v>
      </c>
      <c r="E41" s="115">
        <v>279</v>
      </c>
      <c r="F41" s="114">
        <v>421</v>
      </c>
      <c r="G41" s="114">
        <v>446</v>
      </c>
      <c r="H41" s="114">
        <v>445</v>
      </c>
      <c r="I41" s="140">
        <v>475</v>
      </c>
      <c r="J41" s="115">
        <v>-196</v>
      </c>
      <c r="K41" s="116">
        <v>-41.263157894736842</v>
      </c>
    </row>
    <row r="42" spans="1:11" ht="14.1" customHeight="1" x14ac:dyDescent="0.2">
      <c r="A42" s="306">
        <v>52</v>
      </c>
      <c r="B42" s="307" t="s">
        <v>262</v>
      </c>
      <c r="C42" s="308"/>
      <c r="D42" s="113">
        <v>2.7147166216859819</v>
      </c>
      <c r="E42" s="115">
        <v>171</v>
      </c>
      <c r="F42" s="114">
        <v>177</v>
      </c>
      <c r="G42" s="114">
        <v>185</v>
      </c>
      <c r="H42" s="114">
        <v>182</v>
      </c>
      <c r="I42" s="140">
        <v>172</v>
      </c>
      <c r="J42" s="115">
        <v>-1</v>
      </c>
      <c r="K42" s="116">
        <v>-0.58139534883720934</v>
      </c>
    </row>
    <row r="43" spans="1:11" ht="14.1" customHeight="1" x14ac:dyDescent="0.2">
      <c r="A43" s="306" t="s">
        <v>263</v>
      </c>
      <c r="B43" s="307" t="s">
        <v>264</v>
      </c>
      <c r="C43" s="308"/>
      <c r="D43" s="113">
        <v>2.4607080488966502</v>
      </c>
      <c r="E43" s="115">
        <v>155</v>
      </c>
      <c r="F43" s="114">
        <v>161</v>
      </c>
      <c r="G43" s="114">
        <v>169</v>
      </c>
      <c r="H43" s="114">
        <v>166</v>
      </c>
      <c r="I43" s="140">
        <v>157</v>
      </c>
      <c r="J43" s="115">
        <v>-2</v>
      </c>
      <c r="K43" s="116">
        <v>-1.2738853503184713</v>
      </c>
    </row>
    <row r="44" spans="1:11" ht="14.1" customHeight="1" x14ac:dyDescent="0.2">
      <c r="A44" s="306">
        <v>53</v>
      </c>
      <c r="B44" s="307" t="s">
        <v>265</v>
      </c>
      <c r="C44" s="308"/>
      <c r="D44" s="113">
        <v>1.1112875059533258</v>
      </c>
      <c r="E44" s="115">
        <v>70</v>
      </c>
      <c r="F44" s="114">
        <v>72</v>
      </c>
      <c r="G44" s="114">
        <v>80</v>
      </c>
      <c r="H44" s="114">
        <v>78</v>
      </c>
      <c r="I44" s="140">
        <v>74</v>
      </c>
      <c r="J44" s="115">
        <v>-4</v>
      </c>
      <c r="K44" s="116">
        <v>-5.4054054054054053</v>
      </c>
    </row>
    <row r="45" spans="1:11" ht="14.1" customHeight="1" x14ac:dyDescent="0.2">
      <c r="A45" s="306" t="s">
        <v>266</v>
      </c>
      <c r="B45" s="307" t="s">
        <v>267</v>
      </c>
      <c r="C45" s="308"/>
      <c r="D45" s="113">
        <v>1.0954119701539926</v>
      </c>
      <c r="E45" s="115">
        <v>69</v>
      </c>
      <c r="F45" s="114">
        <v>71</v>
      </c>
      <c r="G45" s="114">
        <v>79</v>
      </c>
      <c r="H45" s="114">
        <v>77</v>
      </c>
      <c r="I45" s="140">
        <v>73</v>
      </c>
      <c r="J45" s="115">
        <v>-4</v>
      </c>
      <c r="K45" s="116">
        <v>-5.4794520547945202</v>
      </c>
    </row>
    <row r="46" spans="1:11" ht="14.1" customHeight="1" x14ac:dyDescent="0.2">
      <c r="A46" s="306">
        <v>54</v>
      </c>
      <c r="B46" s="307" t="s">
        <v>268</v>
      </c>
      <c r="C46" s="308"/>
      <c r="D46" s="113">
        <v>20.257183679949197</v>
      </c>
      <c r="E46" s="115">
        <v>1276</v>
      </c>
      <c r="F46" s="114">
        <v>1577</v>
      </c>
      <c r="G46" s="114">
        <v>1642</v>
      </c>
      <c r="H46" s="114">
        <v>1558</v>
      </c>
      <c r="I46" s="140">
        <v>1572</v>
      </c>
      <c r="J46" s="115">
        <v>-296</v>
      </c>
      <c r="K46" s="116">
        <v>-18.829516539440203</v>
      </c>
    </row>
    <row r="47" spans="1:11" ht="14.1" customHeight="1" x14ac:dyDescent="0.2">
      <c r="A47" s="306">
        <v>61</v>
      </c>
      <c r="B47" s="307" t="s">
        <v>269</v>
      </c>
      <c r="C47" s="308"/>
      <c r="D47" s="113">
        <v>0.44451500238133035</v>
      </c>
      <c r="E47" s="115">
        <v>28</v>
      </c>
      <c r="F47" s="114">
        <v>28</v>
      </c>
      <c r="G47" s="114">
        <v>29</v>
      </c>
      <c r="H47" s="114">
        <v>26</v>
      </c>
      <c r="I47" s="140">
        <v>24</v>
      </c>
      <c r="J47" s="115">
        <v>4</v>
      </c>
      <c r="K47" s="116">
        <v>16.666666666666668</v>
      </c>
    </row>
    <row r="48" spans="1:11" ht="14.1" customHeight="1" x14ac:dyDescent="0.2">
      <c r="A48" s="306">
        <v>62</v>
      </c>
      <c r="B48" s="307" t="s">
        <v>270</v>
      </c>
      <c r="C48" s="308"/>
      <c r="D48" s="113">
        <v>9.6523257659946022</v>
      </c>
      <c r="E48" s="115">
        <v>608</v>
      </c>
      <c r="F48" s="114">
        <v>623</v>
      </c>
      <c r="G48" s="114">
        <v>629</v>
      </c>
      <c r="H48" s="114">
        <v>652</v>
      </c>
      <c r="I48" s="140">
        <v>618</v>
      </c>
      <c r="J48" s="115">
        <v>-10</v>
      </c>
      <c r="K48" s="116">
        <v>-1.6181229773462784</v>
      </c>
    </row>
    <row r="49" spans="1:11" ht="14.1" customHeight="1" x14ac:dyDescent="0.2">
      <c r="A49" s="306">
        <v>63</v>
      </c>
      <c r="B49" s="307" t="s">
        <v>271</v>
      </c>
      <c r="C49" s="308"/>
      <c r="D49" s="113">
        <v>10.112716304175265</v>
      </c>
      <c r="E49" s="115">
        <v>637</v>
      </c>
      <c r="F49" s="114">
        <v>749</v>
      </c>
      <c r="G49" s="114">
        <v>756</v>
      </c>
      <c r="H49" s="114">
        <v>809</v>
      </c>
      <c r="I49" s="140">
        <v>769</v>
      </c>
      <c r="J49" s="115">
        <v>-132</v>
      </c>
      <c r="K49" s="116">
        <v>-17.165149544863461</v>
      </c>
    </row>
    <row r="50" spans="1:11" ht="14.1" customHeight="1" x14ac:dyDescent="0.2">
      <c r="A50" s="306" t="s">
        <v>272</v>
      </c>
      <c r="B50" s="307" t="s">
        <v>273</v>
      </c>
      <c r="C50" s="308"/>
      <c r="D50" s="113">
        <v>0.69852357517066199</v>
      </c>
      <c r="E50" s="115">
        <v>44</v>
      </c>
      <c r="F50" s="114">
        <v>48</v>
      </c>
      <c r="G50" s="114">
        <v>56</v>
      </c>
      <c r="H50" s="114">
        <v>56</v>
      </c>
      <c r="I50" s="140">
        <v>56</v>
      </c>
      <c r="J50" s="115">
        <v>-12</v>
      </c>
      <c r="K50" s="116">
        <v>-21.428571428571427</v>
      </c>
    </row>
    <row r="51" spans="1:11" ht="14.1" customHeight="1" x14ac:dyDescent="0.2">
      <c r="A51" s="306" t="s">
        <v>274</v>
      </c>
      <c r="B51" s="307" t="s">
        <v>275</v>
      </c>
      <c r="C51" s="308"/>
      <c r="D51" s="113">
        <v>9.1125575488172732</v>
      </c>
      <c r="E51" s="115">
        <v>574</v>
      </c>
      <c r="F51" s="114">
        <v>680</v>
      </c>
      <c r="G51" s="114">
        <v>676</v>
      </c>
      <c r="H51" s="114">
        <v>730</v>
      </c>
      <c r="I51" s="140">
        <v>694</v>
      </c>
      <c r="J51" s="115">
        <v>-120</v>
      </c>
      <c r="K51" s="116">
        <v>-17.291066282420751</v>
      </c>
    </row>
    <row r="52" spans="1:11" ht="14.1" customHeight="1" x14ac:dyDescent="0.2">
      <c r="A52" s="306">
        <v>71</v>
      </c>
      <c r="B52" s="307" t="s">
        <v>276</v>
      </c>
      <c r="C52" s="308"/>
      <c r="D52" s="113">
        <v>10.160342911573265</v>
      </c>
      <c r="E52" s="115">
        <v>640</v>
      </c>
      <c r="F52" s="114">
        <v>665</v>
      </c>
      <c r="G52" s="114">
        <v>599</v>
      </c>
      <c r="H52" s="114">
        <v>687</v>
      </c>
      <c r="I52" s="140">
        <v>659</v>
      </c>
      <c r="J52" s="115">
        <v>-19</v>
      </c>
      <c r="K52" s="116">
        <v>-2.8831562974203337</v>
      </c>
    </row>
    <row r="53" spans="1:11" ht="14.1" customHeight="1" x14ac:dyDescent="0.2">
      <c r="A53" s="306" t="s">
        <v>277</v>
      </c>
      <c r="B53" s="307" t="s">
        <v>278</v>
      </c>
      <c r="C53" s="308"/>
      <c r="D53" s="113">
        <v>0.80965232576599455</v>
      </c>
      <c r="E53" s="115">
        <v>51</v>
      </c>
      <c r="F53" s="114">
        <v>44</v>
      </c>
      <c r="G53" s="114">
        <v>40</v>
      </c>
      <c r="H53" s="114">
        <v>43</v>
      </c>
      <c r="I53" s="140">
        <v>44</v>
      </c>
      <c r="J53" s="115">
        <v>7</v>
      </c>
      <c r="K53" s="116">
        <v>15.909090909090908</v>
      </c>
    </row>
    <row r="54" spans="1:11" ht="14.1" customHeight="1" x14ac:dyDescent="0.2">
      <c r="A54" s="306" t="s">
        <v>279</v>
      </c>
      <c r="B54" s="307" t="s">
        <v>280</v>
      </c>
      <c r="C54" s="308"/>
      <c r="D54" s="113">
        <v>9.0331798698206072</v>
      </c>
      <c r="E54" s="115">
        <v>569</v>
      </c>
      <c r="F54" s="114">
        <v>600</v>
      </c>
      <c r="G54" s="114">
        <v>538</v>
      </c>
      <c r="H54" s="114">
        <v>622</v>
      </c>
      <c r="I54" s="140">
        <v>591</v>
      </c>
      <c r="J54" s="115">
        <v>-22</v>
      </c>
      <c r="K54" s="116">
        <v>-3.7225042301184432</v>
      </c>
    </row>
    <row r="55" spans="1:11" ht="14.1" customHeight="1" x14ac:dyDescent="0.2">
      <c r="A55" s="306">
        <v>72</v>
      </c>
      <c r="B55" s="307" t="s">
        <v>281</v>
      </c>
      <c r="C55" s="308"/>
      <c r="D55" s="113">
        <v>1.1112875059533258</v>
      </c>
      <c r="E55" s="115">
        <v>70</v>
      </c>
      <c r="F55" s="114">
        <v>70</v>
      </c>
      <c r="G55" s="114">
        <v>68</v>
      </c>
      <c r="H55" s="114">
        <v>67</v>
      </c>
      <c r="I55" s="140">
        <v>65</v>
      </c>
      <c r="J55" s="115">
        <v>5</v>
      </c>
      <c r="K55" s="116">
        <v>7.6923076923076925</v>
      </c>
    </row>
    <row r="56" spans="1:11" ht="14.1" customHeight="1" x14ac:dyDescent="0.2">
      <c r="A56" s="306" t="s">
        <v>282</v>
      </c>
      <c r="B56" s="307" t="s">
        <v>283</v>
      </c>
      <c r="C56" s="308"/>
      <c r="D56" s="113">
        <v>0.19050642959199873</v>
      </c>
      <c r="E56" s="115">
        <v>12</v>
      </c>
      <c r="F56" s="114">
        <v>12</v>
      </c>
      <c r="G56" s="114">
        <v>13</v>
      </c>
      <c r="H56" s="114">
        <v>14</v>
      </c>
      <c r="I56" s="140">
        <v>13</v>
      </c>
      <c r="J56" s="115">
        <v>-1</v>
      </c>
      <c r="K56" s="116">
        <v>-7.6923076923076925</v>
      </c>
    </row>
    <row r="57" spans="1:11" ht="14.1" customHeight="1" x14ac:dyDescent="0.2">
      <c r="A57" s="306" t="s">
        <v>284</v>
      </c>
      <c r="B57" s="307" t="s">
        <v>285</v>
      </c>
      <c r="C57" s="308"/>
      <c r="D57" s="113">
        <v>0.61914589617399585</v>
      </c>
      <c r="E57" s="115">
        <v>39</v>
      </c>
      <c r="F57" s="114">
        <v>38</v>
      </c>
      <c r="G57" s="114">
        <v>38</v>
      </c>
      <c r="H57" s="114">
        <v>36</v>
      </c>
      <c r="I57" s="140">
        <v>35</v>
      </c>
      <c r="J57" s="115">
        <v>4</v>
      </c>
      <c r="K57" s="116">
        <v>11.428571428571429</v>
      </c>
    </row>
    <row r="58" spans="1:11" ht="14.1" customHeight="1" x14ac:dyDescent="0.2">
      <c r="A58" s="306">
        <v>73</v>
      </c>
      <c r="B58" s="307" t="s">
        <v>286</v>
      </c>
      <c r="C58" s="308"/>
      <c r="D58" s="113">
        <v>0.87315446896332749</v>
      </c>
      <c r="E58" s="115">
        <v>55</v>
      </c>
      <c r="F58" s="114">
        <v>64</v>
      </c>
      <c r="G58" s="114">
        <v>58</v>
      </c>
      <c r="H58" s="114">
        <v>67</v>
      </c>
      <c r="I58" s="140">
        <v>62</v>
      </c>
      <c r="J58" s="115">
        <v>-7</v>
      </c>
      <c r="K58" s="116">
        <v>-11.290322580645162</v>
      </c>
    </row>
    <row r="59" spans="1:11" ht="14.1" customHeight="1" x14ac:dyDescent="0.2">
      <c r="A59" s="306" t="s">
        <v>287</v>
      </c>
      <c r="B59" s="307" t="s">
        <v>288</v>
      </c>
      <c r="C59" s="308"/>
      <c r="D59" s="113">
        <v>0.55564375297666291</v>
      </c>
      <c r="E59" s="115">
        <v>35</v>
      </c>
      <c r="F59" s="114">
        <v>43</v>
      </c>
      <c r="G59" s="114">
        <v>37</v>
      </c>
      <c r="H59" s="114">
        <v>47</v>
      </c>
      <c r="I59" s="140">
        <v>41</v>
      </c>
      <c r="J59" s="115">
        <v>-6</v>
      </c>
      <c r="K59" s="116">
        <v>-14.634146341463415</v>
      </c>
    </row>
    <row r="60" spans="1:11" ht="14.1" customHeight="1" x14ac:dyDescent="0.2">
      <c r="A60" s="306">
        <v>81</v>
      </c>
      <c r="B60" s="307" t="s">
        <v>289</v>
      </c>
      <c r="C60" s="308"/>
      <c r="D60" s="113">
        <v>2.7305921574853151</v>
      </c>
      <c r="E60" s="115">
        <v>172</v>
      </c>
      <c r="F60" s="114">
        <v>175</v>
      </c>
      <c r="G60" s="114">
        <v>183</v>
      </c>
      <c r="H60" s="114">
        <v>190</v>
      </c>
      <c r="I60" s="140">
        <v>174</v>
      </c>
      <c r="J60" s="115">
        <v>-2</v>
      </c>
      <c r="K60" s="116">
        <v>-1.1494252873563218</v>
      </c>
    </row>
    <row r="61" spans="1:11" ht="14.1" customHeight="1" x14ac:dyDescent="0.2">
      <c r="A61" s="306" t="s">
        <v>290</v>
      </c>
      <c r="B61" s="307" t="s">
        <v>291</v>
      </c>
      <c r="C61" s="308"/>
      <c r="D61" s="113">
        <v>1.0001587553579934</v>
      </c>
      <c r="E61" s="115">
        <v>63</v>
      </c>
      <c r="F61" s="114">
        <v>66</v>
      </c>
      <c r="G61" s="114">
        <v>72</v>
      </c>
      <c r="H61" s="114">
        <v>75</v>
      </c>
      <c r="I61" s="140">
        <v>72</v>
      </c>
      <c r="J61" s="115">
        <v>-9</v>
      </c>
      <c r="K61" s="116">
        <v>-12.5</v>
      </c>
    </row>
    <row r="62" spans="1:11" ht="14.1" customHeight="1" x14ac:dyDescent="0.2">
      <c r="A62" s="306" t="s">
        <v>292</v>
      </c>
      <c r="B62" s="307" t="s">
        <v>293</v>
      </c>
      <c r="C62" s="308"/>
      <c r="D62" s="113">
        <v>1.0001587553579934</v>
      </c>
      <c r="E62" s="115">
        <v>63</v>
      </c>
      <c r="F62" s="114">
        <v>63</v>
      </c>
      <c r="G62" s="114">
        <v>65</v>
      </c>
      <c r="H62" s="114">
        <v>66</v>
      </c>
      <c r="I62" s="140">
        <v>60</v>
      </c>
      <c r="J62" s="115">
        <v>3</v>
      </c>
      <c r="K62" s="116">
        <v>5</v>
      </c>
    </row>
    <row r="63" spans="1:11" ht="14.1" customHeight="1" x14ac:dyDescent="0.2">
      <c r="A63" s="306"/>
      <c r="B63" s="307" t="s">
        <v>294</v>
      </c>
      <c r="C63" s="308"/>
      <c r="D63" s="113">
        <v>0.66677250357199558</v>
      </c>
      <c r="E63" s="115">
        <v>42</v>
      </c>
      <c r="F63" s="114">
        <v>42</v>
      </c>
      <c r="G63" s="114">
        <v>42</v>
      </c>
      <c r="H63" s="114">
        <v>45</v>
      </c>
      <c r="I63" s="140">
        <v>39</v>
      </c>
      <c r="J63" s="115">
        <v>3</v>
      </c>
      <c r="K63" s="116">
        <v>7.6923076923076925</v>
      </c>
    </row>
    <row r="64" spans="1:11" ht="14.1" customHeight="1" x14ac:dyDescent="0.2">
      <c r="A64" s="306" t="s">
        <v>295</v>
      </c>
      <c r="B64" s="307" t="s">
        <v>296</v>
      </c>
      <c r="C64" s="308"/>
      <c r="D64" s="113">
        <v>7.9377678996666132E-2</v>
      </c>
      <c r="E64" s="115">
        <v>5</v>
      </c>
      <c r="F64" s="114">
        <v>4</v>
      </c>
      <c r="G64" s="114">
        <v>4</v>
      </c>
      <c r="H64" s="114">
        <v>4</v>
      </c>
      <c r="I64" s="140">
        <v>5</v>
      </c>
      <c r="J64" s="115">
        <v>0</v>
      </c>
      <c r="K64" s="116">
        <v>0</v>
      </c>
    </row>
    <row r="65" spans="1:11" ht="14.1" customHeight="1" x14ac:dyDescent="0.2">
      <c r="A65" s="306" t="s">
        <v>297</v>
      </c>
      <c r="B65" s="307" t="s">
        <v>298</v>
      </c>
      <c r="C65" s="308"/>
      <c r="D65" s="113">
        <v>0.46039053818066361</v>
      </c>
      <c r="E65" s="115">
        <v>29</v>
      </c>
      <c r="F65" s="114">
        <v>32</v>
      </c>
      <c r="G65" s="114">
        <v>31</v>
      </c>
      <c r="H65" s="114">
        <v>34</v>
      </c>
      <c r="I65" s="140">
        <v>28</v>
      </c>
      <c r="J65" s="115">
        <v>1</v>
      </c>
      <c r="K65" s="116">
        <v>3.5714285714285716</v>
      </c>
    </row>
    <row r="66" spans="1:11" ht="14.1" customHeight="1" x14ac:dyDescent="0.2">
      <c r="A66" s="306">
        <v>82</v>
      </c>
      <c r="B66" s="307" t="s">
        <v>299</v>
      </c>
      <c r="C66" s="308"/>
      <c r="D66" s="113">
        <v>1.5716780441339895</v>
      </c>
      <c r="E66" s="115">
        <v>99</v>
      </c>
      <c r="F66" s="114">
        <v>107</v>
      </c>
      <c r="G66" s="114">
        <v>109</v>
      </c>
      <c r="H66" s="114">
        <v>108</v>
      </c>
      <c r="I66" s="140">
        <v>111</v>
      </c>
      <c r="J66" s="115">
        <v>-12</v>
      </c>
      <c r="K66" s="116">
        <v>-10.810810810810811</v>
      </c>
    </row>
    <row r="67" spans="1:11" ht="14.1" customHeight="1" x14ac:dyDescent="0.2">
      <c r="A67" s="306" t="s">
        <v>300</v>
      </c>
      <c r="B67" s="307" t="s">
        <v>301</v>
      </c>
      <c r="C67" s="308"/>
      <c r="D67" s="113">
        <v>0.42863946658199714</v>
      </c>
      <c r="E67" s="115">
        <v>27</v>
      </c>
      <c r="F67" s="114">
        <v>27</v>
      </c>
      <c r="G67" s="114">
        <v>29</v>
      </c>
      <c r="H67" s="114">
        <v>34</v>
      </c>
      <c r="I67" s="140">
        <v>36</v>
      </c>
      <c r="J67" s="115">
        <v>-9</v>
      </c>
      <c r="K67" s="116">
        <v>-25</v>
      </c>
    </row>
    <row r="68" spans="1:11" ht="14.1" customHeight="1" x14ac:dyDescent="0.2">
      <c r="A68" s="306" t="s">
        <v>302</v>
      </c>
      <c r="B68" s="307" t="s">
        <v>303</v>
      </c>
      <c r="C68" s="308"/>
      <c r="D68" s="113">
        <v>0.80965232576599455</v>
      </c>
      <c r="E68" s="115">
        <v>51</v>
      </c>
      <c r="F68" s="114">
        <v>60</v>
      </c>
      <c r="G68" s="114">
        <v>58</v>
      </c>
      <c r="H68" s="114">
        <v>54</v>
      </c>
      <c r="I68" s="140">
        <v>55</v>
      </c>
      <c r="J68" s="115">
        <v>-4</v>
      </c>
      <c r="K68" s="116">
        <v>-7.2727272727272725</v>
      </c>
    </row>
    <row r="69" spans="1:11" ht="14.1" customHeight="1" x14ac:dyDescent="0.2">
      <c r="A69" s="306">
        <v>83</v>
      </c>
      <c r="B69" s="307" t="s">
        <v>304</v>
      </c>
      <c r="C69" s="308"/>
      <c r="D69" s="113">
        <v>2.8099698364819812</v>
      </c>
      <c r="E69" s="115">
        <v>177</v>
      </c>
      <c r="F69" s="114">
        <v>190</v>
      </c>
      <c r="G69" s="114">
        <v>185</v>
      </c>
      <c r="H69" s="114">
        <v>179</v>
      </c>
      <c r="I69" s="140">
        <v>190</v>
      </c>
      <c r="J69" s="115">
        <v>-13</v>
      </c>
      <c r="K69" s="116">
        <v>-6.8421052631578947</v>
      </c>
    </row>
    <row r="70" spans="1:11" ht="14.1" customHeight="1" x14ac:dyDescent="0.2">
      <c r="A70" s="306" t="s">
        <v>305</v>
      </c>
      <c r="B70" s="307" t="s">
        <v>306</v>
      </c>
      <c r="C70" s="308"/>
      <c r="D70" s="113">
        <v>1.3652960787426576</v>
      </c>
      <c r="E70" s="115">
        <v>86</v>
      </c>
      <c r="F70" s="114">
        <v>96</v>
      </c>
      <c r="G70" s="114">
        <v>91</v>
      </c>
      <c r="H70" s="114">
        <v>97</v>
      </c>
      <c r="I70" s="140">
        <v>104</v>
      </c>
      <c r="J70" s="115">
        <v>-18</v>
      </c>
      <c r="K70" s="116">
        <v>-17.307692307692307</v>
      </c>
    </row>
    <row r="71" spans="1:11" ht="14.1" customHeight="1" x14ac:dyDescent="0.2">
      <c r="A71" s="306"/>
      <c r="B71" s="307" t="s">
        <v>307</v>
      </c>
      <c r="C71" s="308"/>
      <c r="D71" s="113">
        <v>0.68264803937132879</v>
      </c>
      <c r="E71" s="115">
        <v>43</v>
      </c>
      <c r="F71" s="114">
        <v>48</v>
      </c>
      <c r="G71" s="114">
        <v>44</v>
      </c>
      <c r="H71" s="114">
        <v>53</v>
      </c>
      <c r="I71" s="140">
        <v>59</v>
      </c>
      <c r="J71" s="115">
        <v>-16</v>
      </c>
      <c r="K71" s="116">
        <v>-27.118644067796609</v>
      </c>
    </row>
    <row r="72" spans="1:11" ht="14.1" customHeight="1" x14ac:dyDescent="0.2">
      <c r="A72" s="306">
        <v>84</v>
      </c>
      <c r="B72" s="307" t="s">
        <v>308</v>
      </c>
      <c r="C72" s="308"/>
      <c r="D72" s="113">
        <v>0.8890300047626607</v>
      </c>
      <c r="E72" s="115">
        <v>56</v>
      </c>
      <c r="F72" s="114">
        <v>56</v>
      </c>
      <c r="G72" s="114">
        <v>52</v>
      </c>
      <c r="H72" s="114">
        <v>48</v>
      </c>
      <c r="I72" s="140">
        <v>47</v>
      </c>
      <c r="J72" s="115">
        <v>9</v>
      </c>
      <c r="K72" s="116">
        <v>19.148936170212767</v>
      </c>
    </row>
    <row r="73" spans="1:11" ht="14.1" customHeight="1" x14ac:dyDescent="0.2">
      <c r="A73" s="306" t="s">
        <v>309</v>
      </c>
      <c r="B73" s="307" t="s">
        <v>310</v>
      </c>
      <c r="C73" s="308"/>
      <c r="D73" s="113">
        <v>6.3502143197332911E-2</v>
      </c>
      <c r="E73" s="115">
        <v>4</v>
      </c>
      <c r="F73" s="114">
        <v>3</v>
      </c>
      <c r="G73" s="114">
        <v>3</v>
      </c>
      <c r="H73" s="114" t="s">
        <v>513</v>
      </c>
      <c r="I73" s="140" t="s">
        <v>513</v>
      </c>
      <c r="J73" s="115" t="s">
        <v>513</v>
      </c>
      <c r="K73" s="116" t="s">
        <v>513</v>
      </c>
    </row>
    <row r="74" spans="1:11" ht="14.1" customHeight="1" x14ac:dyDescent="0.2">
      <c r="A74" s="306" t="s">
        <v>311</v>
      </c>
      <c r="B74" s="307" t="s">
        <v>312</v>
      </c>
      <c r="C74" s="308"/>
      <c r="D74" s="113">
        <v>4.7626607397999683E-2</v>
      </c>
      <c r="E74" s="115">
        <v>3</v>
      </c>
      <c r="F74" s="114">
        <v>3</v>
      </c>
      <c r="G74" s="114" t="s">
        <v>513</v>
      </c>
      <c r="H74" s="114">
        <v>4</v>
      </c>
      <c r="I74" s="140">
        <v>4</v>
      </c>
      <c r="J74" s="115">
        <v>-1</v>
      </c>
      <c r="K74" s="116">
        <v>-25</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0.47626607397999682</v>
      </c>
      <c r="E76" s="115">
        <v>30</v>
      </c>
      <c r="F76" s="114">
        <v>27</v>
      </c>
      <c r="G76" s="114">
        <v>29</v>
      </c>
      <c r="H76" s="114">
        <v>28</v>
      </c>
      <c r="I76" s="140">
        <v>28</v>
      </c>
      <c r="J76" s="115">
        <v>2</v>
      </c>
      <c r="K76" s="116">
        <v>7.1428571428571432</v>
      </c>
    </row>
    <row r="77" spans="1:11" ht="14.1" customHeight="1" x14ac:dyDescent="0.2">
      <c r="A77" s="306">
        <v>92</v>
      </c>
      <c r="B77" s="307" t="s">
        <v>316</v>
      </c>
      <c r="C77" s="308"/>
      <c r="D77" s="113">
        <v>6.3502143197332911E-2</v>
      </c>
      <c r="E77" s="115">
        <v>4</v>
      </c>
      <c r="F77" s="114">
        <v>3</v>
      </c>
      <c r="G77" s="114" t="s">
        <v>513</v>
      </c>
      <c r="H77" s="114" t="s">
        <v>513</v>
      </c>
      <c r="I77" s="140" t="s">
        <v>513</v>
      </c>
      <c r="J77" s="115" t="s">
        <v>513</v>
      </c>
      <c r="K77" s="116" t="s">
        <v>513</v>
      </c>
    </row>
    <row r="78" spans="1:11" ht="14.1" customHeight="1" x14ac:dyDescent="0.2">
      <c r="A78" s="306">
        <v>93</v>
      </c>
      <c r="B78" s="307" t="s">
        <v>317</v>
      </c>
      <c r="C78" s="308"/>
      <c r="D78" s="113">
        <v>9.5253214795999366E-2</v>
      </c>
      <c r="E78" s="115">
        <v>6</v>
      </c>
      <c r="F78" s="114">
        <v>8</v>
      </c>
      <c r="G78" s="114">
        <v>7</v>
      </c>
      <c r="H78" s="114">
        <v>9</v>
      </c>
      <c r="I78" s="140">
        <v>8</v>
      </c>
      <c r="J78" s="115">
        <v>-2</v>
      </c>
      <c r="K78" s="116">
        <v>-25</v>
      </c>
    </row>
    <row r="79" spans="1:11" ht="14.1" customHeight="1" x14ac:dyDescent="0.2">
      <c r="A79" s="306">
        <v>94</v>
      </c>
      <c r="B79" s="307" t="s">
        <v>318</v>
      </c>
      <c r="C79" s="308"/>
      <c r="D79" s="113">
        <v>0.66677250357199558</v>
      </c>
      <c r="E79" s="115">
        <v>42</v>
      </c>
      <c r="F79" s="114">
        <v>39</v>
      </c>
      <c r="G79" s="114">
        <v>39</v>
      </c>
      <c r="H79" s="114">
        <v>38</v>
      </c>
      <c r="I79" s="140">
        <v>35</v>
      </c>
      <c r="J79" s="115">
        <v>7</v>
      </c>
      <c r="K79" s="116">
        <v>20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2.9687251944753137</v>
      </c>
      <c r="E81" s="143">
        <v>187</v>
      </c>
      <c r="F81" s="144">
        <v>199</v>
      </c>
      <c r="G81" s="144">
        <v>202</v>
      </c>
      <c r="H81" s="144">
        <v>212</v>
      </c>
      <c r="I81" s="145">
        <v>211</v>
      </c>
      <c r="J81" s="143">
        <v>-24</v>
      </c>
      <c r="K81" s="146">
        <v>-11.374407582938389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1647</v>
      </c>
      <c r="G12" s="536">
        <v>1408</v>
      </c>
      <c r="H12" s="536">
        <v>2604</v>
      </c>
      <c r="I12" s="536">
        <v>1590</v>
      </c>
      <c r="J12" s="537">
        <v>2031</v>
      </c>
      <c r="K12" s="538">
        <v>-384</v>
      </c>
      <c r="L12" s="349">
        <v>-18.906942392909897</v>
      </c>
    </row>
    <row r="13" spans="1:17" s="110" customFormat="1" ht="15" customHeight="1" x14ac:dyDescent="0.2">
      <c r="A13" s="350" t="s">
        <v>344</v>
      </c>
      <c r="B13" s="351" t="s">
        <v>345</v>
      </c>
      <c r="C13" s="347"/>
      <c r="D13" s="347"/>
      <c r="E13" s="348"/>
      <c r="F13" s="536">
        <v>989</v>
      </c>
      <c r="G13" s="536">
        <v>852</v>
      </c>
      <c r="H13" s="536">
        <v>1630</v>
      </c>
      <c r="I13" s="536">
        <v>988</v>
      </c>
      <c r="J13" s="537">
        <v>1245</v>
      </c>
      <c r="K13" s="538">
        <v>-256</v>
      </c>
      <c r="L13" s="349">
        <v>-20.562248995983936</v>
      </c>
    </row>
    <row r="14" spans="1:17" s="110" customFormat="1" ht="22.5" customHeight="1" x14ac:dyDescent="0.2">
      <c r="A14" s="350"/>
      <c r="B14" s="351" t="s">
        <v>346</v>
      </c>
      <c r="C14" s="347"/>
      <c r="D14" s="347"/>
      <c r="E14" s="348"/>
      <c r="F14" s="536">
        <v>658</v>
      </c>
      <c r="G14" s="536">
        <v>556</v>
      </c>
      <c r="H14" s="536">
        <v>974</v>
      </c>
      <c r="I14" s="536">
        <v>602</v>
      </c>
      <c r="J14" s="537">
        <v>786</v>
      </c>
      <c r="K14" s="538">
        <v>-128</v>
      </c>
      <c r="L14" s="349">
        <v>-16.284987277353689</v>
      </c>
    </row>
    <row r="15" spans="1:17" s="110" customFormat="1" ht="15" customHeight="1" x14ac:dyDescent="0.2">
      <c r="A15" s="350" t="s">
        <v>347</v>
      </c>
      <c r="B15" s="351" t="s">
        <v>108</v>
      </c>
      <c r="C15" s="347"/>
      <c r="D15" s="347"/>
      <c r="E15" s="348"/>
      <c r="F15" s="536">
        <v>427</v>
      </c>
      <c r="G15" s="536">
        <v>334</v>
      </c>
      <c r="H15" s="536">
        <v>1117</v>
      </c>
      <c r="I15" s="536">
        <v>388</v>
      </c>
      <c r="J15" s="537">
        <v>555</v>
      </c>
      <c r="K15" s="538">
        <v>-128</v>
      </c>
      <c r="L15" s="349">
        <v>-23.063063063063062</v>
      </c>
    </row>
    <row r="16" spans="1:17" s="110" customFormat="1" ht="15" customHeight="1" x14ac:dyDescent="0.2">
      <c r="A16" s="350"/>
      <c r="B16" s="351" t="s">
        <v>109</v>
      </c>
      <c r="C16" s="347"/>
      <c r="D16" s="347"/>
      <c r="E16" s="348"/>
      <c r="F16" s="536">
        <v>1069</v>
      </c>
      <c r="G16" s="536">
        <v>940</v>
      </c>
      <c r="H16" s="536">
        <v>1324</v>
      </c>
      <c r="I16" s="536">
        <v>1047</v>
      </c>
      <c r="J16" s="537">
        <v>1304</v>
      </c>
      <c r="K16" s="538">
        <v>-235</v>
      </c>
      <c r="L16" s="349">
        <v>-18.021472392638035</v>
      </c>
    </row>
    <row r="17" spans="1:12" s="110" customFormat="1" ht="15" customHeight="1" x14ac:dyDescent="0.2">
      <c r="A17" s="350"/>
      <c r="B17" s="351" t="s">
        <v>110</v>
      </c>
      <c r="C17" s="347"/>
      <c r="D17" s="347"/>
      <c r="E17" s="348"/>
      <c r="F17" s="536">
        <v>131</v>
      </c>
      <c r="G17" s="536">
        <v>115</v>
      </c>
      <c r="H17" s="536">
        <v>134</v>
      </c>
      <c r="I17" s="536">
        <v>136</v>
      </c>
      <c r="J17" s="537">
        <v>152</v>
      </c>
      <c r="K17" s="538">
        <v>-21</v>
      </c>
      <c r="L17" s="349">
        <v>-13.815789473684211</v>
      </c>
    </row>
    <row r="18" spans="1:12" s="110" customFormat="1" ht="15" customHeight="1" x14ac:dyDescent="0.2">
      <c r="A18" s="350"/>
      <c r="B18" s="351" t="s">
        <v>111</v>
      </c>
      <c r="C18" s="347"/>
      <c r="D18" s="347"/>
      <c r="E18" s="348"/>
      <c r="F18" s="536">
        <v>20</v>
      </c>
      <c r="G18" s="536">
        <v>19</v>
      </c>
      <c r="H18" s="536">
        <v>29</v>
      </c>
      <c r="I18" s="536">
        <v>19</v>
      </c>
      <c r="J18" s="537">
        <v>20</v>
      </c>
      <c r="K18" s="538">
        <v>0</v>
      </c>
      <c r="L18" s="349">
        <v>0</v>
      </c>
    </row>
    <row r="19" spans="1:12" s="110" customFormat="1" ht="15" customHeight="1" x14ac:dyDescent="0.2">
      <c r="A19" s="118" t="s">
        <v>113</v>
      </c>
      <c r="B19" s="119" t="s">
        <v>181</v>
      </c>
      <c r="C19" s="347"/>
      <c r="D19" s="347"/>
      <c r="E19" s="348"/>
      <c r="F19" s="536">
        <v>1155</v>
      </c>
      <c r="G19" s="536">
        <v>950</v>
      </c>
      <c r="H19" s="536">
        <v>1987</v>
      </c>
      <c r="I19" s="536">
        <v>1114</v>
      </c>
      <c r="J19" s="537">
        <v>1407</v>
      </c>
      <c r="K19" s="538">
        <v>-252</v>
      </c>
      <c r="L19" s="349">
        <v>-17.910447761194028</v>
      </c>
    </row>
    <row r="20" spans="1:12" s="110" customFormat="1" ht="15" customHeight="1" x14ac:dyDescent="0.2">
      <c r="A20" s="118"/>
      <c r="B20" s="119" t="s">
        <v>182</v>
      </c>
      <c r="C20" s="347"/>
      <c r="D20" s="347"/>
      <c r="E20" s="348"/>
      <c r="F20" s="536">
        <v>492</v>
      </c>
      <c r="G20" s="536">
        <v>458</v>
      </c>
      <c r="H20" s="536">
        <v>617</v>
      </c>
      <c r="I20" s="536">
        <v>476</v>
      </c>
      <c r="J20" s="537">
        <v>624</v>
      </c>
      <c r="K20" s="538">
        <v>-132</v>
      </c>
      <c r="L20" s="349">
        <v>-21.153846153846153</v>
      </c>
    </row>
    <row r="21" spans="1:12" s="110" customFormat="1" ht="15" customHeight="1" x14ac:dyDescent="0.2">
      <c r="A21" s="118" t="s">
        <v>113</v>
      </c>
      <c r="B21" s="119" t="s">
        <v>116</v>
      </c>
      <c r="C21" s="347"/>
      <c r="D21" s="347"/>
      <c r="E21" s="348"/>
      <c r="F21" s="536">
        <v>1408</v>
      </c>
      <c r="G21" s="536">
        <v>1169</v>
      </c>
      <c r="H21" s="536">
        <v>2176</v>
      </c>
      <c r="I21" s="536">
        <v>1291</v>
      </c>
      <c r="J21" s="537">
        <v>1696</v>
      </c>
      <c r="K21" s="538">
        <v>-288</v>
      </c>
      <c r="L21" s="349">
        <v>-16.981132075471699</v>
      </c>
    </row>
    <row r="22" spans="1:12" s="110" customFormat="1" ht="15" customHeight="1" x14ac:dyDescent="0.2">
      <c r="A22" s="118"/>
      <c r="B22" s="119" t="s">
        <v>117</v>
      </c>
      <c r="C22" s="347"/>
      <c r="D22" s="347"/>
      <c r="E22" s="348"/>
      <c r="F22" s="536">
        <v>238</v>
      </c>
      <c r="G22" s="536">
        <v>239</v>
      </c>
      <c r="H22" s="536">
        <v>427</v>
      </c>
      <c r="I22" s="536">
        <v>298</v>
      </c>
      <c r="J22" s="537">
        <v>334</v>
      </c>
      <c r="K22" s="538">
        <v>-96</v>
      </c>
      <c r="L22" s="349">
        <v>-28.742514970059879</v>
      </c>
    </row>
    <row r="23" spans="1:12" s="110" customFormat="1" ht="15" customHeight="1" x14ac:dyDescent="0.2">
      <c r="A23" s="352" t="s">
        <v>347</v>
      </c>
      <c r="B23" s="353" t="s">
        <v>193</v>
      </c>
      <c r="C23" s="354"/>
      <c r="D23" s="354"/>
      <c r="E23" s="355"/>
      <c r="F23" s="539">
        <v>34</v>
      </c>
      <c r="G23" s="539">
        <v>69</v>
      </c>
      <c r="H23" s="539">
        <v>557</v>
      </c>
      <c r="I23" s="539">
        <v>23</v>
      </c>
      <c r="J23" s="540">
        <v>58</v>
      </c>
      <c r="K23" s="541">
        <v>-24</v>
      </c>
      <c r="L23" s="356">
        <v>-41.379310344827587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36.9</v>
      </c>
      <c r="H25" s="542">
        <v>43.9</v>
      </c>
      <c r="I25" s="542">
        <v>37.1</v>
      </c>
      <c r="J25" s="542">
        <v>32.299999999999997</v>
      </c>
      <c r="K25" s="543" t="s">
        <v>349</v>
      </c>
      <c r="L25" s="364">
        <v>0.90000000000000568</v>
      </c>
    </row>
    <row r="26" spans="1:12" s="110" customFormat="1" ht="15" customHeight="1" x14ac:dyDescent="0.2">
      <c r="A26" s="365" t="s">
        <v>105</v>
      </c>
      <c r="B26" s="366" t="s">
        <v>345</v>
      </c>
      <c r="C26" s="362"/>
      <c r="D26" s="362"/>
      <c r="E26" s="363"/>
      <c r="F26" s="542">
        <v>29.8</v>
      </c>
      <c r="G26" s="542">
        <v>35.799999999999997</v>
      </c>
      <c r="H26" s="542">
        <v>44.1</v>
      </c>
      <c r="I26" s="542">
        <v>32.200000000000003</v>
      </c>
      <c r="J26" s="544">
        <v>29.2</v>
      </c>
      <c r="K26" s="543" t="s">
        <v>349</v>
      </c>
      <c r="L26" s="364">
        <v>0.60000000000000142</v>
      </c>
    </row>
    <row r="27" spans="1:12" s="110" customFormat="1" ht="15" customHeight="1" x14ac:dyDescent="0.2">
      <c r="A27" s="365"/>
      <c r="B27" s="366" t="s">
        <v>346</v>
      </c>
      <c r="C27" s="362"/>
      <c r="D27" s="362"/>
      <c r="E27" s="363"/>
      <c r="F27" s="542">
        <v>38.4</v>
      </c>
      <c r="G27" s="542">
        <v>38.799999999999997</v>
      </c>
      <c r="H27" s="542">
        <v>43.5</v>
      </c>
      <c r="I27" s="542">
        <v>45.1</v>
      </c>
      <c r="J27" s="542">
        <v>37.1</v>
      </c>
      <c r="K27" s="543" t="s">
        <v>349</v>
      </c>
      <c r="L27" s="364">
        <v>1.2999999999999972</v>
      </c>
    </row>
    <row r="28" spans="1:12" s="110" customFormat="1" ht="15" customHeight="1" x14ac:dyDescent="0.2">
      <c r="A28" s="365" t="s">
        <v>113</v>
      </c>
      <c r="B28" s="366" t="s">
        <v>108</v>
      </c>
      <c r="C28" s="362"/>
      <c r="D28" s="362"/>
      <c r="E28" s="363"/>
      <c r="F28" s="542">
        <v>41.6</v>
      </c>
      <c r="G28" s="542">
        <v>49.4</v>
      </c>
      <c r="H28" s="542">
        <v>47.8</v>
      </c>
      <c r="I28" s="542">
        <v>42.3</v>
      </c>
      <c r="J28" s="542">
        <v>40.5</v>
      </c>
      <c r="K28" s="543" t="s">
        <v>349</v>
      </c>
      <c r="L28" s="364">
        <v>1.1000000000000014</v>
      </c>
    </row>
    <row r="29" spans="1:12" s="110" customFormat="1" ht="11.25" x14ac:dyDescent="0.2">
      <c r="A29" s="365"/>
      <c r="B29" s="366" t="s">
        <v>109</v>
      </c>
      <c r="C29" s="362"/>
      <c r="D29" s="362"/>
      <c r="E29" s="363"/>
      <c r="F29" s="542">
        <v>31</v>
      </c>
      <c r="G29" s="542">
        <v>34</v>
      </c>
      <c r="H29" s="542">
        <v>43.2</v>
      </c>
      <c r="I29" s="542">
        <v>35.4</v>
      </c>
      <c r="J29" s="544">
        <v>29.3</v>
      </c>
      <c r="K29" s="543" t="s">
        <v>349</v>
      </c>
      <c r="L29" s="364">
        <v>1.6999999999999993</v>
      </c>
    </row>
    <row r="30" spans="1:12" s="110" customFormat="1" ht="15" customHeight="1" x14ac:dyDescent="0.2">
      <c r="A30" s="365"/>
      <c r="B30" s="366" t="s">
        <v>110</v>
      </c>
      <c r="C30" s="362"/>
      <c r="D30" s="362"/>
      <c r="E30" s="363"/>
      <c r="F30" s="542">
        <v>25.2</v>
      </c>
      <c r="G30" s="542">
        <v>27</v>
      </c>
      <c r="H30" s="542">
        <v>34.299999999999997</v>
      </c>
      <c r="I30" s="542">
        <v>38.200000000000003</v>
      </c>
      <c r="J30" s="542">
        <v>28.9</v>
      </c>
      <c r="K30" s="543" t="s">
        <v>349</v>
      </c>
      <c r="L30" s="364">
        <v>-3.6999999999999993</v>
      </c>
    </row>
    <row r="31" spans="1:12" s="110" customFormat="1" ht="15" customHeight="1" x14ac:dyDescent="0.2">
      <c r="A31" s="365"/>
      <c r="B31" s="366" t="s">
        <v>111</v>
      </c>
      <c r="C31" s="362"/>
      <c r="D31" s="362"/>
      <c r="E31" s="363"/>
      <c r="F31" s="542">
        <v>50</v>
      </c>
      <c r="G31" s="542">
        <v>63.2</v>
      </c>
      <c r="H31" s="542">
        <v>55.2</v>
      </c>
      <c r="I31" s="542">
        <v>26.3</v>
      </c>
      <c r="J31" s="542">
        <v>50</v>
      </c>
      <c r="K31" s="543" t="s">
        <v>349</v>
      </c>
      <c r="L31" s="364">
        <v>0</v>
      </c>
    </row>
    <row r="32" spans="1:12" s="110" customFormat="1" ht="15" customHeight="1" x14ac:dyDescent="0.2">
      <c r="A32" s="367" t="s">
        <v>113</v>
      </c>
      <c r="B32" s="368" t="s">
        <v>181</v>
      </c>
      <c r="C32" s="362"/>
      <c r="D32" s="362"/>
      <c r="E32" s="363"/>
      <c r="F32" s="542">
        <v>31.8</v>
      </c>
      <c r="G32" s="542">
        <v>30.7</v>
      </c>
      <c r="H32" s="542">
        <v>41.2</v>
      </c>
      <c r="I32" s="542">
        <v>31</v>
      </c>
      <c r="J32" s="544">
        <v>28.2</v>
      </c>
      <c r="K32" s="543" t="s">
        <v>349</v>
      </c>
      <c r="L32" s="364">
        <v>3.6000000000000014</v>
      </c>
    </row>
    <row r="33" spans="1:12" s="110" customFormat="1" ht="15" customHeight="1" x14ac:dyDescent="0.2">
      <c r="A33" s="367"/>
      <c r="B33" s="368" t="s">
        <v>182</v>
      </c>
      <c r="C33" s="362"/>
      <c r="D33" s="362"/>
      <c r="E33" s="363"/>
      <c r="F33" s="542">
        <v>36.700000000000003</v>
      </c>
      <c r="G33" s="542">
        <v>48.8</v>
      </c>
      <c r="H33" s="542">
        <v>49.7</v>
      </c>
      <c r="I33" s="542">
        <v>51.3</v>
      </c>
      <c r="J33" s="542">
        <v>41.4</v>
      </c>
      <c r="K33" s="543" t="s">
        <v>349</v>
      </c>
      <c r="L33" s="364">
        <v>-4.6999999999999957</v>
      </c>
    </row>
    <row r="34" spans="1:12" s="369" customFormat="1" ht="15" customHeight="1" x14ac:dyDescent="0.2">
      <c r="A34" s="367" t="s">
        <v>113</v>
      </c>
      <c r="B34" s="368" t="s">
        <v>116</v>
      </c>
      <c r="C34" s="362"/>
      <c r="D34" s="362"/>
      <c r="E34" s="363"/>
      <c r="F34" s="542">
        <v>32.200000000000003</v>
      </c>
      <c r="G34" s="542">
        <v>36.4</v>
      </c>
      <c r="H34" s="542">
        <v>40.1</v>
      </c>
      <c r="I34" s="542">
        <v>36.4</v>
      </c>
      <c r="J34" s="542">
        <v>31.5</v>
      </c>
      <c r="K34" s="543" t="s">
        <v>349</v>
      </c>
      <c r="L34" s="364">
        <v>0.70000000000000284</v>
      </c>
    </row>
    <row r="35" spans="1:12" s="369" customFormat="1" ht="11.25" x14ac:dyDescent="0.2">
      <c r="A35" s="370"/>
      <c r="B35" s="371" t="s">
        <v>117</v>
      </c>
      <c r="C35" s="372"/>
      <c r="D35" s="372"/>
      <c r="E35" s="373"/>
      <c r="F35" s="545">
        <v>39.6</v>
      </c>
      <c r="G35" s="545">
        <v>39.5</v>
      </c>
      <c r="H35" s="545">
        <v>58.3</v>
      </c>
      <c r="I35" s="545">
        <v>40.299999999999997</v>
      </c>
      <c r="J35" s="546">
        <v>36.299999999999997</v>
      </c>
      <c r="K35" s="547" t="s">
        <v>349</v>
      </c>
      <c r="L35" s="374">
        <v>3.3000000000000043</v>
      </c>
    </row>
    <row r="36" spans="1:12" s="369" customFormat="1" ht="15.95" customHeight="1" x14ac:dyDescent="0.2">
      <c r="A36" s="375" t="s">
        <v>350</v>
      </c>
      <c r="B36" s="376"/>
      <c r="C36" s="377"/>
      <c r="D36" s="376"/>
      <c r="E36" s="378"/>
      <c r="F36" s="548">
        <v>1579</v>
      </c>
      <c r="G36" s="548">
        <v>1321</v>
      </c>
      <c r="H36" s="548">
        <v>1894</v>
      </c>
      <c r="I36" s="548">
        <v>1558</v>
      </c>
      <c r="J36" s="548">
        <v>1943</v>
      </c>
      <c r="K36" s="549">
        <v>-364</v>
      </c>
      <c r="L36" s="380">
        <v>-18.733916623777663</v>
      </c>
    </row>
    <row r="37" spans="1:12" s="369" customFormat="1" ht="15.95" customHeight="1" x14ac:dyDescent="0.2">
      <c r="A37" s="381"/>
      <c r="B37" s="382" t="s">
        <v>113</v>
      </c>
      <c r="C37" s="382" t="s">
        <v>351</v>
      </c>
      <c r="D37" s="382"/>
      <c r="E37" s="383"/>
      <c r="F37" s="548">
        <v>525</v>
      </c>
      <c r="G37" s="548">
        <v>488</v>
      </c>
      <c r="H37" s="548">
        <v>831</v>
      </c>
      <c r="I37" s="548">
        <v>578</v>
      </c>
      <c r="J37" s="548">
        <v>627</v>
      </c>
      <c r="K37" s="549">
        <v>-102</v>
      </c>
      <c r="L37" s="380">
        <v>-16.267942583732058</v>
      </c>
    </row>
    <row r="38" spans="1:12" s="369" customFormat="1" ht="15.95" customHeight="1" x14ac:dyDescent="0.2">
      <c r="A38" s="381"/>
      <c r="B38" s="384" t="s">
        <v>105</v>
      </c>
      <c r="C38" s="384" t="s">
        <v>106</v>
      </c>
      <c r="D38" s="385"/>
      <c r="E38" s="383"/>
      <c r="F38" s="548">
        <v>946</v>
      </c>
      <c r="G38" s="548">
        <v>808</v>
      </c>
      <c r="H38" s="548">
        <v>1200</v>
      </c>
      <c r="I38" s="548">
        <v>971</v>
      </c>
      <c r="J38" s="550">
        <v>1200</v>
      </c>
      <c r="K38" s="549">
        <v>-254</v>
      </c>
      <c r="L38" s="380">
        <v>-21.166666666666668</v>
      </c>
    </row>
    <row r="39" spans="1:12" s="369" customFormat="1" ht="15.95" customHeight="1" x14ac:dyDescent="0.2">
      <c r="A39" s="381"/>
      <c r="B39" s="385"/>
      <c r="C39" s="382" t="s">
        <v>352</v>
      </c>
      <c r="D39" s="385"/>
      <c r="E39" s="383"/>
      <c r="F39" s="548">
        <v>282</v>
      </c>
      <c r="G39" s="548">
        <v>289</v>
      </c>
      <c r="H39" s="548">
        <v>529</v>
      </c>
      <c r="I39" s="548">
        <v>313</v>
      </c>
      <c r="J39" s="548">
        <v>351</v>
      </c>
      <c r="K39" s="549">
        <v>-69</v>
      </c>
      <c r="L39" s="380">
        <v>-19.658119658119659</v>
      </c>
    </row>
    <row r="40" spans="1:12" s="369" customFormat="1" ht="15.95" customHeight="1" x14ac:dyDescent="0.2">
      <c r="A40" s="381"/>
      <c r="B40" s="384"/>
      <c r="C40" s="384" t="s">
        <v>107</v>
      </c>
      <c r="D40" s="385"/>
      <c r="E40" s="383"/>
      <c r="F40" s="548">
        <v>633</v>
      </c>
      <c r="G40" s="548">
        <v>513</v>
      </c>
      <c r="H40" s="548">
        <v>694</v>
      </c>
      <c r="I40" s="548">
        <v>587</v>
      </c>
      <c r="J40" s="548">
        <v>743</v>
      </c>
      <c r="K40" s="549">
        <v>-110</v>
      </c>
      <c r="L40" s="380">
        <v>-14.804845222072679</v>
      </c>
    </row>
    <row r="41" spans="1:12" s="369" customFormat="1" ht="24" customHeight="1" x14ac:dyDescent="0.2">
      <c r="A41" s="381"/>
      <c r="B41" s="385"/>
      <c r="C41" s="382" t="s">
        <v>352</v>
      </c>
      <c r="D41" s="385"/>
      <c r="E41" s="383"/>
      <c r="F41" s="548">
        <v>243</v>
      </c>
      <c r="G41" s="548">
        <v>199</v>
      </c>
      <c r="H41" s="548">
        <v>302</v>
      </c>
      <c r="I41" s="548">
        <v>265</v>
      </c>
      <c r="J41" s="550">
        <v>276</v>
      </c>
      <c r="K41" s="549">
        <v>-33</v>
      </c>
      <c r="L41" s="380">
        <v>-11.956521739130435</v>
      </c>
    </row>
    <row r="42" spans="1:12" s="110" customFormat="1" ht="15" customHeight="1" x14ac:dyDescent="0.2">
      <c r="A42" s="381"/>
      <c r="B42" s="384" t="s">
        <v>113</v>
      </c>
      <c r="C42" s="384" t="s">
        <v>353</v>
      </c>
      <c r="D42" s="385"/>
      <c r="E42" s="383"/>
      <c r="F42" s="548">
        <v>373</v>
      </c>
      <c r="G42" s="548">
        <v>269</v>
      </c>
      <c r="H42" s="548">
        <v>469</v>
      </c>
      <c r="I42" s="548">
        <v>362</v>
      </c>
      <c r="J42" s="548">
        <v>484</v>
      </c>
      <c r="K42" s="549">
        <v>-111</v>
      </c>
      <c r="L42" s="380">
        <v>-22.93388429752066</v>
      </c>
    </row>
    <row r="43" spans="1:12" s="110" customFormat="1" ht="15" customHeight="1" x14ac:dyDescent="0.2">
      <c r="A43" s="381"/>
      <c r="B43" s="385"/>
      <c r="C43" s="382" t="s">
        <v>352</v>
      </c>
      <c r="D43" s="385"/>
      <c r="E43" s="383"/>
      <c r="F43" s="548">
        <v>155</v>
      </c>
      <c r="G43" s="548">
        <v>133</v>
      </c>
      <c r="H43" s="548">
        <v>224</v>
      </c>
      <c r="I43" s="548">
        <v>153</v>
      </c>
      <c r="J43" s="548">
        <v>196</v>
      </c>
      <c r="K43" s="549">
        <v>-41</v>
      </c>
      <c r="L43" s="380">
        <v>-20.918367346938776</v>
      </c>
    </row>
    <row r="44" spans="1:12" s="110" customFormat="1" ht="15" customHeight="1" x14ac:dyDescent="0.2">
      <c r="A44" s="381"/>
      <c r="B44" s="384"/>
      <c r="C44" s="366" t="s">
        <v>109</v>
      </c>
      <c r="D44" s="385"/>
      <c r="E44" s="383"/>
      <c r="F44" s="548">
        <v>1055</v>
      </c>
      <c r="G44" s="548">
        <v>918</v>
      </c>
      <c r="H44" s="548">
        <v>1262</v>
      </c>
      <c r="I44" s="548">
        <v>1041</v>
      </c>
      <c r="J44" s="550">
        <v>1287</v>
      </c>
      <c r="K44" s="549">
        <v>-232</v>
      </c>
      <c r="L44" s="380">
        <v>-18.026418026418025</v>
      </c>
    </row>
    <row r="45" spans="1:12" s="110" customFormat="1" ht="15" customHeight="1" x14ac:dyDescent="0.2">
      <c r="A45" s="381"/>
      <c r="B45" s="385"/>
      <c r="C45" s="382" t="s">
        <v>352</v>
      </c>
      <c r="D45" s="385"/>
      <c r="E45" s="383"/>
      <c r="F45" s="548">
        <v>327</v>
      </c>
      <c r="G45" s="548">
        <v>312</v>
      </c>
      <c r="H45" s="548">
        <v>545</v>
      </c>
      <c r="I45" s="548">
        <v>368</v>
      </c>
      <c r="J45" s="548">
        <v>377</v>
      </c>
      <c r="K45" s="549">
        <v>-50</v>
      </c>
      <c r="L45" s="380">
        <v>-13.262599469496021</v>
      </c>
    </row>
    <row r="46" spans="1:12" s="110" customFormat="1" ht="15" customHeight="1" x14ac:dyDescent="0.2">
      <c r="A46" s="381"/>
      <c r="B46" s="384"/>
      <c r="C46" s="366" t="s">
        <v>110</v>
      </c>
      <c r="D46" s="385"/>
      <c r="E46" s="383"/>
      <c r="F46" s="548">
        <v>131</v>
      </c>
      <c r="G46" s="548">
        <v>115</v>
      </c>
      <c r="H46" s="548">
        <v>134</v>
      </c>
      <c r="I46" s="548">
        <v>136</v>
      </c>
      <c r="J46" s="548">
        <v>152</v>
      </c>
      <c r="K46" s="549">
        <v>-21</v>
      </c>
      <c r="L46" s="380">
        <v>-13.815789473684211</v>
      </c>
    </row>
    <row r="47" spans="1:12" s="110" customFormat="1" ht="15" customHeight="1" x14ac:dyDescent="0.2">
      <c r="A47" s="381"/>
      <c r="B47" s="385"/>
      <c r="C47" s="382" t="s">
        <v>352</v>
      </c>
      <c r="D47" s="385"/>
      <c r="E47" s="383"/>
      <c r="F47" s="548">
        <v>33</v>
      </c>
      <c r="G47" s="548">
        <v>31</v>
      </c>
      <c r="H47" s="548">
        <v>46</v>
      </c>
      <c r="I47" s="548">
        <v>52</v>
      </c>
      <c r="J47" s="550">
        <v>44</v>
      </c>
      <c r="K47" s="549">
        <v>-11</v>
      </c>
      <c r="L47" s="380">
        <v>-25</v>
      </c>
    </row>
    <row r="48" spans="1:12" s="110" customFormat="1" ht="15" customHeight="1" x14ac:dyDescent="0.2">
      <c r="A48" s="381"/>
      <c r="B48" s="385"/>
      <c r="C48" s="366" t="s">
        <v>111</v>
      </c>
      <c r="D48" s="386"/>
      <c r="E48" s="387"/>
      <c r="F48" s="548">
        <v>20</v>
      </c>
      <c r="G48" s="548">
        <v>19</v>
      </c>
      <c r="H48" s="548">
        <v>29</v>
      </c>
      <c r="I48" s="548">
        <v>19</v>
      </c>
      <c r="J48" s="548">
        <v>20</v>
      </c>
      <c r="K48" s="549">
        <v>0</v>
      </c>
      <c r="L48" s="380">
        <v>0</v>
      </c>
    </row>
    <row r="49" spans="1:12" s="110" customFormat="1" ht="15" customHeight="1" x14ac:dyDescent="0.2">
      <c r="A49" s="381"/>
      <c r="B49" s="385"/>
      <c r="C49" s="382" t="s">
        <v>352</v>
      </c>
      <c r="D49" s="385"/>
      <c r="E49" s="383"/>
      <c r="F49" s="548">
        <v>10</v>
      </c>
      <c r="G49" s="548">
        <v>12</v>
      </c>
      <c r="H49" s="548">
        <v>16</v>
      </c>
      <c r="I49" s="548">
        <v>5</v>
      </c>
      <c r="J49" s="548">
        <v>10</v>
      </c>
      <c r="K49" s="549">
        <v>0</v>
      </c>
      <c r="L49" s="380">
        <v>0</v>
      </c>
    </row>
    <row r="50" spans="1:12" s="110" customFormat="1" ht="15" customHeight="1" x14ac:dyDescent="0.2">
      <c r="A50" s="381"/>
      <c r="B50" s="384" t="s">
        <v>113</v>
      </c>
      <c r="C50" s="382" t="s">
        <v>181</v>
      </c>
      <c r="D50" s="385"/>
      <c r="E50" s="383"/>
      <c r="F50" s="548">
        <v>1108</v>
      </c>
      <c r="G50" s="548">
        <v>866</v>
      </c>
      <c r="H50" s="548">
        <v>1295</v>
      </c>
      <c r="I50" s="548">
        <v>1088</v>
      </c>
      <c r="J50" s="550">
        <v>1342</v>
      </c>
      <c r="K50" s="549">
        <v>-234</v>
      </c>
      <c r="L50" s="380">
        <v>-17.43666169895678</v>
      </c>
    </row>
    <row r="51" spans="1:12" s="110" customFormat="1" ht="15" customHeight="1" x14ac:dyDescent="0.2">
      <c r="A51" s="381"/>
      <c r="B51" s="385"/>
      <c r="C51" s="382" t="s">
        <v>352</v>
      </c>
      <c r="D51" s="385"/>
      <c r="E51" s="383"/>
      <c r="F51" s="548">
        <v>352</v>
      </c>
      <c r="G51" s="548">
        <v>266</v>
      </c>
      <c r="H51" s="548">
        <v>533</v>
      </c>
      <c r="I51" s="548">
        <v>337</v>
      </c>
      <c r="J51" s="548">
        <v>378</v>
      </c>
      <c r="K51" s="549">
        <v>-26</v>
      </c>
      <c r="L51" s="380">
        <v>-6.8783068783068781</v>
      </c>
    </row>
    <row r="52" spans="1:12" s="110" customFormat="1" ht="15" customHeight="1" x14ac:dyDescent="0.2">
      <c r="A52" s="381"/>
      <c r="B52" s="384"/>
      <c r="C52" s="382" t="s">
        <v>182</v>
      </c>
      <c r="D52" s="385"/>
      <c r="E52" s="383"/>
      <c r="F52" s="548">
        <v>471</v>
      </c>
      <c r="G52" s="548">
        <v>455</v>
      </c>
      <c r="H52" s="548">
        <v>599</v>
      </c>
      <c r="I52" s="548">
        <v>470</v>
      </c>
      <c r="J52" s="548">
        <v>601</v>
      </c>
      <c r="K52" s="549">
        <v>-130</v>
      </c>
      <c r="L52" s="380">
        <v>-21.630615640599</v>
      </c>
    </row>
    <row r="53" spans="1:12" s="269" customFormat="1" ht="11.25" customHeight="1" x14ac:dyDescent="0.2">
      <c r="A53" s="381"/>
      <c r="B53" s="385"/>
      <c r="C53" s="382" t="s">
        <v>352</v>
      </c>
      <c r="D53" s="385"/>
      <c r="E53" s="383"/>
      <c r="F53" s="548">
        <v>173</v>
      </c>
      <c r="G53" s="548">
        <v>222</v>
      </c>
      <c r="H53" s="548">
        <v>298</v>
      </c>
      <c r="I53" s="548">
        <v>241</v>
      </c>
      <c r="J53" s="550">
        <v>249</v>
      </c>
      <c r="K53" s="549">
        <v>-76</v>
      </c>
      <c r="L53" s="380">
        <v>-30.522088353413654</v>
      </c>
    </row>
    <row r="54" spans="1:12" s="151" customFormat="1" ht="12.75" customHeight="1" x14ac:dyDescent="0.2">
      <c r="A54" s="381"/>
      <c r="B54" s="384" t="s">
        <v>113</v>
      </c>
      <c r="C54" s="384" t="s">
        <v>116</v>
      </c>
      <c r="D54" s="385"/>
      <c r="E54" s="383"/>
      <c r="F54" s="548">
        <v>1343</v>
      </c>
      <c r="G54" s="548">
        <v>1093</v>
      </c>
      <c r="H54" s="548">
        <v>1500</v>
      </c>
      <c r="I54" s="548">
        <v>1259</v>
      </c>
      <c r="J54" s="548">
        <v>1617</v>
      </c>
      <c r="K54" s="549">
        <v>-274</v>
      </c>
      <c r="L54" s="380">
        <v>-16.944959802102659</v>
      </c>
    </row>
    <row r="55" spans="1:12" ht="11.25" x14ac:dyDescent="0.2">
      <c r="A55" s="381"/>
      <c r="B55" s="385"/>
      <c r="C55" s="382" t="s">
        <v>352</v>
      </c>
      <c r="D55" s="385"/>
      <c r="E55" s="383"/>
      <c r="F55" s="548">
        <v>432</v>
      </c>
      <c r="G55" s="548">
        <v>398</v>
      </c>
      <c r="H55" s="548">
        <v>602</v>
      </c>
      <c r="I55" s="548">
        <v>458</v>
      </c>
      <c r="J55" s="548">
        <v>509</v>
      </c>
      <c r="K55" s="549">
        <v>-77</v>
      </c>
      <c r="L55" s="380">
        <v>-15.12770137524558</v>
      </c>
    </row>
    <row r="56" spans="1:12" ht="14.25" customHeight="1" x14ac:dyDescent="0.2">
      <c r="A56" s="381"/>
      <c r="B56" s="385"/>
      <c r="C56" s="384" t="s">
        <v>117</v>
      </c>
      <c r="D56" s="385"/>
      <c r="E56" s="383"/>
      <c r="F56" s="548">
        <v>235</v>
      </c>
      <c r="G56" s="548">
        <v>228</v>
      </c>
      <c r="H56" s="548">
        <v>393</v>
      </c>
      <c r="I56" s="548">
        <v>298</v>
      </c>
      <c r="J56" s="548">
        <v>325</v>
      </c>
      <c r="K56" s="549">
        <v>-90</v>
      </c>
      <c r="L56" s="380">
        <v>-27.692307692307693</v>
      </c>
    </row>
    <row r="57" spans="1:12" ht="18.75" customHeight="1" x14ac:dyDescent="0.2">
      <c r="A57" s="388"/>
      <c r="B57" s="389"/>
      <c r="C57" s="390" t="s">
        <v>352</v>
      </c>
      <c r="D57" s="389"/>
      <c r="E57" s="391"/>
      <c r="F57" s="551">
        <v>93</v>
      </c>
      <c r="G57" s="552">
        <v>90</v>
      </c>
      <c r="H57" s="552">
        <v>229</v>
      </c>
      <c r="I57" s="552">
        <v>120</v>
      </c>
      <c r="J57" s="552">
        <v>118</v>
      </c>
      <c r="K57" s="553">
        <f t="shared" ref="K57" si="0">IF(OR(F57=".",J57=".")=TRUE,".",IF(OR(F57="*",J57="*")=TRUE,"*",IF(AND(F57="-",J57="-")=TRUE,"-",IF(AND(ISNUMBER(J57),ISNUMBER(F57))=TRUE,IF(F57-J57=0,0,F57-J57),IF(ISNUMBER(F57)=TRUE,F57,-J57)))))</f>
        <v>-25</v>
      </c>
      <c r="L57" s="392">
        <f t="shared" ref="L57" si="1">IF(K57 =".",".",IF(K57 ="*","*",IF(K57="-","-",IF(K57=0,0,IF(OR(J57="-",J57=".",F57="-",F57=".")=TRUE,"X",IF(J57=0,"0,0",IF(ABS(K57*100/J57)&gt;250,".X",(K57*100/J57))))))))</f>
        <v>-21.1864406779661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1647</v>
      </c>
      <c r="E11" s="114">
        <v>1408</v>
      </c>
      <c r="F11" s="114">
        <v>2604</v>
      </c>
      <c r="G11" s="114">
        <v>1590</v>
      </c>
      <c r="H11" s="140">
        <v>2031</v>
      </c>
      <c r="I11" s="115">
        <v>-384</v>
      </c>
      <c r="J11" s="116">
        <v>-18.906942392909897</v>
      </c>
    </row>
    <row r="12" spans="1:15" s="110" customFormat="1" ht="24.95" customHeight="1" x14ac:dyDescent="0.2">
      <c r="A12" s="193" t="s">
        <v>132</v>
      </c>
      <c r="B12" s="194" t="s">
        <v>133</v>
      </c>
      <c r="C12" s="113">
        <v>0.24286581663630843</v>
      </c>
      <c r="D12" s="115">
        <v>4</v>
      </c>
      <c r="E12" s="114">
        <v>3</v>
      </c>
      <c r="F12" s="114">
        <v>15</v>
      </c>
      <c r="G12" s="114">
        <v>4</v>
      </c>
      <c r="H12" s="140">
        <v>6</v>
      </c>
      <c r="I12" s="115">
        <v>-2</v>
      </c>
      <c r="J12" s="116">
        <v>-33.333333333333336</v>
      </c>
    </row>
    <row r="13" spans="1:15" s="110" customFormat="1" ht="24.95" customHeight="1" x14ac:dyDescent="0.2">
      <c r="A13" s="193" t="s">
        <v>134</v>
      </c>
      <c r="B13" s="199" t="s">
        <v>214</v>
      </c>
      <c r="C13" s="113">
        <v>0.54644808743169404</v>
      </c>
      <c r="D13" s="115">
        <v>9</v>
      </c>
      <c r="E13" s="114">
        <v>7</v>
      </c>
      <c r="F13" s="114">
        <v>21</v>
      </c>
      <c r="G13" s="114">
        <v>12</v>
      </c>
      <c r="H13" s="140">
        <v>19</v>
      </c>
      <c r="I13" s="115">
        <v>-10</v>
      </c>
      <c r="J13" s="116">
        <v>-52.631578947368418</v>
      </c>
    </row>
    <row r="14" spans="1:15" s="287" customFormat="1" ht="24.95" customHeight="1" x14ac:dyDescent="0.2">
      <c r="A14" s="193" t="s">
        <v>215</v>
      </c>
      <c r="B14" s="199" t="s">
        <v>137</v>
      </c>
      <c r="C14" s="113">
        <v>13.175470552519732</v>
      </c>
      <c r="D14" s="115">
        <v>217</v>
      </c>
      <c r="E14" s="114">
        <v>257</v>
      </c>
      <c r="F14" s="114">
        <v>433</v>
      </c>
      <c r="G14" s="114">
        <v>221</v>
      </c>
      <c r="H14" s="140">
        <v>339</v>
      </c>
      <c r="I14" s="115">
        <v>-122</v>
      </c>
      <c r="J14" s="116">
        <v>-35.988200589970504</v>
      </c>
      <c r="K14" s="110"/>
      <c r="L14" s="110"/>
      <c r="M14" s="110"/>
      <c r="N14" s="110"/>
      <c r="O14" s="110"/>
    </row>
    <row r="15" spans="1:15" s="110" customFormat="1" ht="24.95" customHeight="1" x14ac:dyDescent="0.2">
      <c r="A15" s="193" t="s">
        <v>216</v>
      </c>
      <c r="B15" s="199" t="s">
        <v>217</v>
      </c>
      <c r="C15" s="113">
        <v>3.0965391621129328</v>
      </c>
      <c r="D15" s="115">
        <v>51</v>
      </c>
      <c r="E15" s="114">
        <v>15</v>
      </c>
      <c r="F15" s="114">
        <v>36</v>
      </c>
      <c r="G15" s="114">
        <v>24</v>
      </c>
      <c r="H15" s="140">
        <v>53</v>
      </c>
      <c r="I15" s="115">
        <v>-2</v>
      </c>
      <c r="J15" s="116">
        <v>-3.7735849056603774</v>
      </c>
    </row>
    <row r="16" spans="1:15" s="287" customFormat="1" ht="24.95" customHeight="1" x14ac:dyDescent="0.2">
      <c r="A16" s="193" t="s">
        <v>218</v>
      </c>
      <c r="B16" s="199" t="s">
        <v>141</v>
      </c>
      <c r="C16" s="113">
        <v>9.5324833029751055</v>
      </c>
      <c r="D16" s="115">
        <v>157</v>
      </c>
      <c r="E16" s="114">
        <v>236</v>
      </c>
      <c r="F16" s="114">
        <v>385</v>
      </c>
      <c r="G16" s="114">
        <v>193</v>
      </c>
      <c r="H16" s="140">
        <v>275</v>
      </c>
      <c r="I16" s="115">
        <v>-118</v>
      </c>
      <c r="J16" s="116">
        <v>-42.909090909090907</v>
      </c>
      <c r="K16" s="110"/>
      <c r="L16" s="110"/>
      <c r="M16" s="110"/>
      <c r="N16" s="110"/>
      <c r="O16" s="110"/>
    </row>
    <row r="17" spans="1:15" s="110" customFormat="1" ht="24.95" customHeight="1" x14ac:dyDescent="0.2">
      <c r="A17" s="193" t="s">
        <v>142</v>
      </c>
      <c r="B17" s="199" t="s">
        <v>220</v>
      </c>
      <c r="C17" s="113">
        <v>0.54644808743169404</v>
      </c>
      <c r="D17" s="115">
        <v>9</v>
      </c>
      <c r="E17" s="114">
        <v>6</v>
      </c>
      <c r="F17" s="114">
        <v>12</v>
      </c>
      <c r="G17" s="114">
        <v>4</v>
      </c>
      <c r="H17" s="140">
        <v>11</v>
      </c>
      <c r="I17" s="115">
        <v>-2</v>
      </c>
      <c r="J17" s="116">
        <v>-18.181818181818183</v>
      </c>
    </row>
    <row r="18" spans="1:15" s="287" customFormat="1" ht="24.95" customHeight="1" x14ac:dyDescent="0.2">
      <c r="A18" s="201" t="s">
        <v>144</v>
      </c>
      <c r="B18" s="202" t="s">
        <v>145</v>
      </c>
      <c r="C18" s="113">
        <v>7.6502732240437155</v>
      </c>
      <c r="D18" s="115">
        <v>126</v>
      </c>
      <c r="E18" s="114">
        <v>51</v>
      </c>
      <c r="F18" s="114">
        <v>108</v>
      </c>
      <c r="G18" s="114">
        <v>101</v>
      </c>
      <c r="H18" s="140">
        <v>116</v>
      </c>
      <c r="I18" s="115">
        <v>10</v>
      </c>
      <c r="J18" s="116">
        <v>8.6206896551724146</v>
      </c>
      <c r="K18" s="110"/>
      <c r="L18" s="110"/>
      <c r="M18" s="110"/>
      <c r="N18" s="110"/>
      <c r="O18" s="110"/>
    </row>
    <row r="19" spans="1:15" s="110" customFormat="1" ht="24.95" customHeight="1" x14ac:dyDescent="0.2">
      <c r="A19" s="193" t="s">
        <v>146</v>
      </c>
      <c r="B19" s="199" t="s">
        <v>147</v>
      </c>
      <c r="C19" s="113">
        <v>10.807528840315726</v>
      </c>
      <c r="D19" s="115">
        <v>178</v>
      </c>
      <c r="E19" s="114">
        <v>151</v>
      </c>
      <c r="F19" s="114">
        <v>287</v>
      </c>
      <c r="G19" s="114">
        <v>164</v>
      </c>
      <c r="H19" s="140">
        <v>226</v>
      </c>
      <c r="I19" s="115">
        <v>-48</v>
      </c>
      <c r="J19" s="116">
        <v>-21.238938053097346</v>
      </c>
    </row>
    <row r="20" spans="1:15" s="287" customFormat="1" ht="24.95" customHeight="1" x14ac:dyDescent="0.2">
      <c r="A20" s="193" t="s">
        <v>148</v>
      </c>
      <c r="B20" s="199" t="s">
        <v>149</v>
      </c>
      <c r="C20" s="113">
        <v>14.450516089860352</v>
      </c>
      <c r="D20" s="115">
        <v>238</v>
      </c>
      <c r="E20" s="114">
        <v>221</v>
      </c>
      <c r="F20" s="114">
        <v>413</v>
      </c>
      <c r="G20" s="114">
        <v>235</v>
      </c>
      <c r="H20" s="140">
        <v>265</v>
      </c>
      <c r="I20" s="115">
        <v>-27</v>
      </c>
      <c r="J20" s="116">
        <v>-10.188679245283019</v>
      </c>
      <c r="K20" s="110"/>
      <c r="L20" s="110"/>
      <c r="M20" s="110"/>
      <c r="N20" s="110"/>
      <c r="O20" s="110"/>
    </row>
    <row r="21" spans="1:15" s="110" customFormat="1" ht="24.95" customHeight="1" x14ac:dyDescent="0.2">
      <c r="A21" s="201" t="s">
        <v>150</v>
      </c>
      <c r="B21" s="202" t="s">
        <v>151</v>
      </c>
      <c r="C21" s="113">
        <v>5.0394656952034005</v>
      </c>
      <c r="D21" s="115">
        <v>83</v>
      </c>
      <c r="E21" s="114">
        <v>92</v>
      </c>
      <c r="F21" s="114">
        <v>138</v>
      </c>
      <c r="G21" s="114">
        <v>121</v>
      </c>
      <c r="H21" s="140">
        <v>113</v>
      </c>
      <c r="I21" s="115">
        <v>-30</v>
      </c>
      <c r="J21" s="116">
        <v>-26.548672566371682</v>
      </c>
    </row>
    <row r="22" spans="1:15" s="110" customFormat="1" ht="24.95" customHeight="1" x14ac:dyDescent="0.2">
      <c r="A22" s="201" t="s">
        <v>152</v>
      </c>
      <c r="B22" s="199" t="s">
        <v>153</v>
      </c>
      <c r="C22" s="113">
        <v>0.72859744990892528</v>
      </c>
      <c r="D22" s="115">
        <v>12</v>
      </c>
      <c r="E22" s="114">
        <v>18</v>
      </c>
      <c r="F22" s="114">
        <v>30</v>
      </c>
      <c r="G22" s="114">
        <v>17</v>
      </c>
      <c r="H22" s="140">
        <v>7</v>
      </c>
      <c r="I22" s="115">
        <v>5</v>
      </c>
      <c r="J22" s="116">
        <v>71.428571428571431</v>
      </c>
    </row>
    <row r="23" spans="1:15" s="110" customFormat="1" ht="24.95" customHeight="1" x14ac:dyDescent="0.2">
      <c r="A23" s="193" t="s">
        <v>154</v>
      </c>
      <c r="B23" s="199" t="s">
        <v>155</v>
      </c>
      <c r="C23" s="113">
        <v>1.0321797207043109</v>
      </c>
      <c r="D23" s="115">
        <v>17</v>
      </c>
      <c r="E23" s="114">
        <v>7</v>
      </c>
      <c r="F23" s="114">
        <v>32</v>
      </c>
      <c r="G23" s="114">
        <v>8</v>
      </c>
      <c r="H23" s="140">
        <v>12</v>
      </c>
      <c r="I23" s="115">
        <v>5</v>
      </c>
      <c r="J23" s="116">
        <v>41.666666666666664</v>
      </c>
    </row>
    <row r="24" spans="1:15" s="110" customFormat="1" ht="24.95" customHeight="1" x14ac:dyDescent="0.2">
      <c r="A24" s="193" t="s">
        <v>156</v>
      </c>
      <c r="B24" s="199" t="s">
        <v>221</v>
      </c>
      <c r="C24" s="113">
        <v>5.3430479659987853</v>
      </c>
      <c r="D24" s="115">
        <v>88</v>
      </c>
      <c r="E24" s="114">
        <v>52</v>
      </c>
      <c r="F24" s="114">
        <v>126</v>
      </c>
      <c r="G24" s="114">
        <v>94</v>
      </c>
      <c r="H24" s="140">
        <v>130</v>
      </c>
      <c r="I24" s="115">
        <v>-42</v>
      </c>
      <c r="J24" s="116">
        <v>-32.307692307692307</v>
      </c>
    </row>
    <row r="25" spans="1:15" s="110" customFormat="1" ht="24.95" customHeight="1" x14ac:dyDescent="0.2">
      <c r="A25" s="193" t="s">
        <v>222</v>
      </c>
      <c r="B25" s="204" t="s">
        <v>159</v>
      </c>
      <c r="C25" s="113">
        <v>5.2216150576806317</v>
      </c>
      <c r="D25" s="115">
        <v>86</v>
      </c>
      <c r="E25" s="114">
        <v>49</v>
      </c>
      <c r="F25" s="114">
        <v>173</v>
      </c>
      <c r="G25" s="114">
        <v>84</v>
      </c>
      <c r="H25" s="140">
        <v>54</v>
      </c>
      <c r="I25" s="115">
        <v>32</v>
      </c>
      <c r="J25" s="116">
        <v>59.25925925925926</v>
      </c>
    </row>
    <row r="26" spans="1:15" s="110" customFormat="1" ht="24.95" customHeight="1" x14ac:dyDescent="0.2">
      <c r="A26" s="201">
        <v>782.78300000000002</v>
      </c>
      <c r="B26" s="203" t="s">
        <v>160</v>
      </c>
      <c r="C26" s="113">
        <v>14.754098360655737</v>
      </c>
      <c r="D26" s="115">
        <v>243</v>
      </c>
      <c r="E26" s="114">
        <v>162</v>
      </c>
      <c r="F26" s="114">
        <v>229</v>
      </c>
      <c r="G26" s="114">
        <v>249</v>
      </c>
      <c r="H26" s="140">
        <v>335</v>
      </c>
      <c r="I26" s="115">
        <v>-92</v>
      </c>
      <c r="J26" s="116">
        <v>-27.46268656716418</v>
      </c>
    </row>
    <row r="27" spans="1:15" s="110" customFormat="1" ht="24.95" customHeight="1" x14ac:dyDescent="0.2">
      <c r="A27" s="193" t="s">
        <v>161</v>
      </c>
      <c r="B27" s="199" t="s">
        <v>162</v>
      </c>
      <c r="C27" s="113">
        <v>0.48573163327261687</v>
      </c>
      <c r="D27" s="115">
        <v>8</v>
      </c>
      <c r="E27" s="114">
        <v>10</v>
      </c>
      <c r="F27" s="114">
        <v>19</v>
      </c>
      <c r="G27" s="114">
        <v>9</v>
      </c>
      <c r="H27" s="140">
        <v>7</v>
      </c>
      <c r="I27" s="115">
        <v>1</v>
      </c>
      <c r="J27" s="116">
        <v>14.285714285714286</v>
      </c>
    </row>
    <row r="28" spans="1:15" s="110" customFormat="1" ht="24.95" customHeight="1" x14ac:dyDescent="0.2">
      <c r="A28" s="193" t="s">
        <v>163</v>
      </c>
      <c r="B28" s="199" t="s">
        <v>164</v>
      </c>
      <c r="C28" s="113">
        <v>2.9751062537947783</v>
      </c>
      <c r="D28" s="115">
        <v>49</v>
      </c>
      <c r="E28" s="114">
        <v>47</v>
      </c>
      <c r="F28" s="114">
        <v>85</v>
      </c>
      <c r="G28" s="114">
        <v>51</v>
      </c>
      <c r="H28" s="140">
        <v>37</v>
      </c>
      <c r="I28" s="115">
        <v>12</v>
      </c>
      <c r="J28" s="116">
        <v>32.432432432432435</v>
      </c>
    </row>
    <row r="29" spans="1:15" s="110" customFormat="1" ht="24.95" customHeight="1" x14ac:dyDescent="0.2">
      <c r="A29" s="193">
        <v>86</v>
      </c>
      <c r="B29" s="199" t="s">
        <v>165</v>
      </c>
      <c r="C29" s="113">
        <v>5.1608986035215541</v>
      </c>
      <c r="D29" s="115">
        <v>85</v>
      </c>
      <c r="E29" s="114">
        <v>77</v>
      </c>
      <c r="F29" s="114">
        <v>76</v>
      </c>
      <c r="G29" s="114">
        <v>56</v>
      </c>
      <c r="H29" s="140">
        <v>80</v>
      </c>
      <c r="I29" s="115">
        <v>5</v>
      </c>
      <c r="J29" s="116">
        <v>6.25</v>
      </c>
    </row>
    <row r="30" spans="1:15" s="110" customFormat="1" ht="24.95" customHeight="1" x14ac:dyDescent="0.2">
      <c r="A30" s="193">
        <v>87.88</v>
      </c>
      <c r="B30" s="204" t="s">
        <v>166</v>
      </c>
      <c r="C30" s="113">
        <v>9.3503339404978743</v>
      </c>
      <c r="D30" s="115">
        <v>154</v>
      </c>
      <c r="E30" s="114">
        <v>172</v>
      </c>
      <c r="F30" s="114">
        <v>344</v>
      </c>
      <c r="G30" s="114">
        <v>119</v>
      </c>
      <c r="H30" s="140">
        <v>214</v>
      </c>
      <c r="I30" s="115">
        <v>-60</v>
      </c>
      <c r="J30" s="116">
        <v>-28.037383177570092</v>
      </c>
    </row>
    <row r="31" spans="1:15" s="110" customFormat="1" ht="24.95" customHeight="1" x14ac:dyDescent="0.2">
      <c r="A31" s="193" t="s">
        <v>167</v>
      </c>
      <c r="B31" s="199" t="s">
        <v>168</v>
      </c>
      <c r="C31" s="113">
        <v>3.0358227079538556</v>
      </c>
      <c r="D31" s="115">
        <v>50</v>
      </c>
      <c r="E31" s="114">
        <v>32</v>
      </c>
      <c r="F31" s="114">
        <v>75</v>
      </c>
      <c r="G31" s="114">
        <v>45</v>
      </c>
      <c r="H31" s="140">
        <v>71</v>
      </c>
      <c r="I31" s="115">
        <v>-21</v>
      </c>
      <c r="J31" s="116">
        <v>-29.577464788732396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0.24286581663630843</v>
      </c>
      <c r="D34" s="115">
        <v>4</v>
      </c>
      <c r="E34" s="114">
        <v>3</v>
      </c>
      <c r="F34" s="114">
        <v>15</v>
      </c>
      <c r="G34" s="114">
        <v>4</v>
      </c>
      <c r="H34" s="140">
        <v>6</v>
      </c>
      <c r="I34" s="115">
        <v>-2</v>
      </c>
      <c r="J34" s="116">
        <v>-33.333333333333336</v>
      </c>
    </row>
    <row r="35" spans="1:10" s="110" customFormat="1" ht="24.95" customHeight="1" x14ac:dyDescent="0.2">
      <c r="A35" s="292" t="s">
        <v>171</v>
      </c>
      <c r="B35" s="293" t="s">
        <v>172</v>
      </c>
      <c r="C35" s="113">
        <v>21.372191863995141</v>
      </c>
      <c r="D35" s="115">
        <v>352</v>
      </c>
      <c r="E35" s="114">
        <v>315</v>
      </c>
      <c r="F35" s="114">
        <v>562</v>
      </c>
      <c r="G35" s="114">
        <v>334</v>
      </c>
      <c r="H35" s="140">
        <v>474</v>
      </c>
      <c r="I35" s="115">
        <v>-122</v>
      </c>
      <c r="J35" s="116">
        <v>-25.738396624472575</v>
      </c>
    </row>
    <row r="36" spans="1:10" s="110" customFormat="1" ht="24.95" customHeight="1" x14ac:dyDescent="0.2">
      <c r="A36" s="294" t="s">
        <v>173</v>
      </c>
      <c r="B36" s="295" t="s">
        <v>174</v>
      </c>
      <c r="C36" s="125">
        <v>78.384942319368548</v>
      </c>
      <c r="D36" s="143">
        <v>1291</v>
      </c>
      <c r="E36" s="144">
        <v>1090</v>
      </c>
      <c r="F36" s="144">
        <v>2027</v>
      </c>
      <c r="G36" s="144">
        <v>1252</v>
      </c>
      <c r="H36" s="145">
        <v>1551</v>
      </c>
      <c r="I36" s="143">
        <v>-260</v>
      </c>
      <c r="J36" s="146">
        <v>-16.763378465506126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1647</v>
      </c>
      <c r="F11" s="264">
        <v>1408</v>
      </c>
      <c r="G11" s="264">
        <v>2604</v>
      </c>
      <c r="H11" s="264">
        <v>1590</v>
      </c>
      <c r="I11" s="265">
        <v>2031</v>
      </c>
      <c r="J11" s="263">
        <v>-384</v>
      </c>
      <c r="K11" s="266">
        <v>-18.906942392909897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26.71523982999393</v>
      </c>
      <c r="E13" s="115">
        <v>440</v>
      </c>
      <c r="F13" s="114">
        <v>398</v>
      </c>
      <c r="G13" s="114">
        <v>635</v>
      </c>
      <c r="H13" s="114">
        <v>433</v>
      </c>
      <c r="I13" s="140">
        <v>553</v>
      </c>
      <c r="J13" s="115">
        <v>-113</v>
      </c>
      <c r="K13" s="116">
        <v>-20.433996383363471</v>
      </c>
    </row>
    <row r="14" spans="1:15" ht="15.95" customHeight="1" x14ac:dyDescent="0.2">
      <c r="A14" s="306" t="s">
        <v>230</v>
      </c>
      <c r="B14" s="307"/>
      <c r="C14" s="308"/>
      <c r="D14" s="113">
        <v>53.491196114146931</v>
      </c>
      <c r="E14" s="115">
        <v>881</v>
      </c>
      <c r="F14" s="114">
        <v>797</v>
      </c>
      <c r="G14" s="114">
        <v>1552</v>
      </c>
      <c r="H14" s="114">
        <v>915</v>
      </c>
      <c r="I14" s="140">
        <v>1168</v>
      </c>
      <c r="J14" s="115">
        <v>-287</v>
      </c>
      <c r="K14" s="116">
        <v>-24.57191780821918</v>
      </c>
    </row>
    <row r="15" spans="1:15" ht="15.95" customHeight="1" x14ac:dyDescent="0.2">
      <c r="A15" s="306" t="s">
        <v>231</v>
      </c>
      <c r="B15" s="307"/>
      <c r="C15" s="308"/>
      <c r="D15" s="113">
        <v>9.168184578020643</v>
      </c>
      <c r="E15" s="115">
        <v>151</v>
      </c>
      <c r="F15" s="114">
        <v>93</v>
      </c>
      <c r="G15" s="114">
        <v>196</v>
      </c>
      <c r="H15" s="114">
        <v>111</v>
      </c>
      <c r="I15" s="140">
        <v>147</v>
      </c>
      <c r="J15" s="115">
        <v>4</v>
      </c>
      <c r="K15" s="116">
        <v>2.7210884353741496</v>
      </c>
    </row>
    <row r="16" spans="1:15" ht="15.95" customHeight="1" x14ac:dyDescent="0.2">
      <c r="A16" s="306" t="s">
        <v>232</v>
      </c>
      <c r="B16" s="307"/>
      <c r="C16" s="308"/>
      <c r="D16" s="113">
        <v>9.7753491196114144</v>
      </c>
      <c r="E16" s="115">
        <v>161</v>
      </c>
      <c r="F16" s="114">
        <v>95</v>
      </c>
      <c r="G16" s="114">
        <v>185</v>
      </c>
      <c r="H16" s="114">
        <v>118</v>
      </c>
      <c r="I16" s="140">
        <v>152</v>
      </c>
      <c r="J16" s="115">
        <v>9</v>
      </c>
      <c r="K16" s="116">
        <v>5.9210526315789478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0.18214936247723132</v>
      </c>
      <c r="E18" s="115">
        <v>3</v>
      </c>
      <c r="F18" s="114">
        <v>4</v>
      </c>
      <c r="G18" s="114">
        <v>14</v>
      </c>
      <c r="H18" s="114">
        <v>3</v>
      </c>
      <c r="I18" s="140">
        <v>5</v>
      </c>
      <c r="J18" s="115">
        <v>-2</v>
      </c>
      <c r="K18" s="116">
        <v>-40</v>
      </c>
    </row>
    <row r="19" spans="1:11" ht="14.1" customHeight="1" x14ac:dyDescent="0.2">
      <c r="A19" s="306" t="s">
        <v>235</v>
      </c>
      <c r="B19" s="307" t="s">
        <v>236</v>
      </c>
      <c r="C19" s="308"/>
      <c r="D19" s="113" t="s">
        <v>513</v>
      </c>
      <c r="E19" s="115" t="s">
        <v>513</v>
      </c>
      <c r="F19" s="114" t="s">
        <v>513</v>
      </c>
      <c r="G19" s="114">
        <v>14</v>
      </c>
      <c r="H19" s="114" t="s">
        <v>513</v>
      </c>
      <c r="I19" s="140" t="s">
        <v>513</v>
      </c>
      <c r="J19" s="115" t="s">
        <v>513</v>
      </c>
      <c r="K19" s="116" t="s">
        <v>513</v>
      </c>
    </row>
    <row r="20" spans="1:11" ht="14.1" customHeight="1" x14ac:dyDescent="0.2">
      <c r="A20" s="306">
        <v>12</v>
      </c>
      <c r="B20" s="307" t="s">
        <v>237</v>
      </c>
      <c r="C20" s="308"/>
      <c r="D20" s="113">
        <v>0.78931390406800239</v>
      </c>
      <c r="E20" s="115">
        <v>13</v>
      </c>
      <c r="F20" s="114">
        <v>6</v>
      </c>
      <c r="G20" s="114">
        <v>14</v>
      </c>
      <c r="H20" s="114">
        <v>34</v>
      </c>
      <c r="I20" s="140">
        <v>8</v>
      </c>
      <c r="J20" s="115">
        <v>5</v>
      </c>
      <c r="K20" s="116">
        <v>62.5</v>
      </c>
    </row>
    <row r="21" spans="1:11" ht="14.1" customHeight="1" x14ac:dyDescent="0.2">
      <c r="A21" s="306">
        <v>21</v>
      </c>
      <c r="B21" s="307" t="s">
        <v>238</v>
      </c>
      <c r="C21" s="308"/>
      <c r="D21" s="113">
        <v>0.18214936247723132</v>
      </c>
      <c r="E21" s="115">
        <v>3</v>
      </c>
      <c r="F21" s="114">
        <v>3</v>
      </c>
      <c r="G21" s="114">
        <v>0</v>
      </c>
      <c r="H21" s="114">
        <v>0</v>
      </c>
      <c r="I21" s="140" t="s">
        <v>513</v>
      </c>
      <c r="J21" s="115" t="s">
        <v>513</v>
      </c>
      <c r="K21" s="116" t="s">
        <v>513</v>
      </c>
    </row>
    <row r="22" spans="1:11" ht="14.1" customHeight="1" x14ac:dyDescent="0.2">
      <c r="A22" s="306">
        <v>22</v>
      </c>
      <c r="B22" s="307" t="s">
        <v>239</v>
      </c>
      <c r="C22" s="308"/>
      <c r="D22" s="113">
        <v>0.72859744990892528</v>
      </c>
      <c r="E22" s="115">
        <v>12</v>
      </c>
      <c r="F22" s="114">
        <v>12</v>
      </c>
      <c r="G22" s="114">
        <v>36</v>
      </c>
      <c r="H22" s="114">
        <v>15</v>
      </c>
      <c r="I22" s="140">
        <v>21</v>
      </c>
      <c r="J22" s="115">
        <v>-9</v>
      </c>
      <c r="K22" s="116">
        <v>-42.857142857142854</v>
      </c>
    </row>
    <row r="23" spans="1:11" ht="14.1" customHeight="1" x14ac:dyDescent="0.2">
      <c r="A23" s="306">
        <v>23</v>
      </c>
      <c r="B23" s="307" t="s">
        <v>240</v>
      </c>
      <c r="C23" s="308"/>
      <c r="D23" s="113">
        <v>0.24286581663630843</v>
      </c>
      <c r="E23" s="115">
        <v>4</v>
      </c>
      <c r="F23" s="114">
        <v>3</v>
      </c>
      <c r="G23" s="114">
        <v>20</v>
      </c>
      <c r="H23" s="114">
        <v>10</v>
      </c>
      <c r="I23" s="140">
        <v>36</v>
      </c>
      <c r="J23" s="115">
        <v>-32</v>
      </c>
      <c r="K23" s="116">
        <v>-88.888888888888886</v>
      </c>
    </row>
    <row r="24" spans="1:11" ht="14.1" customHeight="1" x14ac:dyDescent="0.2">
      <c r="A24" s="306">
        <v>24</v>
      </c>
      <c r="B24" s="307" t="s">
        <v>241</v>
      </c>
      <c r="C24" s="308"/>
      <c r="D24" s="113">
        <v>10.018214936247723</v>
      </c>
      <c r="E24" s="115">
        <v>165</v>
      </c>
      <c r="F24" s="114">
        <v>202</v>
      </c>
      <c r="G24" s="114">
        <v>153</v>
      </c>
      <c r="H24" s="114">
        <v>152</v>
      </c>
      <c r="I24" s="140">
        <v>177</v>
      </c>
      <c r="J24" s="115">
        <v>-12</v>
      </c>
      <c r="K24" s="116">
        <v>-6.7796610169491522</v>
      </c>
    </row>
    <row r="25" spans="1:11" ht="14.1" customHeight="1" x14ac:dyDescent="0.2">
      <c r="A25" s="306">
        <v>25</v>
      </c>
      <c r="B25" s="307" t="s">
        <v>242</v>
      </c>
      <c r="C25" s="308"/>
      <c r="D25" s="113">
        <v>5.3430479659987853</v>
      </c>
      <c r="E25" s="115">
        <v>88</v>
      </c>
      <c r="F25" s="114">
        <v>71</v>
      </c>
      <c r="G25" s="114">
        <v>221</v>
      </c>
      <c r="H25" s="114">
        <v>126</v>
      </c>
      <c r="I25" s="140">
        <v>204</v>
      </c>
      <c r="J25" s="115">
        <v>-116</v>
      </c>
      <c r="K25" s="116">
        <v>-56.862745098039213</v>
      </c>
    </row>
    <row r="26" spans="1:11" ht="14.1" customHeight="1" x14ac:dyDescent="0.2">
      <c r="A26" s="306">
        <v>26</v>
      </c>
      <c r="B26" s="307" t="s">
        <v>243</v>
      </c>
      <c r="C26" s="308"/>
      <c r="D26" s="113">
        <v>6.3145112325440191</v>
      </c>
      <c r="E26" s="115">
        <v>104</v>
      </c>
      <c r="F26" s="114">
        <v>21</v>
      </c>
      <c r="G26" s="114">
        <v>208</v>
      </c>
      <c r="H26" s="114">
        <v>71</v>
      </c>
      <c r="I26" s="140">
        <v>117</v>
      </c>
      <c r="J26" s="115">
        <v>-13</v>
      </c>
      <c r="K26" s="116">
        <v>-11.111111111111111</v>
      </c>
    </row>
    <row r="27" spans="1:11" ht="14.1" customHeight="1" x14ac:dyDescent="0.2">
      <c r="A27" s="306">
        <v>27</v>
      </c>
      <c r="B27" s="307" t="s">
        <v>244</v>
      </c>
      <c r="C27" s="308"/>
      <c r="D27" s="113">
        <v>2.7322404371584699</v>
      </c>
      <c r="E27" s="115">
        <v>45</v>
      </c>
      <c r="F27" s="114">
        <v>30</v>
      </c>
      <c r="G27" s="114">
        <v>61</v>
      </c>
      <c r="H27" s="114">
        <v>27</v>
      </c>
      <c r="I27" s="140">
        <v>44</v>
      </c>
      <c r="J27" s="115">
        <v>1</v>
      </c>
      <c r="K27" s="116">
        <v>2.2727272727272729</v>
      </c>
    </row>
    <row r="28" spans="1:11" ht="14.1" customHeight="1" x14ac:dyDescent="0.2">
      <c r="A28" s="306">
        <v>28</v>
      </c>
      <c r="B28" s="307" t="s">
        <v>245</v>
      </c>
      <c r="C28" s="308"/>
      <c r="D28" s="113">
        <v>0.18214936247723132</v>
      </c>
      <c r="E28" s="115">
        <v>3</v>
      </c>
      <c r="F28" s="114">
        <v>4</v>
      </c>
      <c r="G28" s="114" t="s">
        <v>513</v>
      </c>
      <c r="H28" s="114" t="s">
        <v>513</v>
      </c>
      <c r="I28" s="140">
        <v>4</v>
      </c>
      <c r="J28" s="115">
        <v>-1</v>
      </c>
      <c r="K28" s="116">
        <v>-25</v>
      </c>
    </row>
    <row r="29" spans="1:11" ht="14.1" customHeight="1" x14ac:dyDescent="0.2">
      <c r="A29" s="306">
        <v>29</v>
      </c>
      <c r="B29" s="307" t="s">
        <v>246</v>
      </c>
      <c r="C29" s="308"/>
      <c r="D29" s="113">
        <v>1.9429265330904675</v>
      </c>
      <c r="E29" s="115">
        <v>32</v>
      </c>
      <c r="F29" s="114">
        <v>35</v>
      </c>
      <c r="G29" s="114">
        <v>67</v>
      </c>
      <c r="H29" s="114">
        <v>49</v>
      </c>
      <c r="I29" s="140">
        <v>48</v>
      </c>
      <c r="J29" s="115">
        <v>-16</v>
      </c>
      <c r="K29" s="116">
        <v>-33.333333333333336</v>
      </c>
    </row>
    <row r="30" spans="1:11" ht="14.1" customHeight="1" x14ac:dyDescent="0.2">
      <c r="A30" s="306" t="s">
        <v>247</v>
      </c>
      <c r="B30" s="307" t="s">
        <v>248</v>
      </c>
      <c r="C30" s="308"/>
      <c r="D30" s="113" t="s">
        <v>513</v>
      </c>
      <c r="E30" s="115" t="s">
        <v>513</v>
      </c>
      <c r="F30" s="114">
        <v>7</v>
      </c>
      <c r="G30" s="114">
        <v>13</v>
      </c>
      <c r="H30" s="114">
        <v>8</v>
      </c>
      <c r="I30" s="140">
        <v>7</v>
      </c>
      <c r="J30" s="115" t="s">
        <v>513</v>
      </c>
      <c r="K30" s="116" t="s">
        <v>513</v>
      </c>
    </row>
    <row r="31" spans="1:11" ht="14.1" customHeight="1" x14ac:dyDescent="0.2">
      <c r="A31" s="306" t="s">
        <v>249</v>
      </c>
      <c r="B31" s="307" t="s">
        <v>250</v>
      </c>
      <c r="C31" s="308"/>
      <c r="D31" s="113" t="s">
        <v>513</v>
      </c>
      <c r="E31" s="115" t="s">
        <v>513</v>
      </c>
      <c r="F31" s="114">
        <v>28</v>
      </c>
      <c r="G31" s="114">
        <v>54</v>
      </c>
      <c r="H31" s="114">
        <v>41</v>
      </c>
      <c r="I31" s="140">
        <v>41</v>
      </c>
      <c r="J31" s="115" t="s">
        <v>513</v>
      </c>
      <c r="K31" s="116" t="s">
        <v>513</v>
      </c>
    </row>
    <row r="32" spans="1:11" ht="14.1" customHeight="1" x14ac:dyDescent="0.2">
      <c r="A32" s="306">
        <v>31</v>
      </c>
      <c r="B32" s="307" t="s">
        <v>251</v>
      </c>
      <c r="C32" s="308"/>
      <c r="D32" s="113">
        <v>0.91074681238615662</v>
      </c>
      <c r="E32" s="115">
        <v>15</v>
      </c>
      <c r="F32" s="114">
        <v>3</v>
      </c>
      <c r="G32" s="114">
        <v>11</v>
      </c>
      <c r="H32" s="114">
        <v>3</v>
      </c>
      <c r="I32" s="140">
        <v>15</v>
      </c>
      <c r="J32" s="115">
        <v>0</v>
      </c>
      <c r="K32" s="116">
        <v>0</v>
      </c>
    </row>
    <row r="33" spans="1:11" ht="14.1" customHeight="1" x14ac:dyDescent="0.2">
      <c r="A33" s="306">
        <v>32</v>
      </c>
      <c r="B33" s="307" t="s">
        <v>252</v>
      </c>
      <c r="C33" s="308"/>
      <c r="D33" s="113">
        <v>3.8251366120218577</v>
      </c>
      <c r="E33" s="115">
        <v>63</v>
      </c>
      <c r="F33" s="114">
        <v>20</v>
      </c>
      <c r="G33" s="114">
        <v>47</v>
      </c>
      <c r="H33" s="114">
        <v>66</v>
      </c>
      <c r="I33" s="140">
        <v>45</v>
      </c>
      <c r="J33" s="115">
        <v>18</v>
      </c>
      <c r="K33" s="116">
        <v>40</v>
      </c>
    </row>
    <row r="34" spans="1:11" ht="14.1" customHeight="1" x14ac:dyDescent="0.2">
      <c r="A34" s="306">
        <v>33</v>
      </c>
      <c r="B34" s="307" t="s">
        <v>253</v>
      </c>
      <c r="C34" s="308"/>
      <c r="D34" s="113">
        <v>0.72859744990892528</v>
      </c>
      <c r="E34" s="115">
        <v>12</v>
      </c>
      <c r="F34" s="114">
        <v>33</v>
      </c>
      <c r="G34" s="114">
        <v>25</v>
      </c>
      <c r="H34" s="114">
        <v>23</v>
      </c>
      <c r="I34" s="140">
        <v>21</v>
      </c>
      <c r="J34" s="115">
        <v>-9</v>
      </c>
      <c r="K34" s="116">
        <v>-42.857142857142854</v>
      </c>
    </row>
    <row r="35" spans="1:11" ht="14.1" customHeight="1" x14ac:dyDescent="0.2">
      <c r="A35" s="306">
        <v>34</v>
      </c>
      <c r="B35" s="307" t="s">
        <v>254</v>
      </c>
      <c r="C35" s="308"/>
      <c r="D35" s="113">
        <v>2.1250758955676989</v>
      </c>
      <c r="E35" s="115">
        <v>35</v>
      </c>
      <c r="F35" s="114">
        <v>22</v>
      </c>
      <c r="G35" s="114">
        <v>36</v>
      </c>
      <c r="H35" s="114">
        <v>33</v>
      </c>
      <c r="I35" s="140">
        <v>56</v>
      </c>
      <c r="J35" s="115">
        <v>-21</v>
      </c>
      <c r="K35" s="116">
        <v>-37.5</v>
      </c>
    </row>
    <row r="36" spans="1:11" ht="14.1" customHeight="1" x14ac:dyDescent="0.2">
      <c r="A36" s="306">
        <v>41</v>
      </c>
      <c r="B36" s="307" t="s">
        <v>255</v>
      </c>
      <c r="C36" s="308"/>
      <c r="D36" s="113">
        <v>0.24286581663630843</v>
      </c>
      <c r="E36" s="115">
        <v>4</v>
      </c>
      <c r="F36" s="114">
        <v>0</v>
      </c>
      <c r="G36" s="114">
        <v>11</v>
      </c>
      <c r="H36" s="114" t="s">
        <v>513</v>
      </c>
      <c r="I36" s="140">
        <v>4</v>
      </c>
      <c r="J36" s="115">
        <v>0</v>
      </c>
      <c r="K36" s="116">
        <v>0</v>
      </c>
    </row>
    <row r="37" spans="1:11" ht="14.1" customHeight="1" x14ac:dyDescent="0.2">
      <c r="A37" s="306">
        <v>42</v>
      </c>
      <c r="B37" s="307" t="s">
        <v>256</v>
      </c>
      <c r="C37" s="308"/>
      <c r="D37" s="113" t="s">
        <v>513</v>
      </c>
      <c r="E37" s="115" t="s">
        <v>513</v>
      </c>
      <c r="F37" s="114" t="s">
        <v>513</v>
      </c>
      <c r="G37" s="114">
        <v>3</v>
      </c>
      <c r="H37" s="114" t="s">
        <v>513</v>
      </c>
      <c r="I37" s="140" t="s">
        <v>513</v>
      </c>
      <c r="J37" s="115" t="s">
        <v>513</v>
      </c>
      <c r="K37" s="116" t="s">
        <v>513</v>
      </c>
    </row>
    <row r="38" spans="1:11" ht="14.1" customHeight="1" x14ac:dyDescent="0.2">
      <c r="A38" s="306">
        <v>43</v>
      </c>
      <c r="B38" s="307" t="s">
        <v>257</v>
      </c>
      <c r="C38" s="308"/>
      <c r="D38" s="113">
        <v>0.54644808743169404</v>
      </c>
      <c r="E38" s="115">
        <v>9</v>
      </c>
      <c r="F38" s="114">
        <v>7</v>
      </c>
      <c r="G38" s="114">
        <v>38</v>
      </c>
      <c r="H38" s="114">
        <v>15</v>
      </c>
      <c r="I38" s="140">
        <v>10</v>
      </c>
      <c r="J38" s="115">
        <v>-1</v>
      </c>
      <c r="K38" s="116">
        <v>-10</v>
      </c>
    </row>
    <row r="39" spans="1:11" ht="14.1" customHeight="1" x14ac:dyDescent="0.2">
      <c r="A39" s="306">
        <v>51</v>
      </c>
      <c r="B39" s="307" t="s">
        <v>258</v>
      </c>
      <c r="C39" s="308"/>
      <c r="D39" s="113">
        <v>10.625379477838495</v>
      </c>
      <c r="E39" s="115">
        <v>175</v>
      </c>
      <c r="F39" s="114">
        <v>181</v>
      </c>
      <c r="G39" s="114">
        <v>285</v>
      </c>
      <c r="H39" s="114">
        <v>223</v>
      </c>
      <c r="I39" s="140">
        <v>288</v>
      </c>
      <c r="J39" s="115">
        <v>-113</v>
      </c>
      <c r="K39" s="116">
        <v>-39.236111111111114</v>
      </c>
    </row>
    <row r="40" spans="1:11" ht="14.1" customHeight="1" x14ac:dyDescent="0.2">
      <c r="A40" s="306" t="s">
        <v>259</v>
      </c>
      <c r="B40" s="307" t="s">
        <v>260</v>
      </c>
      <c r="C40" s="308"/>
      <c r="D40" s="113">
        <v>9.168184578020643</v>
      </c>
      <c r="E40" s="115">
        <v>151</v>
      </c>
      <c r="F40" s="114">
        <v>168</v>
      </c>
      <c r="G40" s="114">
        <v>242</v>
      </c>
      <c r="H40" s="114">
        <v>194</v>
      </c>
      <c r="I40" s="140">
        <v>261</v>
      </c>
      <c r="J40" s="115">
        <v>-110</v>
      </c>
      <c r="K40" s="116">
        <v>-42.145593869731798</v>
      </c>
    </row>
    <row r="41" spans="1:11" ht="14.1" customHeight="1" x14ac:dyDescent="0.2">
      <c r="A41" s="306"/>
      <c r="B41" s="307" t="s">
        <v>261</v>
      </c>
      <c r="C41" s="308"/>
      <c r="D41" s="113">
        <v>7.1038251366120218</v>
      </c>
      <c r="E41" s="115">
        <v>117</v>
      </c>
      <c r="F41" s="114">
        <v>133</v>
      </c>
      <c r="G41" s="114">
        <v>202</v>
      </c>
      <c r="H41" s="114">
        <v>149</v>
      </c>
      <c r="I41" s="140">
        <v>212</v>
      </c>
      <c r="J41" s="115">
        <v>-95</v>
      </c>
      <c r="K41" s="116">
        <v>-44.811320754716981</v>
      </c>
    </row>
    <row r="42" spans="1:11" ht="14.1" customHeight="1" x14ac:dyDescent="0.2">
      <c r="A42" s="306">
        <v>52</v>
      </c>
      <c r="B42" s="307" t="s">
        <v>262</v>
      </c>
      <c r="C42" s="308"/>
      <c r="D42" s="113">
        <v>6.6180935033394048</v>
      </c>
      <c r="E42" s="115">
        <v>109</v>
      </c>
      <c r="F42" s="114">
        <v>77</v>
      </c>
      <c r="G42" s="114">
        <v>137</v>
      </c>
      <c r="H42" s="114">
        <v>62</v>
      </c>
      <c r="I42" s="140">
        <v>74</v>
      </c>
      <c r="J42" s="115">
        <v>35</v>
      </c>
      <c r="K42" s="116">
        <v>47.297297297297298</v>
      </c>
    </row>
    <row r="43" spans="1:11" ht="14.1" customHeight="1" x14ac:dyDescent="0.2">
      <c r="A43" s="306" t="s">
        <v>263</v>
      </c>
      <c r="B43" s="307" t="s">
        <v>264</v>
      </c>
      <c r="C43" s="308"/>
      <c r="D43" s="113">
        <v>2.6715239829993926</v>
      </c>
      <c r="E43" s="115">
        <v>44</v>
      </c>
      <c r="F43" s="114">
        <v>35</v>
      </c>
      <c r="G43" s="114">
        <v>60</v>
      </c>
      <c r="H43" s="114">
        <v>29</v>
      </c>
      <c r="I43" s="140">
        <v>33</v>
      </c>
      <c r="J43" s="115">
        <v>11</v>
      </c>
      <c r="K43" s="116">
        <v>33.333333333333336</v>
      </c>
    </row>
    <row r="44" spans="1:11" ht="14.1" customHeight="1" x14ac:dyDescent="0.2">
      <c r="A44" s="306">
        <v>53</v>
      </c>
      <c r="B44" s="307" t="s">
        <v>265</v>
      </c>
      <c r="C44" s="308"/>
      <c r="D44" s="113">
        <v>1.3964784456587735</v>
      </c>
      <c r="E44" s="115">
        <v>23</v>
      </c>
      <c r="F44" s="114">
        <v>8</v>
      </c>
      <c r="G44" s="114">
        <v>24</v>
      </c>
      <c r="H44" s="114">
        <v>13</v>
      </c>
      <c r="I44" s="140">
        <v>20</v>
      </c>
      <c r="J44" s="115">
        <v>3</v>
      </c>
      <c r="K44" s="116">
        <v>15</v>
      </c>
    </row>
    <row r="45" spans="1:11" ht="14.1" customHeight="1" x14ac:dyDescent="0.2">
      <c r="A45" s="306" t="s">
        <v>266</v>
      </c>
      <c r="B45" s="307" t="s">
        <v>267</v>
      </c>
      <c r="C45" s="308"/>
      <c r="D45" s="113">
        <v>1.2750455373406193</v>
      </c>
      <c r="E45" s="115">
        <v>21</v>
      </c>
      <c r="F45" s="114">
        <v>8</v>
      </c>
      <c r="G45" s="114">
        <v>24</v>
      </c>
      <c r="H45" s="114">
        <v>12</v>
      </c>
      <c r="I45" s="140">
        <v>19</v>
      </c>
      <c r="J45" s="115">
        <v>2</v>
      </c>
      <c r="K45" s="116">
        <v>10.526315789473685</v>
      </c>
    </row>
    <row r="46" spans="1:11" ht="14.1" customHeight="1" x14ac:dyDescent="0.2">
      <c r="A46" s="306">
        <v>54</v>
      </c>
      <c r="B46" s="307" t="s">
        <v>268</v>
      </c>
      <c r="C46" s="308"/>
      <c r="D46" s="113">
        <v>3.2179720704310868</v>
      </c>
      <c r="E46" s="115">
        <v>53</v>
      </c>
      <c r="F46" s="114">
        <v>44</v>
      </c>
      <c r="G46" s="114">
        <v>66</v>
      </c>
      <c r="H46" s="114">
        <v>62</v>
      </c>
      <c r="I46" s="140">
        <v>52</v>
      </c>
      <c r="J46" s="115">
        <v>1</v>
      </c>
      <c r="K46" s="116">
        <v>1.9230769230769231</v>
      </c>
    </row>
    <row r="47" spans="1:11" ht="14.1" customHeight="1" x14ac:dyDescent="0.2">
      <c r="A47" s="306">
        <v>61</v>
      </c>
      <c r="B47" s="307" t="s">
        <v>269</v>
      </c>
      <c r="C47" s="308"/>
      <c r="D47" s="113">
        <v>1.9429265330904675</v>
      </c>
      <c r="E47" s="115">
        <v>32</v>
      </c>
      <c r="F47" s="114">
        <v>15</v>
      </c>
      <c r="G47" s="114">
        <v>32</v>
      </c>
      <c r="H47" s="114">
        <v>24</v>
      </c>
      <c r="I47" s="140">
        <v>30</v>
      </c>
      <c r="J47" s="115">
        <v>2</v>
      </c>
      <c r="K47" s="116">
        <v>6.666666666666667</v>
      </c>
    </row>
    <row r="48" spans="1:11" ht="14.1" customHeight="1" x14ac:dyDescent="0.2">
      <c r="A48" s="306">
        <v>62</v>
      </c>
      <c r="B48" s="307" t="s">
        <v>270</v>
      </c>
      <c r="C48" s="308"/>
      <c r="D48" s="113">
        <v>5.4644808743169397</v>
      </c>
      <c r="E48" s="115">
        <v>90</v>
      </c>
      <c r="F48" s="114">
        <v>103</v>
      </c>
      <c r="G48" s="114">
        <v>148</v>
      </c>
      <c r="H48" s="114">
        <v>110</v>
      </c>
      <c r="I48" s="140">
        <v>114</v>
      </c>
      <c r="J48" s="115">
        <v>-24</v>
      </c>
      <c r="K48" s="116">
        <v>-21.05263157894737</v>
      </c>
    </row>
    <row r="49" spans="1:11" ht="14.1" customHeight="1" x14ac:dyDescent="0.2">
      <c r="A49" s="306">
        <v>63</v>
      </c>
      <c r="B49" s="307" t="s">
        <v>271</v>
      </c>
      <c r="C49" s="308"/>
      <c r="D49" s="113">
        <v>3.7644201578627809</v>
      </c>
      <c r="E49" s="115">
        <v>62</v>
      </c>
      <c r="F49" s="114">
        <v>72</v>
      </c>
      <c r="G49" s="114">
        <v>108</v>
      </c>
      <c r="H49" s="114">
        <v>87</v>
      </c>
      <c r="I49" s="140">
        <v>81</v>
      </c>
      <c r="J49" s="115">
        <v>-19</v>
      </c>
      <c r="K49" s="116">
        <v>-23.456790123456791</v>
      </c>
    </row>
    <row r="50" spans="1:11" ht="14.1" customHeight="1" x14ac:dyDescent="0.2">
      <c r="A50" s="306" t="s">
        <v>272</v>
      </c>
      <c r="B50" s="307" t="s">
        <v>273</v>
      </c>
      <c r="C50" s="308"/>
      <c r="D50" s="113">
        <v>1.0928961748633881</v>
      </c>
      <c r="E50" s="115">
        <v>18</v>
      </c>
      <c r="F50" s="114">
        <v>8</v>
      </c>
      <c r="G50" s="114">
        <v>11</v>
      </c>
      <c r="H50" s="114">
        <v>11</v>
      </c>
      <c r="I50" s="140">
        <v>8</v>
      </c>
      <c r="J50" s="115">
        <v>10</v>
      </c>
      <c r="K50" s="116">
        <v>125</v>
      </c>
    </row>
    <row r="51" spans="1:11" ht="14.1" customHeight="1" x14ac:dyDescent="0.2">
      <c r="A51" s="306" t="s">
        <v>274</v>
      </c>
      <c r="B51" s="307" t="s">
        <v>275</v>
      </c>
      <c r="C51" s="308"/>
      <c r="D51" s="113">
        <v>2.4893746205221614</v>
      </c>
      <c r="E51" s="115">
        <v>41</v>
      </c>
      <c r="F51" s="114">
        <v>59</v>
      </c>
      <c r="G51" s="114">
        <v>91</v>
      </c>
      <c r="H51" s="114">
        <v>71</v>
      </c>
      <c r="I51" s="140">
        <v>71</v>
      </c>
      <c r="J51" s="115">
        <v>-30</v>
      </c>
      <c r="K51" s="116">
        <v>-42.25352112676056</v>
      </c>
    </row>
    <row r="52" spans="1:11" ht="14.1" customHeight="1" x14ac:dyDescent="0.2">
      <c r="A52" s="306">
        <v>71</v>
      </c>
      <c r="B52" s="307" t="s">
        <v>276</v>
      </c>
      <c r="C52" s="308"/>
      <c r="D52" s="113">
        <v>9.5324833029751055</v>
      </c>
      <c r="E52" s="115">
        <v>157</v>
      </c>
      <c r="F52" s="114">
        <v>127</v>
      </c>
      <c r="G52" s="114">
        <v>258</v>
      </c>
      <c r="H52" s="114">
        <v>126</v>
      </c>
      <c r="I52" s="140">
        <v>154</v>
      </c>
      <c r="J52" s="115">
        <v>3</v>
      </c>
      <c r="K52" s="116">
        <v>1.948051948051948</v>
      </c>
    </row>
    <row r="53" spans="1:11" ht="14.1" customHeight="1" x14ac:dyDescent="0.2">
      <c r="A53" s="306" t="s">
        <v>277</v>
      </c>
      <c r="B53" s="307" t="s">
        <v>278</v>
      </c>
      <c r="C53" s="308"/>
      <c r="D53" s="113">
        <v>3.9465695203400122</v>
      </c>
      <c r="E53" s="115">
        <v>65</v>
      </c>
      <c r="F53" s="114">
        <v>47</v>
      </c>
      <c r="G53" s="114">
        <v>138</v>
      </c>
      <c r="H53" s="114">
        <v>41</v>
      </c>
      <c r="I53" s="140">
        <v>62</v>
      </c>
      <c r="J53" s="115">
        <v>3</v>
      </c>
      <c r="K53" s="116">
        <v>4.838709677419355</v>
      </c>
    </row>
    <row r="54" spans="1:11" ht="14.1" customHeight="1" x14ac:dyDescent="0.2">
      <c r="A54" s="306" t="s">
        <v>279</v>
      </c>
      <c r="B54" s="307" t="s">
        <v>280</v>
      </c>
      <c r="C54" s="308"/>
      <c r="D54" s="113">
        <v>4.3108682452944747</v>
      </c>
      <c r="E54" s="115">
        <v>71</v>
      </c>
      <c r="F54" s="114">
        <v>69</v>
      </c>
      <c r="G54" s="114">
        <v>103</v>
      </c>
      <c r="H54" s="114">
        <v>72</v>
      </c>
      <c r="I54" s="140">
        <v>73</v>
      </c>
      <c r="J54" s="115">
        <v>-2</v>
      </c>
      <c r="K54" s="116">
        <v>-2.7397260273972601</v>
      </c>
    </row>
    <row r="55" spans="1:11" ht="14.1" customHeight="1" x14ac:dyDescent="0.2">
      <c r="A55" s="306">
        <v>72</v>
      </c>
      <c r="B55" s="307" t="s">
        <v>281</v>
      </c>
      <c r="C55" s="308"/>
      <c r="D55" s="113">
        <v>1.5786278081360048</v>
      </c>
      <c r="E55" s="115">
        <v>26</v>
      </c>
      <c r="F55" s="114">
        <v>12</v>
      </c>
      <c r="G55" s="114">
        <v>47</v>
      </c>
      <c r="H55" s="114">
        <v>19</v>
      </c>
      <c r="I55" s="140">
        <v>31</v>
      </c>
      <c r="J55" s="115">
        <v>-5</v>
      </c>
      <c r="K55" s="116">
        <v>-16.129032258064516</v>
      </c>
    </row>
    <row r="56" spans="1:11" ht="14.1" customHeight="1" x14ac:dyDescent="0.2">
      <c r="A56" s="306" t="s">
        <v>282</v>
      </c>
      <c r="B56" s="307" t="s">
        <v>283</v>
      </c>
      <c r="C56" s="308"/>
      <c r="D56" s="113">
        <v>0.78931390406800239</v>
      </c>
      <c r="E56" s="115">
        <v>13</v>
      </c>
      <c r="F56" s="114" t="s">
        <v>513</v>
      </c>
      <c r="G56" s="114">
        <v>25</v>
      </c>
      <c r="H56" s="114" t="s">
        <v>513</v>
      </c>
      <c r="I56" s="140">
        <v>7</v>
      </c>
      <c r="J56" s="115">
        <v>6</v>
      </c>
      <c r="K56" s="116">
        <v>85.714285714285708</v>
      </c>
    </row>
    <row r="57" spans="1:11" ht="14.1" customHeight="1" x14ac:dyDescent="0.2">
      <c r="A57" s="306" t="s">
        <v>284</v>
      </c>
      <c r="B57" s="307" t="s">
        <v>285</v>
      </c>
      <c r="C57" s="308"/>
      <c r="D57" s="113">
        <v>0.60716454159077105</v>
      </c>
      <c r="E57" s="115">
        <v>10</v>
      </c>
      <c r="F57" s="114">
        <v>8</v>
      </c>
      <c r="G57" s="114">
        <v>14</v>
      </c>
      <c r="H57" s="114">
        <v>10</v>
      </c>
      <c r="I57" s="140">
        <v>14</v>
      </c>
      <c r="J57" s="115">
        <v>-4</v>
      </c>
      <c r="K57" s="116">
        <v>-28.571428571428573</v>
      </c>
    </row>
    <row r="58" spans="1:11" ht="14.1" customHeight="1" x14ac:dyDescent="0.2">
      <c r="A58" s="306">
        <v>73</v>
      </c>
      <c r="B58" s="307" t="s">
        <v>286</v>
      </c>
      <c r="C58" s="308"/>
      <c r="D58" s="113">
        <v>1.2750455373406193</v>
      </c>
      <c r="E58" s="115">
        <v>21</v>
      </c>
      <c r="F58" s="114">
        <v>15</v>
      </c>
      <c r="G58" s="114">
        <v>32</v>
      </c>
      <c r="H58" s="114">
        <v>25</v>
      </c>
      <c r="I58" s="140">
        <v>22</v>
      </c>
      <c r="J58" s="115">
        <v>-1</v>
      </c>
      <c r="K58" s="116">
        <v>-4.5454545454545459</v>
      </c>
    </row>
    <row r="59" spans="1:11" ht="14.1" customHeight="1" x14ac:dyDescent="0.2">
      <c r="A59" s="306" t="s">
        <v>287</v>
      </c>
      <c r="B59" s="307" t="s">
        <v>288</v>
      </c>
      <c r="C59" s="308"/>
      <c r="D59" s="113">
        <v>0.97146326654523374</v>
      </c>
      <c r="E59" s="115">
        <v>16</v>
      </c>
      <c r="F59" s="114">
        <v>11</v>
      </c>
      <c r="G59" s="114">
        <v>19</v>
      </c>
      <c r="H59" s="114">
        <v>22</v>
      </c>
      <c r="I59" s="140">
        <v>15</v>
      </c>
      <c r="J59" s="115">
        <v>1</v>
      </c>
      <c r="K59" s="116">
        <v>6.666666666666667</v>
      </c>
    </row>
    <row r="60" spans="1:11" ht="14.1" customHeight="1" x14ac:dyDescent="0.2">
      <c r="A60" s="306">
        <v>81</v>
      </c>
      <c r="B60" s="307" t="s">
        <v>289</v>
      </c>
      <c r="C60" s="308"/>
      <c r="D60" s="113">
        <v>6.0109289617486334</v>
      </c>
      <c r="E60" s="115">
        <v>99</v>
      </c>
      <c r="F60" s="114">
        <v>120</v>
      </c>
      <c r="G60" s="114">
        <v>98</v>
      </c>
      <c r="H60" s="114">
        <v>70</v>
      </c>
      <c r="I60" s="140">
        <v>110</v>
      </c>
      <c r="J60" s="115">
        <v>-11</v>
      </c>
      <c r="K60" s="116">
        <v>-10</v>
      </c>
    </row>
    <row r="61" spans="1:11" ht="14.1" customHeight="1" x14ac:dyDescent="0.2">
      <c r="A61" s="306" t="s">
        <v>290</v>
      </c>
      <c r="B61" s="307" t="s">
        <v>291</v>
      </c>
      <c r="C61" s="308"/>
      <c r="D61" s="113">
        <v>2.0036429872495445</v>
      </c>
      <c r="E61" s="115">
        <v>33</v>
      </c>
      <c r="F61" s="114">
        <v>15</v>
      </c>
      <c r="G61" s="114">
        <v>35</v>
      </c>
      <c r="H61" s="114">
        <v>20</v>
      </c>
      <c r="I61" s="140">
        <v>42</v>
      </c>
      <c r="J61" s="115">
        <v>-9</v>
      </c>
      <c r="K61" s="116">
        <v>-21.428571428571427</v>
      </c>
    </row>
    <row r="62" spans="1:11" ht="14.1" customHeight="1" x14ac:dyDescent="0.2">
      <c r="A62" s="306" t="s">
        <v>292</v>
      </c>
      <c r="B62" s="307" t="s">
        <v>293</v>
      </c>
      <c r="C62" s="308"/>
      <c r="D62" s="113">
        <v>2.4286581663630842</v>
      </c>
      <c r="E62" s="115">
        <v>40</v>
      </c>
      <c r="F62" s="114">
        <v>88</v>
      </c>
      <c r="G62" s="114">
        <v>45</v>
      </c>
      <c r="H62" s="114">
        <v>27</v>
      </c>
      <c r="I62" s="140">
        <v>28</v>
      </c>
      <c r="J62" s="115">
        <v>12</v>
      </c>
      <c r="K62" s="116">
        <v>42.857142857142854</v>
      </c>
    </row>
    <row r="63" spans="1:11" ht="14.1" customHeight="1" x14ac:dyDescent="0.2">
      <c r="A63" s="306"/>
      <c r="B63" s="307" t="s">
        <v>294</v>
      </c>
      <c r="C63" s="308"/>
      <c r="D63" s="113">
        <v>1.9429265330904675</v>
      </c>
      <c r="E63" s="115">
        <v>32</v>
      </c>
      <c r="F63" s="114">
        <v>83</v>
      </c>
      <c r="G63" s="114">
        <v>33</v>
      </c>
      <c r="H63" s="114">
        <v>22</v>
      </c>
      <c r="I63" s="140">
        <v>23</v>
      </c>
      <c r="J63" s="115">
        <v>9</v>
      </c>
      <c r="K63" s="116">
        <v>39.130434782608695</v>
      </c>
    </row>
    <row r="64" spans="1:11" ht="14.1" customHeight="1" x14ac:dyDescent="0.2">
      <c r="A64" s="306" t="s">
        <v>295</v>
      </c>
      <c r="B64" s="307" t="s">
        <v>296</v>
      </c>
      <c r="C64" s="308"/>
      <c r="D64" s="113">
        <v>0.91074681238615662</v>
      </c>
      <c r="E64" s="115">
        <v>15</v>
      </c>
      <c r="F64" s="114">
        <v>6</v>
      </c>
      <c r="G64" s="114">
        <v>8</v>
      </c>
      <c r="H64" s="114">
        <v>10</v>
      </c>
      <c r="I64" s="140">
        <v>10</v>
      </c>
      <c r="J64" s="115">
        <v>5</v>
      </c>
      <c r="K64" s="116">
        <v>50</v>
      </c>
    </row>
    <row r="65" spans="1:11" ht="14.1" customHeight="1" x14ac:dyDescent="0.2">
      <c r="A65" s="306" t="s">
        <v>297</v>
      </c>
      <c r="B65" s="307" t="s">
        <v>298</v>
      </c>
      <c r="C65" s="308"/>
      <c r="D65" s="113">
        <v>0.30358227079538552</v>
      </c>
      <c r="E65" s="115">
        <v>5</v>
      </c>
      <c r="F65" s="114">
        <v>6</v>
      </c>
      <c r="G65" s="114">
        <v>7</v>
      </c>
      <c r="H65" s="114">
        <v>4</v>
      </c>
      <c r="I65" s="140">
        <v>12</v>
      </c>
      <c r="J65" s="115">
        <v>-7</v>
      </c>
      <c r="K65" s="116">
        <v>-58.333333333333336</v>
      </c>
    </row>
    <row r="66" spans="1:11" ht="14.1" customHeight="1" x14ac:dyDescent="0.2">
      <c r="A66" s="306">
        <v>82</v>
      </c>
      <c r="B66" s="307" t="s">
        <v>299</v>
      </c>
      <c r="C66" s="308"/>
      <c r="D66" s="113">
        <v>2.5500910746812386</v>
      </c>
      <c r="E66" s="115">
        <v>42</v>
      </c>
      <c r="F66" s="114">
        <v>21</v>
      </c>
      <c r="G66" s="114">
        <v>72</v>
      </c>
      <c r="H66" s="114">
        <v>16</v>
      </c>
      <c r="I66" s="140">
        <v>62</v>
      </c>
      <c r="J66" s="115">
        <v>-20</v>
      </c>
      <c r="K66" s="116">
        <v>-32.258064516129032</v>
      </c>
    </row>
    <row r="67" spans="1:11" ht="14.1" customHeight="1" x14ac:dyDescent="0.2">
      <c r="A67" s="306" t="s">
        <v>300</v>
      </c>
      <c r="B67" s="307" t="s">
        <v>301</v>
      </c>
      <c r="C67" s="308"/>
      <c r="D67" s="113">
        <v>0.97146326654523374</v>
      </c>
      <c r="E67" s="115">
        <v>16</v>
      </c>
      <c r="F67" s="114">
        <v>10</v>
      </c>
      <c r="G67" s="114">
        <v>36</v>
      </c>
      <c r="H67" s="114">
        <v>9</v>
      </c>
      <c r="I67" s="140">
        <v>46</v>
      </c>
      <c r="J67" s="115">
        <v>-30</v>
      </c>
      <c r="K67" s="116">
        <v>-65.217391304347828</v>
      </c>
    </row>
    <row r="68" spans="1:11" ht="14.1" customHeight="1" x14ac:dyDescent="0.2">
      <c r="A68" s="306" t="s">
        <v>302</v>
      </c>
      <c r="B68" s="307" t="s">
        <v>303</v>
      </c>
      <c r="C68" s="308"/>
      <c r="D68" s="113">
        <v>1.1536126290224651</v>
      </c>
      <c r="E68" s="115">
        <v>19</v>
      </c>
      <c r="F68" s="114">
        <v>9</v>
      </c>
      <c r="G68" s="114">
        <v>16</v>
      </c>
      <c r="H68" s="114">
        <v>6</v>
      </c>
      <c r="I68" s="140">
        <v>5</v>
      </c>
      <c r="J68" s="115">
        <v>14</v>
      </c>
      <c r="K68" s="116" t="s">
        <v>514</v>
      </c>
    </row>
    <row r="69" spans="1:11" ht="14.1" customHeight="1" x14ac:dyDescent="0.2">
      <c r="A69" s="306">
        <v>83</v>
      </c>
      <c r="B69" s="307" t="s">
        <v>304</v>
      </c>
      <c r="C69" s="308"/>
      <c r="D69" s="113">
        <v>3.9465695203400122</v>
      </c>
      <c r="E69" s="115">
        <v>65</v>
      </c>
      <c r="F69" s="114">
        <v>62</v>
      </c>
      <c r="G69" s="114">
        <v>202</v>
      </c>
      <c r="H69" s="114">
        <v>49</v>
      </c>
      <c r="I69" s="140">
        <v>111</v>
      </c>
      <c r="J69" s="115">
        <v>-46</v>
      </c>
      <c r="K69" s="116">
        <v>-41.441441441441441</v>
      </c>
    </row>
    <row r="70" spans="1:11" ht="14.1" customHeight="1" x14ac:dyDescent="0.2">
      <c r="A70" s="306" t="s">
        <v>305</v>
      </c>
      <c r="B70" s="307" t="s">
        <v>306</v>
      </c>
      <c r="C70" s="308"/>
      <c r="D70" s="113">
        <v>3.0358227079538556</v>
      </c>
      <c r="E70" s="115">
        <v>50</v>
      </c>
      <c r="F70" s="114">
        <v>49</v>
      </c>
      <c r="G70" s="114">
        <v>192</v>
      </c>
      <c r="H70" s="114">
        <v>41</v>
      </c>
      <c r="I70" s="140">
        <v>100</v>
      </c>
      <c r="J70" s="115">
        <v>-50</v>
      </c>
      <c r="K70" s="116">
        <v>-50</v>
      </c>
    </row>
    <row r="71" spans="1:11" ht="14.1" customHeight="1" x14ac:dyDescent="0.2">
      <c r="A71" s="306"/>
      <c r="B71" s="307" t="s">
        <v>307</v>
      </c>
      <c r="C71" s="308"/>
      <c r="D71" s="113">
        <v>1.0321797207043109</v>
      </c>
      <c r="E71" s="115">
        <v>17</v>
      </c>
      <c r="F71" s="114">
        <v>15</v>
      </c>
      <c r="G71" s="114">
        <v>51</v>
      </c>
      <c r="H71" s="114">
        <v>14</v>
      </c>
      <c r="I71" s="140">
        <v>56</v>
      </c>
      <c r="J71" s="115">
        <v>-39</v>
      </c>
      <c r="K71" s="116">
        <v>-69.642857142857139</v>
      </c>
    </row>
    <row r="72" spans="1:11" ht="14.1" customHeight="1" x14ac:dyDescent="0.2">
      <c r="A72" s="306">
        <v>84</v>
      </c>
      <c r="B72" s="307" t="s">
        <v>308</v>
      </c>
      <c r="C72" s="308"/>
      <c r="D72" s="113">
        <v>1.4571948998178506</v>
      </c>
      <c r="E72" s="115">
        <v>24</v>
      </c>
      <c r="F72" s="114">
        <v>15</v>
      </c>
      <c r="G72" s="114">
        <v>38</v>
      </c>
      <c r="H72" s="114">
        <v>23</v>
      </c>
      <c r="I72" s="140">
        <v>21</v>
      </c>
      <c r="J72" s="115">
        <v>3</v>
      </c>
      <c r="K72" s="116">
        <v>14.285714285714286</v>
      </c>
    </row>
    <row r="73" spans="1:11" ht="14.1" customHeight="1" x14ac:dyDescent="0.2">
      <c r="A73" s="306" t="s">
        <v>309</v>
      </c>
      <c r="B73" s="307" t="s">
        <v>310</v>
      </c>
      <c r="C73" s="308"/>
      <c r="D73" s="113">
        <v>0.36429872495446264</v>
      </c>
      <c r="E73" s="115">
        <v>6</v>
      </c>
      <c r="F73" s="114">
        <v>0</v>
      </c>
      <c r="G73" s="114">
        <v>12</v>
      </c>
      <c r="H73" s="114">
        <v>0</v>
      </c>
      <c r="I73" s="140">
        <v>7</v>
      </c>
      <c r="J73" s="115">
        <v>-1</v>
      </c>
      <c r="K73" s="116">
        <v>-14.285714285714286</v>
      </c>
    </row>
    <row r="74" spans="1:11" ht="14.1" customHeight="1" x14ac:dyDescent="0.2">
      <c r="A74" s="306" t="s">
        <v>311</v>
      </c>
      <c r="B74" s="307" t="s">
        <v>312</v>
      </c>
      <c r="C74" s="308"/>
      <c r="D74" s="113" t="s">
        <v>513</v>
      </c>
      <c r="E74" s="115" t="s">
        <v>513</v>
      </c>
      <c r="F74" s="114">
        <v>3</v>
      </c>
      <c r="G74" s="114">
        <v>6</v>
      </c>
      <c r="H74" s="114" t="s">
        <v>513</v>
      </c>
      <c r="I74" s="140" t="s">
        <v>513</v>
      </c>
      <c r="J74" s="115" t="s">
        <v>513</v>
      </c>
      <c r="K74" s="116" t="s">
        <v>513</v>
      </c>
    </row>
    <row r="75" spans="1:11" ht="14.1" customHeight="1" x14ac:dyDescent="0.2">
      <c r="A75" s="306" t="s">
        <v>313</v>
      </c>
      <c r="B75" s="307" t="s">
        <v>314</v>
      </c>
      <c r="C75" s="308"/>
      <c r="D75" s="113">
        <v>0.66788099574984816</v>
      </c>
      <c r="E75" s="115">
        <v>11</v>
      </c>
      <c r="F75" s="114">
        <v>6</v>
      </c>
      <c r="G75" s="114">
        <v>11</v>
      </c>
      <c r="H75" s="114">
        <v>5</v>
      </c>
      <c r="I75" s="140">
        <v>6</v>
      </c>
      <c r="J75" s="115">
        <v>5</v>
      </c>
      <c r="K75" s="116">
        <v>83.333333333333329</v>
      </c>
    </row>
    <row r="76" spans="1:11" ht="14.1" customHeight="1" x14ac:dyDescent="0.2">
      <c r="A76" s="306">
        <v>91</v>
      </c>
      <c r="B76" s="307" t="s">
        <v>315</v>
      </c>
      <c r="C76" s="308"/>
      <c r="D76" s="113">
        <v>1.2750455373406193</v>
      </c>
      <c r="E76" s="115">
        <v>21</v>
      </c>
      <c r="F76" s="114">
        <v>21</v>
      </c>
      <c r="G76" s="114">
        <v>37</v>
      </c>
      <c r="H76" s="114">
        <v>19</v>
      </c>
      <c r="I76" s="140">
        <v>16</v>
      </c>
      <c r="J76" s="115">
        <v>5</v>
      </c>
      <c r="K76" s="116">
        <v>31.25</v>
      </c>
    </row>
    <row r="77" spans="1:11" ht="14.1" customHeight="1" x14ac:dyDescent="0.2">
      <c r="A77" s="306">
        <v>92</v>
      </c>
      <c r="B77" s="307" t="s">
        <v>316</v>
      </c>
      <c r="C77" s="308"/>
      <c r="D77" s="113">
        <v>0.85003035822707951</v>
      </c>
      <c r="E77" s="115">
        <v>14</v>
      </c>
      <c r="F77" s="114">
        <v>9</v>
      </c>
      <c r="G77" s="114">
        <v>9</v>
      </c>
      <c r="H77" s="114">
        <v>12</v>
      </c>
      <c r="I77" s="140">
        <v>8</v>
      </c>
      <c r="J77" s="115">
        <v>6</v>
      </c>
      <c r="K77" s="116">
        <v>75</v>
      </c>
    </row>
    <row r="78" spans="1:11" ht="14.1" customHeight="1" x14ac:dyDescent="0.2">
      <c r="A78" s="306">
        <v>93</v>
      </c>
      <c r="B78" s="307" t="s">
        <v>317</v>
      </c>
      <c r="C78" s="308"/>
      <c r="D78" s="113">
        <v>0.36429872495446264</v>
      </c>
      <c r="E78" s="115">
        <v>6</v>
      </c>
      <c r="F78" s="114" t="s">
        <v>513</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t="s">
        <v>513</v>
      </c>
      <c r="G79" s="114">
        <v>5</v>
      </c>
      <c r="H79" s="114">
        <v>5</v>
      </c>
      <c r="I79" s="140">
        <v>7</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0.85003035822707951</v>
      </c>
      <c r="E81" s="143">
        <v>14</v>
      </c>
      <c r="F81" s="144">
        <v>25</v>
      </c>
      <c r="G81" s="144">
        <v>36</v>
      </c>
      <c r="H81" s="144">
        <v>13</v>
      </c>
      <c r="I81" s="145">
        <v>11</v>
      </c>
      <c r="J81" s="143">
        <v>3</v>
      </c>
      <c r="K81" s="146">
        <v>27.272727272727273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2110</v>
      </c>
      <c r="E11" s="114">
        <v>1795</v>
      </c>
      <c r="F11" s="114">
        <v>2274</v>
      </c>
      <c r="G11" s="114">
        <v>2108</v>
      </c>
      <c r="H11" s="140">
        <v>2400</v>
      </c>
      <c r="I11" s="115">
        <v>-290</v>
      </c>
      <c r="J11" s="116">
        <v>-12.083333333333334</v>
      </c>
    </row>
    <row r="12" spans="1:15" s="110" customFormat="1" ht="24.95" customHeight="1" x14ac:dyDescent="0.2">
      <c r="A12" s="193" t="s">
        <v>132</v>
      </c>
      <c r="B12" s="194" t="s">
        <v>133</v>
      </c>
      <c r="C12" s="113">
        <v>0.23696682464454977</v>
      </c>
      <c r="D12" s="115">
        <v>5</v>
      </c>
      <c r="E12" s="114">
        <v>5</v>
      </c>
      <c r="F12" s="114">
        <v>8</v>
      </c>
      <c r="G12" s="114">
        <v>6</v>
      </c>
      <c r="H12" s="140">
        <v>4</v>
      </c>
      <c r="I12" s="115">
        <v>1</v>
      </c>
      <c r="J12" s="116">
        <v>25</v>
      </c>
    </row>
    <row r="13" spans="1:15" s="110" customFormat="1" ht="24.95" customHeight="1" x14ac:dyDescent="0.2">
      <c r="A13" s="193" t="s">
        <v>134</v>
      </c>
      <c r="B13" s="199" t="s">
        <v>214</v>
      </c>
      <c r="C13" s="113">
        <v>0.47393364928909953</v>
      </c>
      <c r="D13" s="115">
        <v>10</v>
      </c>
      <c r="E13" s="114">
        <v>3</v>
      </c>
      <c r="F13" s="114">
        <v>17</v>
      </c>
      <c r="G13" s="114">
        <v>11</v>
      </c>
      <c r="H13" s="140">
        <v>12</v>
      </c>
      <c r="I13" s="115">
        <v>-2</v>
      </c>
      <c r="J13" s="116">
        <v>-16.666666666666668</v>
      </c>
    </row>
    <row r="14" spans="1:15" s="287" customFormat="1" ht="24.95" customHeight="1" x14ac:dyDescent="0.2">
      <c r="A14" s="193" t="s">
        <v>215</v>
      </c>
      <c r="B14" s="199" t="s">
        <v>137</v>
      </c>
      <c r="C14" s="113">
        <v>18.48341232227488</v>
      </c>
      <c r="D14" s="115">
        <v>390</v>
      </c>
      <c r="E14" s="114">
        <v>309</v>
      </c>
      <c r="F14" s="114">
        <v>275</v>
      </c>
      <c r="G14" s="114">
        <v>482</v>
      </c>
      <c r="H14" s="140">
        <v>557</v>
      </c>
      <c r="I14" s="115">
        <v>-167</v>
      </c>
      <c r="J14" s="116">
        <v>-29.982046678635548</v>
      </c>
      <c r="K14" s="110"/>
      <c r="L14" s="110"/>
      <c r="M14" s="110"/>
      <c r="N14" s="110"/>
      <c r="O14" s="110"/>
    </row>
    <row r="15" spans="1:15" s="110" customFormat="1" ht="24.95" customHeight="1" x14ac:dyDescent="0.2">
      <c r="A15" s="193" t="s">
        <v>216</v>
      </c>
      <c r="B15" s="199" t="s">
        <v>217</v>
      </c>
      <c r="C15" s="113">
        <v>1.4691943127962086</v>
      </c>
      <c r="D15" s="115">
        <v>31</v>
      </c>
      <c r="E15" s="114">
        <v>21</v>
      </c>
      <c r="F15" s="114">
        <v>31</v>
      </c>
      <c r="G15" s="114">
        <v>27</v>
      </c>
      <c r="H15" s="140">
        <v>18</v>
      </c>
      <c r="I15" s="115">
        <v>13</v>
      </c>
      <c r="J15" s="116">
        <v>72.222222222222229</v>
      </c>
    </row>
    <row r="16" spans="1:15" s="287" customFormat="1" ht="24.95" customHeight="1" x14ac:dyDescent="0.2">
      <c r="A16" s="193" t="s">
        <v>218</v>
      </c>
      <c r="B16" s="199" t="s">
        <v>141</v>
      </c>
      <c r="C16" s="113">
        <v>16.255924170616115</v>
      </c>
      <c r="D16" s="115">
        <v>343</v>
      </c>
      <c r="E16" s="114">
        <v>279</v>
      </c>
      <c r="F16" s="114">
        <v>234</v>
      </c>
      <c r="G16" s="114">
        <v>449</v>
      </c>
      <c r="H16" s="140">
        <v>535</v>
      </c>
      <c r="I16" s="115">
        <v>-192</v>
      </c>
      <c r="J16" s="116">
        <v>-35.887850467289717</v>
      </c>
      <c r="K16" s="110"/>
      <c r="L16" s="110"/>
      <c r="M16" s="110"/>
      <c r="N16" s="110"/>
      <c r="O16" s="110"/>
    </row>
    <row r="17" spans="1:15" s="110" customFormat="1" ht="24.95" customHeight="1" x14ac:dyDescent="0.2">
      <c r="A17" s="193" t="s">
        <v>142</v>
      </c>
      <c r="B17" s="199" t="s">
        <v>220</v>
      </c>
      <c r="C17" s="113">
        <v>0.75829383886255919</v>
      </c>
      <c r="D17" s="115">
        <v>16</v>
      </c>
      <c r="E17" s="114">
        <v>9</v>
      </c>
      <c r="F17" s="114">
        <v>10</v>
      </c>
      <c r="G17" s="114">
        <v>6</v>
      </c>
      <c r="H17" s="140">
        <v>4</v>
      </c>
      <c r="I17" s="115">
        <v>12</v>
      </c>
      <c r="J17" s="116" t="s">
        <v>514</v>
      </c>
    </row>
    <row r="18" spans="1:15" s="287" customFormat="1" ht="24.95" customHeight="1" x14ac:dyDescent="0.2">
      <c r="A18" s="201" t="s">
        <v>144</v>
      </c>
      <c r="B18" s="202" t="s">
        <v>145</v>
      </c>
      <c r="C18" s="113">
        <v>5.971563981042654</v>
      </c>
      <c r="D18" s="115">
        <v>126</v>
      </c>
      <c r="E18" s="114">
        <v>84</v>
      </c>
      <c r="F18" s="114">
        <v>112</v>
      </c>
      <c r="G18" s="114">
        <v>209</v>
      </c>
      <c r="H18" s="140">
        <v>127</v>
      </c>
      <c r="I18" s="115">
        <v>-1</v>
      </c>
      <c r="J18" s="116">
        <v>-0.78740157480314965</v>
      </c>
      <c r="K18" s="110"/>
      <c r="L18" s="110"/>
      <c r="M18" s="110"/>
      <c r="N18" s="110"/>
      <c r="O18" s="110"/>
    </row>
    <row r="19" spans="1:15" s="110" customFormat="1" ht="24.95" customHeight="1" x14ac:dyDescent="0.2">
      <c r="A19" s="193" t="s">
        <v>146</v>
      </c>
      <c r="B19" s="199" t="s">
        <v>147</v>
      </c>
      <c r="C19" s="113">
        <v>10.663507109004739</v>
      </c>
      <c r="D19" s="115">
        <v>225</v>
      </c>
      <c r="E19" s="114">
        <v>158</v>
      </c>
      <c r="F19" s="114">
        <v>209</v>
      </c>
      <c r="G19" s="114">
        <v>237</v>
      </c>
      <c r="H19" s="140">
        <v>253</v>
      </c>
      <c r="I19" s="115">
        <v>-28</v>
      </c>
      <c r="J19" s="116">
        <v>-11.067193675889328</v>
      </c>
    </row>
    <row r="20" spans="1:15" s="287" customFormat="1" ht="24.95" customHeight="1" x14ac:dyDescent="0.2">
      <c r="A20" s="193" t="s">
        <v>148</v>
      </c>
      <c r="B20" s="199" t="s">
        <v>149</v>
      </c>
      <c r="C20" s="113">
        <v>17.819905213270143</v>
      </c>
      <c r="D20" s="115">
        <v>376</v>
      </c>
      <c r="E20" s="114">
        <v>417</v>
      </c>
      <c r="F20" s="114">
        <v>476</v>
      </c>
      <c r="G20" s="114">
        <v>272</v>
      </c>
      <c r="H20" s="140">
        <v>314</v>
      </c>
      <c r="I20" s="115">
        <v>62</v>
      </c>
      <c r="J20" s="116">
        <v>19.745222929936304</v>
      </c>
      <c r="K20" s="110"/>
      <c r="L20" s="110"/>
      <c r="M20" s="110"/>
      <c r="N20" s="110"/>
      <c r="O20" s="110"/>
    </row>
    <row r="21" spans="1:15" s="110" customFormat="1" ht="24.95" customHeight="1" x14ac:dyDescent="0.2">
      <c r="A21" s="201" t="s">
        <v>150</v>
      </c>
      <c r="B21" s="202" t="s">
        <v>151</v>
      </c>
      <c r="C21" s="113">
        <v>5.1658767772511851</v>
      </c>
      <c r="D21" s="115">
        <v>109</v>
      </c>
      <c r="E21" s="114">
        <v>146</v>
      </c>
      <c r="F21" s="114">
        <v>120</v>
      </c>
      <c r="G21" s="114">
        <v>107</v>
      </c>
      <c r="H21" s="140">
        <v>108</v>
      </c>
      <c r="I21" s="115">
        <v>1</v>
      </c>
      <c r="J21" s="116">
        <v>0.92592592592592593</v>
      </c>
    </row>
    <row r="22" spans="1:15" s="110" customFormat="1" ht="24.95" customHeight="1" x14ac:dyDescent="0.2">
      <c r="A22" s="201" t="s">
        <v>152</v>
      </c>
      <c r="B22" s="199" t="s">
        <v>153</v>
      </c>
      <c r="C22" s="113">
        <v>0.56872037914691942</v>
      </c>
      <c r="D22" s="115">
        <v>12</v>
      </c>
      <c r="E22" s="114">
        <v>12</v>
      </c>
      <c r="F22" s="114">
        <v>22</v>
      </c>
      <c r="G22" s="114">
        <v>13</v>
      </c>
      <c r="H22" s="140">
        <v>19</v>
      </c>
      <c r="I22" s="115">
        <v>-7</v>
      </c>
      <c r="J22" s="116">
        <v>-36.842105263157897</v>
      </c>
    </row>
    <row r="23" spans="1:15" s="110" customFormat="1" ht="24.95" customHeight="1" x14ac:dyDescent="0.2">
      <c r="A23" s="193" t="s">
        <v>154</v>
      </c>
      <c r="B23" s="199" t="s">
        <v>155</v>
      </c>
      <c r="C23" s="113">
        <v>0.90047393364928907</v>
      </c>
      <c r="D23" s="115">
        <v>19</v>
      </c>
      <c r="E23" s="114">
        <v>11</v>
      </c>
      <c r="F23" s="114">
        <v>20</v>
      </c>
      <c r="G23" s="114">
        <v>11</v>
      </c>
      <c r="H23" s="140">
        <v>10</v>
      </c>
      <c r="I23" s="115">
        <v>9</v>
      </c>
      <c r="J23" s="116">
        <v>90</v>
      </c>
    </row>
    <row r="24" spans="1:15" s="110" customFormat="1" ht="24.95" customHeight="1" x14ac:dyDescent="0.2">
      <c r="A24" s="193" t="s">
        <v>156</v>
      </c>
      <c r="B24" s="199" t="s">
        <v>221</v>
      </c>
      <c r="C24" s="113">
        <v>4.1232227488151656</v>
      </c>
      <c r="D24" s="115">
        <v>87</v>
      </c>
      <c r="E24" s="114">
        <v>80</v>
      </c>
      <c r="F24" s="114">
        <v>107</v>
      </c>
      <c r="G24" s="114">
        <v>100</v>
      </c>
      <c r="H24" s="140">
        <v>119</v>
      </c>
      <c r="I24" s="115">
        <v>-32</v>
      </c>
      <c r="J24" s="116">
        <v>-26.890756302521009</v>
      </c>
    </row>
    <row r="25" spans="1:15" s="110" customFormat="1" ht="24.95" customHeight="1" x14ac:dyDescent="0.2">
      <c r="A25" s="193" t="s">
        <v>222</v>
      </c>
      <c r="B25" s="204" t="s">
        <v>159</v>
      </c>
      <c r="C25" s="113">
        <v>5.1184834123222744</v>
      </c>
      <c r="D25" s="115">
        <v>108</v>
      </c>
      <c r="E25" s="114">
        <v>63</v>
      </c>
      <c r="F25" s="114">
        <v>117</v>
      </c>
      <c r="G25" s="114">
        <v>128</v>
      </c>
      <c r="H25" s="140">
        <v>106</v>
      </c>
      <c r="I25" s="115">
        <v>2</v>
      </c>
      <c r="J25" s="116">
        <v>1.8867924528301887</v>
      </c>
    </row>
    <row r="26" spans="1:15" s="110" customFormat="1" ht="24.95" customHeight="1" x14ac:dyDescent="0.2">
      <c r="A26" s="201">
        <v>782.78300000000002</v>
      </c>
      <c r="B26" s="203" t="s">
        <v>160</v>
      </c>
      <c r="C26" s="113">
        <v>12.132701421800947</v>
      </c>
      <c r="D26" s="115">
        <v>256</v>
      </c>
      <c r="E26" s="114">
        <v>223</v>
      </c>
      <c r="F26" s="114">
        <v>289</v>
      </c>
      <c r="G26" s="114">
        <v>248</v>
      </c>
      <c r="H26" s="140">
        <v>327</v>
      </c>
      <c r="I26" s="115">
        <v>-71</v>
      </c>
      <c r="J26" s="116">
        <v>-21.712538226299696</v>
      </c>
    </row>
    <row r="27" spans="1:15" s="110" customFormat="1" ht="24.95" customHeight="1" x14ac:dyDescent="0.2">
      <c r="A27" s="193" t="s">
        <v>161</v>
      </c>
      <c r="B27" s="199" t="s">
        <v>162</v>
      </c>
      <c r="C27" s="113">
        <v>1.0426540284360191</v>
      </c>
      <c r="D27" s="115">
        <v>22</v>
      </c>
      <c r="E27" s="114">
        <v>14</v>
      </c>
      <c r="F27" s="114">
        <v>19</v>
      </c>
      <c r="G27" s="114">
        <v>15</v>
      </c>
      <c r="H27" s="140">
        <v>22</v>
      </c>
      <c r="I27" s="115">
        <v>0</v>
      </c>
      <c r="J27" s="116">
        <v>0</v>
      </c>
    </row>
    <row r="28" spans="1:15" s="110" customFormat="1" ht="24.95" customHeight="1" x14ac:dyDescent="0.2">
      <c r="A28" s="193" t="s">
        <v>163</v>
      </c>
      <c r="B28" s="199" t="s">
        <v>164</v>
      </c>
      <c r="C28" s="113">
        <v>3.4597156398104265</v>
      </c>
      <c r="D28" s="115">
        <v>73</v>
      </c>
      <c r="E28" s="114">
        <v>34</v>
      </c>
      <c r="F28" s="114">
        <v>103</v>
      </c>
      <c r="G28" s="114">
        <v>31</v>
      </c>
      <c r="H28" s="140">
        <v>78</v>
      </c>
      <c r="I28" s="115">
        <v>-5</v>
      </c>
      <c r="J28" s="116">
        <v>-6.4102564102564106</v>
      </c>
    </row>
    <row r="29" spans="1:15" s="110" customFormat="1" ht="24.95" customHeight="1" x14ac:dyDescent="0.2">
      <c r="A29" s="193">
        <v>86</v>
      </c>
      <c r="B29" s="199" t="s">
        <v>165</v>
      </c>
      <c r="C29" s="113">
        <v>3.6966824644549763</v>
      </c>
      <c r="D29" s="115">
        <v>78</v>
      </c>
      <c r="E29" s="114">
        <v>56</v>
      </c>
      <c r="F29" s="114">
        <v>57</v>
      </c>
      <c r="G29" s="114">
        <v>79</v>
      </c>
      <c r="H29" s="140">
        <v>86</v>
      </c>
      <c r="I29" s="115">
        <v>-8</v>
      </c>
      <c r="J29" s="116">
        <v>-9.3023255813953494</v>
      </c>
    </row>
    <row r="30" spans="1:15" s="110" customFormat="1" ht="24.95" customHeight="1" x14ac:dyDescent="0.2">
      <c r="A30" s="193">
        <v>87.88</v>
      </c>
      <c r="B30" s="204" t="s">
        <v>166</v>
      </c>
      <c r="C30" s="113">
        <v>6.8720379146919433</v>
      </c>
      <c r="D30" s="115">
        <v>145</v>
      </c>
      <c r="E30" s="114">
        <v>144</v>
      </c>
      <c r="F30" s="114">
        <v>273</v>
      </c>
      <c r="G30" s="114">
        <v>98</v>
      </c>
      <c r="H30" s="140">
        <v>184</v>
      </c>
      <c r="I30" s="115">
        <v>-39</v>
      </c>
      <c r="J30" s="116">
        <v>-21.195652173913043</v>
      </c>
    </row>
    <row r="31" spans="1:15" s="110" customFormat="1" ht="24.95" customHeight="1" x14ac:dyDescent="0.2">
      <c r="A31" s="193" t="s">
        <v>167</v>
      </c>
      <c r="B31" s="199" t="s">
        <v>168</v>
      </c>
      <c r="C31" s="113">
        <v>3.2701421800947865</v>
      </c>
      <c r="D31" s="115">
        <v>69</v>
      </c>
      <c r="E31" s="114">
        <v>36</v>
      </c>
      <c r="F31" s="114">
        <v>50</v>
      </c>
      <c r="G31" s="114">
        <v>61</v>
      </c>
      <c r="H31" s="140">
        <v>74</v>
      </c>
      <c r="I31" s="115">
        <v>-5</v>
      </c>
      <c r="J31" s="116">
        <v>-6.756756756756757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0.23696682464454977</v>
      </c>
      <c r="D34" s="115">
        <v>5</v>
      </c>
      <c r="E34" s="114">
        <v>5</v>
      </c>
      <c r="F34" s="114">
        <v>8</v>
      </c>
      <c r="G34" s="114">
        <v>6</v>
      </c>
      <c r="H34" s="140">
        <v>4</v>
      </c>
      <c r="I34" s="115">
        <v>1</v>
      </c>
      <c r="J34" s="116">
        <v>25</v>
      </c>
    </row>
    <row r="35" spans="1:10" s="110" customFormat="1" ht="24.95" customHeight="1" x14ac:dyDescent="0.2">
      <c r="A35" s="292" t="s">
        <v>171</v>
      </c>
      <c r="B35" s="293" t="s">
        <v>172</v>
      </c>
      <c r="C35" s="113">
        <v>24.928909952606634</v>
      </c>
      <c r="D35" s="115">
        <v>526</v>
      </c>
      <c r="E35" s="114">
        <v>396</v>
      </c>
      <c r="F35" s="114">
        <v>404</v>
      </c>
      <c r="G35" s="114">
        <v>702</v>
      </c>
      <c r="H35" s="140">
        <v>696</v>
      </c>
      <c r="I35" s="115">
        <v>-170</v>
      </c>
      <c r="J35" s="116">
        <v>-24.425287356321839</v>
      </c>
    </row>
    <row r="36" spans="1:10" s="110" customFormat="1" ht="24.95" customHeight="1" x14ac:dyDescent="0.2">
      <c r="A36" s="294" t="s">
        <v>173</v>
      </c>
      <c r="B36" s="295" t="s">
        <v>174</v>
      </c>
      <c r="C36" s="125">
        <v>74.834123222748815</v>
      </c>
      <c r="D36" s="143">
        <v>1579</v>
      </c>
      <c r="E36" s="144">
        <v>1394</v>
      </c>
      <c r="F36" s="144">
        <v>1862</v>
      </c>
      <c r="G36" s="144">
        <v>1400</v>
      </c>
      <c r="H36" s="145">
        <v>1700</v>
      </c>
      <c r="I36" s="143">
        <v>-121</v>
      </c>
      <c r="J36" s="146">
        <v>-7.117647058823529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2110</v>
      </c>
      <c r="F11" s="264">
        <v>1795</v>
      </c>
      <c r="G11" s="264">
        <v>2274</v>
      </c>
      <c r="H11" s="264">
        <v>2108</v>
      </c>
      <c r="I11" s="265">
        <v>2400</v>
      </c>
      <c r="J11" s="263">
        <v>-290</v>
      </c>
      <c r="K11" s="266">
        <v>-12.083333333333334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26.540284360189574</v>
      </c>
      <c r="E13" s="115">
        <v>560</v>
      </c>
      <c r="F13" s="114">
        <v>595</v>
      </c>
      <c r="G13" s="114">
        <v>722</v>
      </c>
      <c r="H13" s="114">
        <v>458</v>
      </c>
      <c r="I13" s="140">
        <v>596</v>
      </c>
      <c r="J13" s="115">
        <v>-36</v>
      </c>
      <c r="K13" s="116">
        <v>-6.0402684563758386</v>
      </c>
    </row>
    <row r="14" spans="1:17" ht="15.95" customHeight="1" x14ac:dyDescent="0.2">
      <c r="A14" s="306" t="s">
        <v>230</v>
      </c>
      <c r="B14" s="307"/>
      <c r="C14" s="308"/>
      <c r="D14" s="113">
        <v>59.383886255924168</v>
      </c>
      <c r="E14" s="115">
        <v>1253</v>
      </c>
      <c r="F14" s="114">
        <v>960</v>
      </c>
      <c r="G14" s="114">
        <v>1193</v>
      </c>
      <c r="H14" s="114">
        <v>1360</v>
      </c>
      <c r="I14" s="140">
        <v>1471</v>
      </c>
      <c r="J14" s="115">
        <v>-218</v>
      </c>
      <c r="K14" s="116">
        <v>-14.819850441876275</v>
      </c>
    </row>
    <row r="15" spans="1:17" ht="15.95" customHeight="1" x14ac:dyDescent="0.2">
      <c r="A15" s="306" t="s">
        <v>231</v>
      </c>
      <c r="B15" s="307"/>
      <c r="C15" s="308"/>
      <c r="D15" s="113">
        <v>6.6824644549763033</v>
      </c>
      <c r="E15" s="115">
        <v>141</v>
      </c>
      <c r="F15" s="114">
        <v>116</v>
      </c>
      <c r="G15" s="114">
        <v>153</v>
      </c>
      <c r="H15" s="114">
        <v>152</v>
      </c>
      <c r="I15" s="140">
        <v>169</v>
      </c>
      <c r="J15" s="115">
        <v>-28</v>
      </c>
      <c r="K15" s="116">
        <v>-16.568047337278106</v>
      </c>
    </row>
    <row r="16" spans="1:17" ht="15.95" customHeight="1" x14ac:dyDescent="0.2">
      <c r="A16" s="306" t="s">
        <v>232</v>
      </c>
      <c r="B16" s="307"/>
      <c r="C16" s="308"/>
      <c r="D16" s="113">
        <v>6.3033175355450233</v>
      </c>
      <c r="E16" s="115">
        <v>133</v>
      </c>
      <c r="F16" s="114">
        <v>94</v>
      </c>
      <c r="G16" s="114">
        <v>178</v>
      </c>
      <c r="H16" s="114">
        <v>116</v>
      </c>
      <c r="I16" s="140">
        <v>156</v>
      </c>
      <c r="J16" s="115">
        <v>-23</v>
      </c>
      <c r="K16" s="116">
        <v>-14.743589743589743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0.1895734597156398</v>
      </c>
      <c r="E18" s="115">
        <v>4</v>
      </c>
      <c r="F18" s="114">
        <v>5</v>
      </c>
      <c r="G18" s="114">
        <v>7</v>
      </c>
      <c r="H18" s="114">
        <v>6</v>
      </c>
      <c r="I18" s="140">
        <v>3</v>
      </c>
      <c r="J18" s="115">
        <v>1</v>
      </c>
      <c r="K18" s="116">
        <v>33.333333333333336</v>
      </c>
    </row>
    <row r="19" spans="1:11" ht="14.1" customHeight="1" x14ac:dyDescent="0.2">
      <c r="A19" s="306" t="s">
        <v>235</v>
      </c>
      <c r="B19" s="307" t="s">
        <v>236</v>
      </c>
      <c r="C19" s="308"/>
      <c r="D19" s="113" t="s">
        <v>513</v>
      </c>
      <c r="E19" s="115" t="s">
        <v>513</v>
      </c>
      <c r="F19" s="114" t="s">
        <v>513</v>
      </c>
      <c r="G19" s="114">
        <v>4</v>
      </c>
      <c r="H19" s="114">
        <v>3</v>
      </c>
      <c r="I19" s="140">
        <v>3</v>
      </c>
      <c r="J19" s="115" t="s">
        <v>513</v>
      </c>
      <c r="K19" s="116" t="s">
        <v>513</v>
      </c>
    </row>
    <row r="20" spans="1:11" ht="14.1" customHeight="1" x14ac:dyDescent="0.2">
      <c r="A20" s="306">
        <v>12</v>
      </c>
      <c r="B20" s="307" t="s">
        <v>237</v>
      </c>
      <c r="C20" s="308"/>
      <c r="D20" s="113">
        <v>0.85308056872037918</v>
      </c>
      <c r="E20" s="115">
        <v>18</v>
      </c>
      <c r="F20" s="114">
        <v>9</v>
      </c>
      <c r="G20" s="114">
        <v>10</v>
      </c>
      <c r="H20" s="114" t="s">
        <v>513</v>
      </c>
      <c r="I20" s="140">
        <v>8</v>
      </c>
      <c r="J20" s="115">
        <v>10</v>
      </c>
      <c r="K20" s="116">
        <v>125</v>
      </c>
    </row>
    <row r="21" spans="1:11" ht="14.1" customHeight="1" x14ac:dyDescent="0.2">
      <c r="A21" s="306">
        <v>21</v>
      </c>
      <c r="B21" s="307" t="s">
        <v>238</v>
      </c>
      <c r="C21" s="308"/>
      <c r="D21" s="113" t="s">
        <v>513</v>
      </c>
      <c r="E21" s="115" t="s">
        <v>513</v>
      </c>
      <c r="F21" s="114" t="s">
        <v>513</v>
      </c>
      <c r="G21" s="114" t="s">
        <v>513</v>
      </c>
      <c r="H21" s="114">
        <v>13</v>
      </c>
      <c r="I21" s="140">
        <v>5</v>
      </c>
      <c r="J21" s="115" t="s">
        <v>513</v>
      </c>
      <c r="K21" s="116" t="s">
        <v>513</v>
      </c>
    </row>
    <row r="22" spans="1:11" ht="14.1" customHeight="1" x14ac:dyDescent="0.2">
      <c r="A22" s="306">
        <v>22</v>
      </c>
      <c r="B22" s="307" t="s">
        <v>239</v>
      </c>
      <c r="C22" s="308"/>
      <c r="D22" s="113">
        <v>0.90047393364928907</v>
      </c>
      <c r="E22" s="115">
        <v>19</v>
      </c>
      <c r="F22" s="114">
        <v>23</v>
      </c>
      <c r="G22" s="114">
        <v>36</v>
      </c>
      <c r="H22" s="114">
        <v>40</v>
      </c>
      <c r="I22" s="140">
        <v>31</v>
      </c>
      <c r="J22" s="115">
        <v>-12</v>
      </c>
      <c r="K22" s="116">
        <v>-38.70967741935484</v>
      </c>
    </row>
    <row r="23" spans="1:11" ht="14.1" customHeight="1" x14ac:dyDescent="0.2">
      <c r="A23" s="306">
        <v>23</v>
      </c>
      <c r="B23" s="307" t="s">
        <v>240</v>
      </c>
      <c r="C23" s="308"/>
      <c r="D23" s="113">
        <v>0.42654028436018959</v>
      </c>
      <c r="E23" s="115">
        <v>9</v>
      </c>
      <c r="F23" s="114" t="s">
        <v>513</v>
      </c>
      <c r="G23" s="114">
        <v>18</v>
      </c>
      <c r="H23" s="114">
        <v>13</v>
      </c>
      <c r="I23" s="140">
        <v>13</v>
      </c>
      <c r="J23" s="115">
        <v>-4</v>
      </c>
      <c r="K23" s="116">
        <v>-30.76923076923077</v>
      </c>
    </row>
    <row r="24" spans="1:11" ht="14.1" customHeight="1" x14ac:dyDescent="0.2">
      <c r="A24" s="306">
        <v>24</v>
      </c>
      <c r="B24" s="307" t="s">
        <v>241</v>
      </c>
      <c r="C24" s="308"/>
      <c r="D24" s="113">
        <v>7.0142180094786726</v>
      </c>
      <c r="E24" s="115">
        <v>148</v>
      </c>
      <c r="F24" s="114">
        <v>115</v>
      </c>
      <c r="G24" s="114">
        <v>150</v>
      </c>
      <c r="H24" s="114">
        <v>153</v>
      </c>
      <c r="I24" s="140">
        <v>212</v>
      </c>
      <c r="J24" s="115">
        <v>-64</v>
      </c>
      <c r="K24" s="116">
        <v>-30.188679245283019</v>
      </c>
    </row>
    <row r="25" spans="1:11" ht="14.1" customHeight="1" x14ac:dyDescent="0.2">
      <c r="A25" s="306">
        <v>25</v>
      </c>
      <c r="B25" s="307" t="s">
        <v>242</v>
      </c>
      <c r="C25" s="308"/>
      <c r="D25" s="113">
        <v>10</v>
      </c>
      <c r="E25" s="115">
        <v>211</v>
      </c>
      <c r="F25" s="114">
        <v>135</v>
      </c>
      <c r="G25" s="114">
        <v>201</v>
      </c>
      <c r="H25" s="114">
        <v>241</v>
      </c>
      <c r="I25" s="140">
        <v>274</v>
      </c>
      <c r="J25" s="115">
        <v>-63</v>
      </c>
      <c r="K25" s="116">
        <v>-22.992700729927009</v>
      </c>
    </row>
    <row r="26" spans="1:11" ht="14.1" customHeight="1" x14ac:dyDescent="0.2">
      <c r="A26" s="306">
        <v>26</v>
      </c>
      <c r="B26" s="307" t="s">
        <v>243</v>
      </c>
      <c r="C26" s="308"/>
      <c r="D26" s="113">
        <v>8.6255924170616112</v>
      </c>
      <c r="E26" s="115">
        <v>182</v>
      </c>
      <c r="F26" s="114">
        <v>152</v>
      </c>
      <c r="G26" s="114">
        <v>92</v>
      </c>
      <c r="H26" s="114">
        <v>152</v>
      </c>
      <c r="I26" s="140">
        <v>214</v>
      </c>
      <c r="J26" s="115">
        <v>-32</v>
      </c>
      <c r="K26" s="116">
        <v>-14.953271028037383</v>
      </c>
    </row>
    <row r="27" spans="1:11" ht="14.1" customHeight="1" x14ac:dyDescent="0.2">
      <c r="A27" s="306">
        <v>27</v>
      </c>
      <c r="B27" s="307" t="s">
        <v>244</v>
      </c>
      <c r="C27" s="308"/>
      <c r="D27" s="113">
        <v>3.175355450236967</v>
      </c>
      <c r="E27" s="115">
        <v>67</v>
      </c>
      <c r="F27" s="114">
        <v>43</v>
      </c>
      <c r="G27" s="114">
        <v>66</v>
      </c>
      <c r="H27" s="114">
        <v>57</v>
      </c>
      <c r="I27" s="140">
        <v>78</v>
      </c>
      <c r="J27" s="115">
        <v>-11</v>
      </c>
      <c r="K27" s="116">
        <v>-14.102564102564102</v>
      </c>
    </row>
    <row r="28" spans="1:11" ht="14.1" customHeight="1" x14ac:dyDescent="0.2">
      <c r="A28" s="306">
        <v>28</v>
      </c>
      <c r="B28" s="307" t="s">
        <v>245</v>
      </c>
      <c r="C28" s="308"/>
      <c r="D28" s="113">
        <v>0.23696682464454977</v>
      </c>
      <c r="E28" s="115">
        <v>5</v>
      </c>
      <c r="F28" s="114">
        <v>6</v>
      </c>
      <c r="G28" s="114" t="s">
        <v>513</v>
      </c>
      <c r="H28" s="114">
        <v>10</v>
      </c>
      <c r="I28" s="140">
        <v>16</v>
      </c>
      <c r="J28" s="115">
        <v>-11</v>
      </c>
      <c r="K28" s="116">
        <v>-68.75</v>
      </c>
    </row>
    <row r="29" spans="1:11" ht="14.1" customHeight="1" x14ac:dyDescent="0.2">
      <c r="A29" s="306">
        <v>29</v>
      </c>
      <c r="B29" s="307" t="s">
        <v>246</v>
      </c>
      <c r="C29" s="308"/>
      <c r="D29" s="113">
        <v>2.1800947867298577</v>
      </c>
      <c r="E29" s="115">
        <v>46</v>
      </c>
      <c r="F29" s="114">
        <v>48</v>
      </c>
      <c r="G29" s="114">
        <v>53</v>
      </c>
      <c r="H29" s="114">
        <v>42</v>
      </c>
      <c r="I29" s="140">
        <v>45</v>
      </c>
      <c r="J29" s="115">
        <v>1</v>
      </c>
      <c r="K29" s="116">
        <v>2.2222222222222223</v>
      </c>
    </row>
    <row r="30" spans="1:11" ht="14.1" customHeight="1" x14ac:dyDescent="0.2">
      <c r="A30" s="306" t="s">
        <v>247</v>
      </c>
      <c r="B30" s="307" t="s">
        <v>248</v>
      </c>
      <c r="C30" s="308"/>
      <c r="D30" s="113">
        <v>0.23696682464454977</v>
      </c>
      <c r="E30" s="115">
        <v>5</v>
      </c>
      <c r="F30" s="114">
        <v>8</v>
      </c>
      <c r="G30" s="114">
        <v>14</v>
      </c>
      <c r="H30" s="114">
        <v>7</v>
      </c>
      <c r="I30" s="140">
        <v>4</v>
      </c>
      <c r="J30" s="115">
        <v>1</v>
      </c>
      <c r="K30" s="116">
        <v>25</v>
      </c>
    </row>
    <row r="31" spans="1:11" ht="14.1" customHeight="1" x14ac:dyDescent="0.2">
      <c r="A31" s="306" t="s">
        <v>249</v>
      </c>
      <c r="B31" s="307" t="s">
        <v>250</v>
      </c>
      <c r="C31" s="308"/>
      <c r="D31" s="113">
        <v>1.9431279620853081</v>
      </c>
      <c r="E31" s="115">
        <v>41</v>
      </c>
      <c r="F31" s="114">
        <v>40</v>
      </c>
      <c r="G31" s="114">
        <v>39</v>
      </c>
      <c r="H31" s="114">
        <v>35</v>
      </c>
      <c r="I31" s="140">
        <v>41</v>
      </c>
      <c r="J31" s="115">
        <v>0</v>
      </c>
      <c r="K31" s="116">
        <v>0</v>
      </c>
    </row>
    <row r="32" spans="1:11" ht="14.1" customHeight="1" x14ac:dyDescent="0.2">
      <c r="A32" s="306">
        <v>31</v>
      </c>
      <c r="B32" s="307" t="s">
        <v>251</v>
      </c>
      <c r="C32" s="308"/>
      <c r="D32" s="113">
        <v>0.6635071090047393</v>
      </c>
      <c r="E32" s="115">
        <v>14</v>
      </c>
      <c r="F32" s="114">
        <v>7</v>
      </c>
      <c r="G32" s="114">
        <v>8</v>
      </c>
      <c r="H32" s="114">
        <v>5</v>
      </c>
      <c r="I32" s="140">
        <v>14</v>
      </c>
      <c r="J32" s="115">
        <v>0</v>
      </c>
      <c r="K32" s="116">
        <v>0</v>
      </c>
    </row>
    <row r="33" spans="1:11" ht="14.1" customHeight="1" x14ac:dyDescent="0.2">
      <c r="A33" s="306">
        <v>32</v>
      </c>
      <c r="B33" s="307" t="s">
        <v>252</v>
      </c>
      <c r="C33" s="308"/>
      <c r="D33" s="113">
        <v>2.7488151658767772</v>
      </c>
      <c r="E33" s="115">
        <v>58</v>
      </c>
      <c r="F33" s="114">
        <v>41</v>
      </c>
      <c r="G33" s="114">
        <v>64</v>
      </c>
      <c r="H33" s="114">
        <v>109</v>
      </c>
      <c r="I33" s="140">
        <v>52</v>
      </c>
      <c r="J33" s="115">
        <v>6</v>
      </c>
      <c r="K33" s="116">
        <v>11.538461538461538</v>
      </c>
    </row>
    <row r="34" spans="1:11" ht="14.1" customHeight="1" x14ac:dyDescent="0.2">
      <c r="A34" s="306">
        <v>33</v>
      </c>
      <c r="B34" s="307" t="s">
        <v>253</v>
      </c>
      <c r="C34" s="308"/>
      <c r="D34" s="113">
        <v>1.3744075829383886</v>
      </c>
      <c r="E34" s="115">
        <v>29</v>
      </c>
      <c r="F34" s="114">
        <v>33</v>
      </c>
      <c r="G34" s="114">
        <v>32</v>
      </c>
      <c r="H34" s="114">
        <v>38</v>
      </c>
      <c r="I34" s="140">
        <v>23</v>
      </c>
      <c r="J34" s="115">
        <v>6</v>
      </c>
      <c r="K34" s="116">
        <v>26.086956521739129</v>
      </c>
    </row>
    <row r="35" spans="1:11" ht="14.1" customHeight="1" x14ac:dyDescent="0.2">
      <c r="A35" s="306">
        <v>34</v>
      </c>
      <c r="B35" s="307" t="s">
        <v>254</v>
      </c>
      <c r="C35" s="308"/>
      <c r="D35" s="113">
        <v>1.7535545023696681</v>
      </c>
      <c r="E35" s="115">
        <v>37</v>
      </c>
      <c r="F35" s="114">
        <v>17</v>
      </c>
      <c r="G35" s="114">
        <v>26</v>
      </c>
      <c r="H35" s="114">
        <v>44</v>
      </c>
      <c r="I35" s="140">
        <v>52</v>
      </c>
      <c r="J35" s="115">
        <v>-15</v>
      </c>
      <c r="K35" s="116">
        <v>-28.846153846153847</v>
      </c>
    </row>
    <row r="36" spans="1:11" ht="14.1" customHeight="1" x14ac:dyDescent="0.2">
      <c r="A36" s="306">
        <v>41</v>
      </c>
      <c r="B36" s="307" t="s">
        <v>255</v>
      </c>
      <c r="C36" s="308"/>
      <c r="D36" s="113" t="s">
        <v>513</v>
      </c>
      <c r="E36" s="115" t="s">
        <v>513</v>
      </c>
      <c r="F36" s="114" t="s">
        <v>513</v>
      </c>
      <c r="G36" s="114">
        <v>3</v>
      </c>
      <c r="H36" s="114">
        <v>6</v>
      </c>
      <c r="I36" s="140">
        <v>11</v>
      </c>
      <c r="J36" s="115" t="s">
        <v>513</v>
      </c>
      <c r="K36" s="116" t="s">
        <v>513</v>
      </c>
    </row>
    <row r="37" spans="1:11" ht="14.1" customHeight="1" x14ac:dyDescent="0.2">
      <c r="A37" s="306">
        <v>42</v>
      </c>
      <c r="B37" s="307" t="s">
        <v>256</v>
      </c>
      <c r="C37" s="308"/>
      <c r="D37" s="113">
        <v>0.14218009478672985</v>
      </c>
      <c r="E37" s="115">
        <v>3</v>
      </c>
      <c r="F37" s="114" t="s">
        <v>513</v>
      </c>
      <c r="G37" s="114">
        <v>4</v>
      </c>
      <c r="H37" s="114" t="s">
        <v>513</v>
      </c>
      <c r="I37" s="140" t="s">
        <v>513</v>
      </c>
      <c r="J37" s="115" t="s">
        <v>513</v>
      </c>
      <c r="K37" s="116" t="s">
        <v>513</v>
      </c>
    </row>
    <row r="38" spans="1:11" ht="14.1" customHeight="1" x14ac:dyDescent="0.2">
      <c r="A38" s="306">
        <v>43</v>
      </c>
      <c r="B38" s="307" t="s">
        <v>257</v>
      </c>
      <c r="C38" s="308"/>
      <c r="D38" s="113">
        <v>0.37914691943127959</v>
      </c>
      <c r="E38" s="115">
        <v>8</v>
      </c>
      <c r="F38" s="114">
        <v>6</v>
      </c>
      <c r="G38" s="114">
        <v>23</v>
      </c>
      <c r="H38" s="114">
        <v>14</v>
      </c>
      <c r="I38" s="140">
        <v>11</v>
      </c>
      <c r="J38" s="115">
        <v>-3</v>
      </c>
      <c r="K38" s="116">
        <v>-27.272727272727273</v>
      </c>
    </row>
    <row r="39" spans="1:11" ht="14.1" customHeight="1" x14ac:dyDescent="0.2">
      <c r="A39" s="306">
        <v>51</v>
      </c>
      <c r="B39" s="307" t="s">
        <v>258</v>
      </c>
      <c r="C39" s="308"/>
      <c r="D39" s="113">
        <v>14.360189573459715</v>
      </c>
      <c r="E39" s="115">
        <v>303</v>
      </c>
      <c r="F39" s="114">
        <v>375</v>
      </c>
      <c r="G39" s="114">
        <v>357</v>
      </c>
      <c r="H39" s="114">
        <v>313</v>
      </c>
      <c r="I39" s="140">
        <v>349</v>
      </c>
      <c r="J39" s="115">
        <v>-46</v>
      </c>
      <c r="K39" s="116">
        <v>-13.180515759312321</v>
      </c>
    </row>
    <row r="40" spans="1:11" ht="14.1" customHeight="1" x14ac:dyDescent="0.2">
      <c r="A40" s="306" t="s">
        <v>259</v>
      </c>
      <c r="B40" s="307" t="s">
        <v>260</v>
      </c>
      <c r="C40" s="308"/>
      <c r="D40" s="113">
        <v>12.606635071090047</v>
      </c>
      <c r="E40" s="115">
        <v>266</v>
      </c>
      <c r="F40" s="114">
        <v>349</v>
      </c>
      <c r="G40" s="114">
        <v>306</v>
      </c>
      <c r="H40" s="114">
        <v>281</v>
      </c>
      <c r="I40" s="140">
        <v>317</v>
      </c>
      <c r="J40" s="115">
        <v>-51</v>
      </c>
      <c r="K40" s="116">
        <v>-16.088328075709779</v>
      </c>
    </row>
    <row r="41" spans="1:11" ht="14.1" customHeight="1" x14ac:dyDescent="0.2">
      <c r="A41" s="306"/>
      <c r="B41" s="307" t="s">
        <v>261</v>
      </c>
      <c r="C41" s="308"/>
      <c r="D41" s="113">
        <v>10.75829383886256</v>
      </c>
      <c r="E41" s="115">
        <v>227</v>
      </c>
      <c r="F41" s="114">
        <v>317</v>
      </c>
      <c r="G41" s="114">
        <v>276</v>
      </c>
      <c r="H41" s="114">
        <v>231</v>
      </c>
      <c r="I41" s="140">
        <v>266</v>
      </c>
      <c r="J41" s="115">
        <v>-39</v>
      </c>
      <c r="K41" s="116">
        <v>-14.661654135338345</v>
      </c>
    </row>
    <row r="42" spans="1:11" ht="14.1" customHeight="1" x14ac:dyDescent="0.2">
      <c r="A42" s="306">
        <v>52</v>
      </c>
      <c r="B42" s="307" t="s">
        <v>262</v>
      </c>
      <c r="C42" s="308"/>
      <c r="D42" s="113">
        <v>4.8815165876777256</v>
      </c>
      <c r="E42" s="115">
        <v>103</v>
      </c>
      <c r="F42" s="114">
        <v>78</v>
      </c>
      <c r="G42" s="114">
        <v>145</v>
      </c>
      <c r="H42" s="114">
        <v>84</v>
      </c>
      <c r="I42" s="140">
        <v>72</v>
      </c>
      <c r="J42" s="115">
        <v>31</v>
      </c>
      <c r="K42" s="116">
        <v>43.055555555555557</v>
      </c>
    </row>
    <row r="43" spans="1:11" ht="14.1" customHeight="1" x14ac:dyDescent="0.2">
      <c r="A43" s="306" t="s">
        <v>263</v>
      </c>
      <c r="B43" s="307" t="s">
        <v>264</v>
      </c>
      <c r="C43" s="308"/>
      <c r="D43" s="113">
        <v>2.1800947867298577</v>
      </c>
      <c r="E43" s="115">
        <v>46</v>
      </c>
      <c r="F43" s="114">
        <v>32</v>
      </c>
      <c r="G43" s="114">
        <v>49</v>
      </c>
      <c r="H43" s="114">
        <v>43</v>
      </c>
      <c r="I43" s="140">
        <v>31</v>
      </c>
      <c r="J43" s="115">
        <v>15</v>
      </c>
      <c r="K43" s="116">
        <v>48.387096774193552</v>
      </c>
    </row>
    <row r="44" spans="1:11" ht="14.1" customHeight="1" x14ac:dyDescent="0.2">
      <c r="A44" s="306">
        <v>53</v>
      </c>
      <c r="B44" s="307" t="s">
        <v>265</v>
      </c>
      <c r="C44" s="308"/>
      <c r="D44" s="113">
        <v>1.2322274881516588</v>
      </c>
      <c r="E44" s="115">
        <v>26</v>
      </c>
      <c r="F44" s="114">
        <v>16</v>
      </c>
      <c r="G44" s="114">
        <v>12</v>
      </c>
      <c r="H44" s="114">
        <v>14</v>
      </c>
      <c r="I44" s="140">
        <v>17</v>
      </c>
      <c r="J44" s="115">
        <v>9</v>
      </c>
      <c r="K44" s="116">
        <v>52.941176470588232</v>
      </c>
    </row>
    <row r="45" spans="1:11" ht="14.1" customHeight="1" x14ac:dyDescent="0.2">
      <c r="A45" s="306" t="s">
        <v>266</v>
      </c>
      <c r="B45" s="307" t="s">
        <v>267</v>
      </c>
      <c r="C45" s="308"/>
      <c r="D45" s="113">
        <v>1.1848341232227488</v>
      </c>
      <c r="E45" s="115">
        <v>25</v>
      </c>
      <c r="F45" s="114">
        <v>16</v>
      </c>
      <c r="G45" s="114">
        <v>9</v>
      </c>
      <c r="H45" s="114">
        <v>13</v>
      </c>
      <c r="I45" s="140">
        <v>14</v>
      </c>
      <c r="J45" s="115">
        <v>11</v>
      </c>
      <c r="K45" s="116">
        <v>78.571428571428569</v>
      </c>
    </row>
    <row r="46" spans="1:11" ht="14.1" customHeight="1" x14ac:dyDescent="0.2">
      <c r="A46" s="306">
        <v>54</v>
      </c>
      <c r="B46" s="307" t="s">
        <v>268</v>
      </c>
      <c r="C46" s="308"/>
      <c r="D46" s="113">
        <v>3.5071090047393363</v>
      </c>
      <c r="E46" s="115">
        <v>74</v>
      </c>
      <c r="F46" s="114">
        <v>55</v>
      </c>
      <c r="G46" s="114">
        <v>63</v>
      </c>
      <c r="H46" s="114">
        <v>59</v>
      </c>
      <c r="I46" s="140">
        <v>62</v>
      </c>
      <c r="J46" s="115">
        <v>12</v>
      </c>
      <c r="K46" s="116">
        <v>19.35483870967742</v>
      </c>
    </row>
    <row r="47" spans="1:11" ht="14.1" customHeight="1" x14ac:dyDescent="0.2">
      <c r="A47" s="306">
        <v>61</v>
      </c>
      <c r="B47" s="307" t="s">
        <v>269</v>
      </c>
      <c r="C47" s="308"/>
      <c r="D47" s="113">
        <v>1.0900473933649288</v>
      </c>
      <c r="E47" s="115">
        <v>23</v>
      </c>
      <c r="F47" s="114">
        <v>14</v>
      </c>
      <c r="G47" s="114">
        <v>26</v>
      </c>
      <c r="H47" s="114">
        <v>36</v>
      </c>
      <c r="I47" s="140">
        <v>29</v>
      </c>
      <c r="J47" s="115">
        <v>-6</v>
      </c>
      <c r="K47" s="116">
        <v>-20.689655172413794</v>
      </c>
    </row>
    <row r="48" spans="1:11" ht="14.1" customHeight="1" x14ac:dyDescent="0.2">
      <c r="A48" s="306">
        <v>62</v>
      </c>
      <c r="B48" s="307" t="s">
        <v>270</v>
      </c>
      <c r="C48" s="308"/>
      <c r="D48" s="113">
        <v>5.7345971563981042</v>
      </c>
      <c r="E48" s="115">
        <v>121</v>
      </c>
      <c r="F48" s="114">
        <v>121</v>
      </c>
      <c r="G48" s="114">
        <v>147</v>
      </c>
      <c r="H48" s="114">
        <v>131</v>
      </c>
      <c r="I48" s="140">
        <v>132</v>
      </c>
      <c r="J48" s="115">
        <v>-11</v>
      </c>
      <c r="K48" s="116">
        <v>-8.3333333333333339</v>
      </c>
    </row>
    <row r="49" spans="1:11" ht="14.1" customHeight="1" x14ac:dyDescent="0.2">
      <c r="A49" s="306">
        <v>63</v>
      </c>
      <c r="B49" s="307" t="s">
        <v>271</v>
      </c>
      <c r="C49" s="308"/>
      <c r="D49" s="113">
        <v>3.5071090047393363</v>
      </c>
      <c r="E49" s="115">
        <v>74</v>
      </c>
      <c r="F49" s="114">
        <v>110</v>
      </c>
      <c r="G49" s="114">
        <v>91</v>
      </c>
      <c r="H49" s="114">
        <v>82</v>
      </c>
      <c r="I49" s="140">
        <v>92</v>
      </c>
      <c r="J49" s="115">
        <v>-18</v>
      </c>
      <c r="K49" s="116">
        <v>-19.565217391304348</v>
      </c>
    </row>
    <row r="50" spans="1:11" ht="14.1" customHeight="1" x14ac:dyDescent="0.2">
      <c r="A50" s="306" t="s">
        <v>272</v>
      </c>
      <c r="B50" s="307" t="s">
        <v>273</v>
      </c>
      <c r="C50" s="308"/>
      <c r="D50" s="113">
        <v>0.56872037914691942</v>
      </c>
      <c r="E50" s="115">
        <v>12</v>
      </c>
      <c r="F50" s="114">
        <v>30</v>
      </c>
      <c r="G50" s="114">
        <v>9</v>
      </c>
      <c r="H50" s="114">
        <v>15</v>
      </c>
      <c r="I50" s="140">
        <v>11</v>
      </c>
      <c r="J50" s="115">
        <v>1</v>
      </c>
      <c r="K50" s="116">
        <v>9.0909090909090917</v>
      </c>
    </row>
    <row r="51" spans="1:11" ht="14.1" customHeight="1" x14ac:dyDescent="0.2">
      <c r="A51" s="306" t="s">
        <v>274</v>
      </c>
      <c r="B51" s="307" t="s">
        <v>275</v>
      </c>
      <c r="C51" s="308"/>
      <c r="D51" s="113">
        <v>2.796208530805687</v>
      </c>
      <c r="E51" s="115">
        <v>59</v>
      </c>
      <c r="F51" s="114">
        <v>75</v>
      </c>
      <c r="G51" s="114">
        <v>80</v>
      </c>
      <c r="H51" s="114">
        <v>60</v>
      </c>
      <c r="I51" s="140">
        <v>81</v>
      </c>
      <c r="J51" s="115">
        <v>-22</v>
      </c>
      <c r="K51" s="116">
        <v>-27.160493827160494</v>
      </c>
    </row>
    <row r="52" spans="1:11" ht="14.1" customHeight="1" x14ac:dyDescent="0.2">
      <c r="A52" s="306">
        <v>71</v>
      </c>
      <c r="B52" s="307" t="s">
        <v>276</v>
      </c>
      <c r="C52" s="308"/>
      <c r="D52" s="113">
        <v>8.6729857819905209</v>
      </c>
      <c r="E52" s="115">
        <v>183</v>
      </c>
      <c r="F52" s="114">
        <v>114</v>
      </c>
      <c r="G52" s="114">
        <v>184</v>
      </c>
      <c r="H52" s="114">
        <v>186</v>
      </c>
      <c r="I52" s="140">
        <v>178</v>
      </c>
      <c r="J52" s="115">
        <v>5</v>
      </c>
      <c r="K52" s="116">
        <v>2.808988764044944</v>
      </c>
    </row>
    <row r="53" spans="1:11" ht="14.1" customHeight="1" x14ac:dyDescent="0.2">
      <c r="A53" s="306" t="s">
        <v>277</v>
      </c>
      <c r="B53" s="307" t="s">
        <v>278</v>
      </c>
      <c r="C53" s="308"/>
      <c r="D53" s="113">
        <v>3.3175355450236967</v>
      </c>
      <c r="E53" s="115">
        <v>70</v>
      </c>
      <c r="F53" s="114">
        <v>45</v>
      </c>
      <c r="G53" s="114">
        <v>76</v>
      </c>
      <c r="H53" s="114">
        <v>96</v>
      </c>
      <c r="I53" s="140">
        <v>86</v>
      </c>
      <c r="J53" s="115">
        <v>-16</v>
      </c>
      <c r="K53" s="116">
        <v>-18.604651162790699</v>
      </c>
    </row>
    <row r="54" spans="1:11" ht="14.1" customHeight="1" x14ac:dyDescent="0.2">
      <c r="A54" s="306" t="s">
        <v>279</v>
      </c>
      <c r="B54" s="307" t="s">
        <v>280</v>
      </c>
      <c r="C54" s="308"/>
      <c r="D54" s="113">
        <v>3.8862559241706163</v>
      </c>
      <c r="E54" s="115">
        <v>82</v>
      </c>
      <c r="F54" s="114">
        <v>55</v>
      </c>
      <c r="G54" s="114">
        <v>97</v>
      </c>
      <c r="H54" s="114">
        <v>73</v>
      </c>
      <c r="I54" s="140">
        <v>71</v>
      </c>
      <c r="J54" s="115">
        <v>11</v>
      </c>
      <c r="K54" s="116">
        <v>15.492957746478874</v>
      </c>
    </row>
    <row r="55" spans="1:11" ht="14.1" customHeight="1" x14ac:dyDescent="0.2">
      <c r="A55" s="306">
        <v>72</v>
      </c>
      <c r="B55" s="307" t="s">
        <v>281</v>
      </c>
      <c r="C55" s="308"/>
      <c r="D55" s="113">
        <v>1.1374407582938388</v>
      </c>
      <c r="E55" s="115">
        <v>24</v>
      </c>
      <c r="F55" s="114">
        <v>12</v>
      </c>
      <c r="G55" s="114">
        <v>28</v>
      </c>
      <c r="H55" s="114">
        <v>25</v>
      </c>
      <c r="I55" s="140">
        <v>34</v>
      </c>
      <c r="J55" s="115">
        <v>-10</v>
      </c>
      <c r="K55" s="116">
        <v>-29.411764705882351</v>
      </c>
    </row>
    <row r="56" spans="1:11" ht="14.1" customHeight="1" x14ac:dyDescent="0.2">
      <c r="A56" s="306" t="s">
        <v>282</v>
      </c>
      <c r="B56" s="307" t="s">
        <v>283</v>
      </c>
      <c r="C56" s="308"/>
      <c r="D56" s="113">
        <v>0.52132701421800953</v>
      </c>
      <c r="E56" s="115">
        <v>11</v>
      </c>
      <c r="F56" s="114">
        <v>6</v>
      </c>
      <c r="G56" s="114">
        <v>14</v>
      </c>
      <c r="H56" s="114">
        <v>5</v>
      </c>
      <c r="I56" s="140">
        <v>9</v>
      </c>
      <c r="J56" s="115">
        <v>2</v>
      </c>
      <c r="K56" s="116">
        <v>22.222222222222221</v>
      </c>
    </row>
    <row r="57" spans="1:11" ht="14.1" customHeight="1" x14ac:dyDescent="0.2">
      <c r="A57" s="306" t="s">
        <v>284</v>
      </c>
      <c r="B57" s="307" t="s">
        <v>285</v>
      </c>
      <c r="C57" s="308"/>
      <c r="D57" s="113">
        <v>0.47393364928909953</v>
      </c>
      <c r="E57" s="115">
        <v>10</v>
      </c>
      <c r="F57" s="114">
        <v>6</v>
      </c>
      <c r="G57" s="114">
        <v>7</v>
      </c>
      <c r="H57" s="114">
        <v>8</v>
      </c>
      <c r="I57" s="140">
        <v>13</v>
      </c>
      <c r="J57" s="115">
        <v>-3</v>
      </c>
      <c r="K57" s="116">
        <v>-23.076923076923077</v>
      </c>
    </row>
    <row r="58" spans="1:11" ht="14.1" customHeight="1" x14ac:dyDescent="0.2">
      <c r="A58" s="306">
        <v>73</v>
      </c>
      <c r="B58" s="307" t="s">
        <v>286</v>
      </c>
      <c r="C58" s="308"/>
      <c r="D58" s="113">
        <v>1.0900473933649288</v>
      </c>
      <c r="E58" s="115">
        <v>23</v>
      </c>
      <c r="F58" s="114">
        <v>25</v>
      </c>
      <c r="G58" s="114">
        <v>22</v>
      </c>
      <c r="H58" s="114">
        <v>17</v>
      </c>
      <c r="I58" s="140">
        <v>24</v>
      </c>
      <c r="J58" s="115">
        <v>-1</v>
      </c>
      <c r="K58" s="116">
        <v>-4.166666666666667</v>
      </c>
    </row>
    <row r="59" spans="1:11" ht="14.1" customHeight="1" x14ac:dyDescent="0.2">
      <c r="A59" s="306" t="s">
        <v>287</v>
      </c>
      <c r="B59" s="307" t="s">
        <v>288</v>
      </c>
      <c r="C59" s="308"/>
      <c r="D59" s="113">
        <v>0.80568720379146919</v>
      </c>
      <c r="E59" s="115">
        <v>17</v>
      </c>
      <c r="F59" s="114">
        <v>17</v>
      </c>
      <c r="G59" s="114">
        <v>13</v>
      </c>
      <c r="H59" s="114">
        <v>10</v>
      </c>
      <c r="I59" s="140">
        <v>20</v>
      </c>
      <c r="J59" s="115">
        <v>-3</v>
      </c>
      <c r="K59" s="116">
        <v>-15</v>
      </c>
    </row>
    <row r="60" spans="1:11" ht="14.1" customHeight="1" x14ac:dyDescent="0.2">
      <c r="A60" s="306">
        <v>81</v>
      </c>
      <c r="B60" s="307" t="s">
        <v>289</v>
      </c>
      <c r="C60" s="308"/>
      <c r="D60" s="113">
        <v>4.9763033175355451</v>
      </c>
      <c r="E60" s="115">
        <v>105</v>
      </c>
      <c r="F60" s="114">
        <v>68</v>
      </c>
      <c r="G60" s="114">
        <v>65</v>
      </c>
      <c r="H60" s="114">
        <v>84</v>
      </c>
      <c r="I60" s="140">
        <v>111</v>
      </c>
      <c r="J60" s="115">
        <v>-6</v>
      </c>
      <c r="K60" s="116">
        <v>-5.4054054054054053</v>
      </c>
    </row>
    <row r="61" spans="1:11" ht="14.1" customHeight="1" x14ac:dyDescent="0.2">
      <c r="A61" s="306" t="s">
        <v>290</v>
      </c>
      <c r="B61" s="307" t="s">
        <v>291</v>
      </c>
      <c r="C61" s="308"/>
      <c r="D61" s="113">
        <v>1.8957345971563981</v>
      </c>
      <c r="E61" s="115">
        <v>40</v>
      </c>
      <c r="F61" s="114">
        <v>12</v>
      </c>
      <c r="G61" s="114">
        <v>24</v>
      </c>
      <c r="H61" s="114">
        <v>37</v>
      </c>
      <c r="I61" s="140">
        <v>40</v>
      </c>
      <c r="J61" s="115">
        <v>0</v>
      </c>
      <c r="K61" s="116">
        <v>0</v>
      </c>
    </row>
    <row r="62" spans="1:11" ht="14.1" customHeight="1" x14ac:dyDescent="0.2">
      <c r="A62" s="306" t="s">
        <v>292</v>
      </c>
      <c r="B62" s="307" t="s">
        <v>293</v>
      </c>
      <c r="C62" s="308"/>
      <c r="D62" s="113">
        <v>2.0853080568720381</v>
      </c>
      <c r="E62" s="115">
        <v>44</v>
      </c>
      <c r="F62" s="114">
        <v>39</v>
      </c>
      <c r="G62" s="114">
        <v>27</v>
      </c>
      <c r="H62" s="114">
        <v>26</v>
      </c>
      <c r="I62" s="140">
        <v>31</v>
      </c>
      <c r="J62" s="115">
        <v>13</v>
      </c>
      <c r="K62" s="116">
        <v>41.935483870967744</v>
      </c>
    </row>
    <row r="63" spans="1:11" ht="14.1" customHeight="1" x14ac:dyDescent="0.2">
      <c r="A63" s="306"/>
      <c r="B63" s="307" t="s">
        <v>294</v>
      </c>
      <c r="C63" s="308"/>
      <c r="D63" s="113">
        <v>1.7535545023696681</v>
      </c>
      <c r="E63" s="115">
        <v>37</v>
      </c>
      <c r="F63" s="114">
        <v>31</v>
      </c>
      <c r="G63" s="114">
        <v>20</v>
      </c>
      <c r="H63" s="114">
        <v>21</v>
      </c>
      <c r="I63" s="140">
        <v>25</v>
      </c>
      <c r="J63" s="115">
        <v>12</v>
      </c>
      <c r="K63" s="116">
        <v>48</v>
      </c>
    </row>
    <row r="64" spans="1:11" ht="14.1" customHeight="1" x14ac:dyDescent="0.2">
      <c r="A64" s="306" t="s">
        <v>295</v>
      </c>
      <c r="B64" s="307" t="s">
        <v>296</v>
      </c>
      <c r="C64" s="308"/>
      <c r="D64" s="113">
        <v>0.37914691943127959</v>
      </c>
      <c r="E64" s="115">
        <v>8</v>
      </c>
      <c r="F64" s="114">
        <v>8</v>
      </c>
      <c r="G64" s="114">
        <v>6</v>
      </c>
      <c r="H64" s="114">
        <v>13</v>
      </c>
      <c r="I64" s="140">
        <v>7</v>
      </c>
      <c r="J64" s="115">
        <v>1</v>
      </c>
      <c r="K64" s="116">
        <v>14.285714285714286</v>
      </c>
    </row>
    <row r="65" spans="1:11" ht="14.1" customHeight="1" x14ac:dyDescent="0.2">
      <c r="A65" s="306" t="s">
        <v>297</v>
      </c>
      <c r="B65" s="307" t="s">
        <v>298</v>
      </c>
      <c r="C65" s="308"/>
      <c r="D65" s="113">
        <v>0.14218009478672985</v>
      </c>
      <c r="E65" s="115">
        <v>3</v>
      </c>
      <c r="F65" s="114">
        <v>5</v>
      </c>
      <c r="G65" s="114">
        <v>4</v>
      </c>
      <c r="H65" s="114">
        <v>4</v>
      </c>
      <c r="I65" s="140">
        <v>13</v>
      </c>
      <c r="J65" s="115">
        <v>-10</v>
      </c>
      <c r="K65" s="116">
        <v>-76.92307692307692</v>
      </c>
    </row>
    <row r="66" spans="1:11" ht="14.1" customHeight="1" x14ac:dyDescent="0.2">
      <c r="A66" s="306">
        <v>82</v>
      </c>
      <c r="B66" s="307" t="s">
        <v>299</v>
      </c>
      <c r="C66" s="308"/>
      <c r="D66" s="113">
        <v>2.890995260663507</v>
      </c>
      <c r="E66" s="115">
        <v>61</v>
      </c>
      <c r="F66" s="114">
        <v>32</v>
      </c>
      <c r="G66" s="114">
        <v>54</v>
      </c>
      <c r="H66" s="114">
        <v>21</v>
      </c>
      <c r="I66" s="140">
        <v>67</v>
      </c>
      <c r="J66" s="115">
        <v>-6</v>
      </c>
      <c r="K66" s="116">
        <v>-8.9552238805970141</v>
      </c>
    </row>
    <row r="67" spans="1:11" ht="14.1" customHeight="1" x14ac:dyDescent="0.2">
      <c r="A67" s="306" t="s">
        <v>300</v>
      </c>
      <c r="B67" s="307" t="s">
        <v>301</v>
      </c>
      <c r="C67" s="308"/>
      <c r="D67" s="113">
        <v>1.2322274881516588</v>
      </c>
      <c r="E67" s="115">
        <v>26</v>
      </c>
      <c r="F67" s="114">
        <v>21</v>
      </c>
      <c r="G67" s="114">
        <v>29</v>
      </c>
      <c r="H67" s="114">
        <v>10</v>
      </c>
      <c r="I67" s="140">
        <v>51</v>
      </c>
      <c r="J67" s="115">
        <v>-25</v>
      </c>
      <c r="K67" s="116">
        <v>-49.019607843137258</v>
      </c>
    </row>
    <row r="68" spans="1:11" ht="14.1" customHeight="1" x14ac:dyDescent="0.2">
      <c r="A68" s="306" t="s">
        <v>302</v>
      </c>
      <c r="B68" s="307" t="s">
        <v>303</v>
      </c>
      <c r="C68" s="308"/>
      <c r="D68" s="113">
        <v>1.4691943127962086</v>
      </c>
      <c r="E68" s="115">
        <v>31</v>
      </c>
      <c r="F68" s="114">
        <v>7</v>
      </c>
      <c r="G68" s="114">
        <v>16</v>
      </c>
      <c r="H68" s="114">
        <v>8</v>
      </c>
      <c r="I68" s="140">
        <v>7</v>
      </c>
      <c r="J68" s="115">
        <v>24</v>
      </c>
      <c r="K68" s="116" t="s">
        <v>514</v>
      </c>
    </row>
    <row r="69" spans="1:11" ht="14.1" customHeight="1" x14ac:dyDescent="0.2">
      <c r="A69" s="306">
        <v>83</v>
      </c>
      <c r="B69" s="307" t="s">
        <v>304</v>
      </c>
      <c r="C69" s="308"/>
      <c r="D69" s="113">
        <v>2.796208530805687</v>
      </c>
      <c r="E69" s="115">
        <v>59</v>
      </c>
      <c r="F69" s="114">
        <v>60</v>
      </c>
      <c r="G69" s="114">
        <v>182</v>
      </c>
      <c r="H69" s="114">
        <v>42</v>
      </c>
      <c r="I69" s="140">
        <v>108</v>
      </c>
      <c r="J69" s="115">
        <v>-49</v>
      </c>
      <c r="K69" s="116">
        <v>-45.370370370370374</v>
      </c>
    </row>
    <row r="70" spans="1:11" ht="14.1" customHeight="1" x14ac:dyDescent="0.2">
      <c r="A70" s="306" t="s">
        <v>305</v>
      </c>
      <c r="B70" s="307" t="s">
        <v>306</v>
      </c>
      <c r="C70" s="308"/>
      <c r="D70" s="113">
        <v>2.5592417061611372</v>
      </c>
      <c r="E70" s="115">
        <v>54</v>
      </c>
      <c r="F70" s="114">
        <v>56</v>
      </c>
      <c r="G70" s="114">
        <v>174</v>
      </c>
      <c r="H70" s="114">
        <v>32</v>
      </c>
      <c r="I70" s="140">
        <v>93</v>
      </c>
      <c r="J70" s="115">
        <v>-39</v>
      </c>
      <c r="K70" s="116">
        <v>-41.935483870967744</v>
      </c>
    </row>
    <row r="71" spans="1:11" ht="14.1" customHeight="1" x14ac:dyDescent="0.2">
      <c r="A71" s="306"/>
      <c r="B71" s="307" t="s">
        <v>307</v>
      </c>
      <c r="C71" s="308"/>
      <c r="D71" s="113">
        <v>1.2796208530805686</v>
      </c>
      <c r="E71" s="115">
        <v>27</v>
      </c>
      <c r="F71" s="114">
        <v>13</v>
      </c>
      <c r="G71" s="114">
        <v>50</v>
      </c>
      <c r="H71" s="114">
        <v>13</v>
      </c>
      <c r="I71" s="140">
        <v>51</v>
      </c>
      <c r="J71" s="115">
        <v>-24</v>
      </c>
      <c r="K71" s="116">
        <v>-47.058823529411768</v>
      </c>
    </row>
    <row r="72" spans="1:11" ht="14.1" customHeight="1" x14ac:dyDescent="0.2">
      <c r="A72" s="306">
        <v>84</v>
      </c>
      <c r="B72" s="307" t="s">
        <v>308</v>
      </c>
      <c r="C72" s="308"/>
      <c r="D72" s="113">
        <v>1.2322274881516588</v>
      </c>
      <c r="E72" s="115">
        <v>26</v>
      </c>
      <c r="F72" s="114">
        <v>15</v>
      </c>
      <c r="G72" s="114">
        <v>45</v>
      </c>
      <c r="H72" s="114">
        <v>20</v>
      </c>
      <c r="I72" s="140">
        <v>25</v>
      </c>
      <c r="J72" s="115">
        <v>1</v>
      </c>
      <c r="K72" s="116">
        <v>4</v>
      </c>
    </row>
    <row r="73" spans="1:11" ht="14.1" customHeight="1" x14ac:dyDescent="0.2">
      <c r="A73" s="306" t="s">
        <v>309</v>
      </c>
      <c r="B73" s="307" t="s">
        <v>310</v>
      </c>
      <c r="C73" s="308"/>
      <c r="D73" s="113">
        <v>0.37914691943127959</v>
      </c>
      <c r="E73" s="115">
        <v>8</v>
      </c>
      <c r="F73" s="114">
        <v>0</v>
      </c>
      <c r="G73" s="114">
        <v>11</v>
      </c>
      <c r="H73" s="114" t="s">
        <v>513</v>
      </c>
      <c r="I73" s="140">
        <v>4</v>
      </c>
      <c r="J73" s="115">
        <v>4</v>
      </c>
      <c r="K73" s="116">
        <v>100</v>
      </c>
    </row>
    <row r="74" spans="1:11" ht="14.1" customHeight="1" x14ac:dyDescent="0.2">
      <c r="A74" s="306" t="s">
        <v>311</v>
      </c>
      <c r="B74" s="307" t="s">
        <v>312</v>
      </c>
      <c r="C74" s="308"/>
      <c r="D74" s="113">
        <v>0.1895734597156398</v>
      </c>
      <c r="E74" s="115">
        <v>4</v>
      </c>
      <c r="F74" s="114" t="s">
        <v>513</v>
      </c>
      <c r="G74" s="114">
        <v>11</v>
      </c>
      <c r="H74" s="114">
        <v>4</v>
      </c>
      <c r="I74" s="140">
        <v>0</v>
      </c>
      <c r="J74" s="115">
        <v>4</v>
      </c>
      <c r="K74" s="116" t="s">
        <v>515</v>
      </c>
    </row>
    <row r="75" spans="1:11" ht="14.1" customHeight="1" x14ac:dyDescent="0.2">
      <c r="A75" s="306" t="s">
        <v>313</v>
      </c>
      <c r="B75" s="307" t="s">
        <v>314</v>
      </c>
      <c r="C75" s="308"/>
      <c r="D75" s="113">
        <v>0.37914691943127959</v>
      </c>
      <c r="E75" s="115">
        <v>8</v>
      </c>
      <c r="F75" s="114">
        <v>4</v>
      </c>
      <c r="G75" s="114">
        <v>14</v>
      </c>
      <c r="H75" s="114">
        <v>8</v>
      </c>
      <c r="I75" s="140">
        <v>13</v>
      </c>
      <c r="J75" s="115">
        <v>-5</v>
      </c>
      <c r="K75" s="116">
        <v>-38.46153846153846</v>
      </c>
    </row>
    <row r="76" spans="1:11" ht="14.1" customHeight="1" x14ac:dyDescent="0.2">
      <c r="A76" s="306">
        <v>91</v>
      </c>
      <c r="B76" s="307" t="s">
        <v>315</v>
      </c>
      <c r="C76" s="308"/>
      <c r="D76" s="113">
        <v>0.42654028436018959</v>
      </c>
      <c r="E76" s="115">
        <v>9</v>
      </c>
      <c r="F76" s="114">
        <v>10</v>
      </c>
      <c r="G76" s="114">
        <v>12</v>
      </c>
      <c r="H76" s="114">
        <v>11</v>
      </c>
      <c r="I76" s="140">
        <v>13</v>
      </c>
      <c r="J76" s="115">
        <v>-4</v>
      </c>
      <c r="K76" s="116">
        <v>-30.76923076923077</v>
      </c>
    </row>
    <row r="77" spans="1:11" ht="14.1" customHeight="1" x14ac:dyDescent="0.2">
      <c r="A77" s="306">
        <v>92</v>
      </c>
      <c r="B77" s="307" t="s">
        <v>316</v>
      </c>
      <c r="C77" s="308"/>
      <c r="D77" s="113">
        <v>0.37914691943127959</v>
      </c>
      <c r="E77" s="115">
        <v>8</v>
      </c>
      <c r="F77" s="114">
        <v>8</v>
      </c>
      <c r="G77" s="114">
        <v>10</v>
      </c>
      <c r="H77" s="114">
        <v>8</v>
      </c>
      <c r="I77" s="140">
        <v>10</v>
      </c>
      <c r="J77" s="115">
        <v>-2</v>
      </c>
      <c r="K77" s="116">
        <v>-20</v>
      </c>
    </row>
    <row r="78" spans="1:11" ht="14.1" customHeight="1" x14ac:dyDescent="0.2">
      <c r="A78" s="306">
        <v>93</v>
      </c>
      <c r="B78" s="307" t="s">
        <v>317</v>
      </c>
      <c r="C78" s="308"/>
      <c r="D78" s="113" t="s">
        <v>513</v>
      </c>
      <c r="E78" s="115" t="s">
        <v>513</v>
      </c>
      <c r="F78" s="114" t="s">
        <v>513</v>
      </c>
      <c r="G78" s="114">
        <v>6</v>
      </c>
      <c r="H78" s="114" t="s">
        <v>513</v>
      </c>
      <c r="I78" s="140" t="s">
        <v>513</v>
      </c>
      <c r="J78" s="115" t="s">
        <v>513</v>
      </c>
      <c r="K78" s="116" t="s">
        <v>513</v>
      </c>
    </row>
    <row r="79" spans="1:11" ht="14.1" customHeight="1" x14ac:dyDescent="0.2">
      <c r="A79" s="306">
        <v>94</v>
      </c>
      <c r="B79" s="307" t="s">
        <v>318</v>
      </c>
      <c r="C79" s="308"/>
      <c r="D79" s="113" t="s">
        <v>513</v>
      </c>
      <c r="E79" s="115" t="s">
        <v>513</v>
      </c>
      <c r="F79" s="114">
        <v>4</v>
      </c>
      <c r="G79" s="114" t="s">
        <v>513</v>
      </c>
      <c r="H79" s="114">
        <v>4</v>
      </c>
      <c r="I79" s="140">
        <v>4</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1.0900473933649288</v>
      </c>
      <c r="E81" s="143">
        <v>23</v>
      </c>
      <c r="F81" s="144">
        <v>30</v>
      </c>
      <c r="G81" s="144">
        <v>28</v>
      </c>
      <c r="H81" s="144">
        <v>22</v>
      </c>
      <c r="I81" s="145">
        <v>8</v>
      </c>
      <c r="J81" s="143">
        <v>15</v>
      </c>
      <c r="K81" s="146">
        <v>187.5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29281</v>
      </c>
      <c r="C10" s="114">
        <v>20900</v>
      </c>
      <c r="D10" s="114">
        <v>8381</v>
      </c>
      <c r="E10" s="114">
        <v>24287</v>
      </c>
      <c r="F10" s="114">
        <v>4372</v>
      </c>
      <c r="G10" s="114">
        <v>3565</v>
      </c>
      <c r="H10" s="114">
        <v>7501</v>
      </c>
      <c r="I10" s="115">
        <v>5660</v>
      </c>
      <c r="J10" s="114">
        <v>4645</v>
      </c>
      <c r="K10" s="114">
        <v>1015</v>
      </c>
      <c r="L10" s="423">
        <v>2732</v>
      </c>
      <c r="M10" s="424">
        <v>2615</v>
      </c>
    </row>
    <row r="11" spans="1:13" ht="11.1" customHeight="1" x14ac:dyDescent="0.2">
      <c r="A11" s="422" t="s">
        <v>387</v>
      </c>
      <c r="B11" s="115">
        <v>29613</v>
      </c>
      <c r="C11" s="114">
        <v>21133</v>
      </c>
      <c r="D11" s="114">
        <v>8480</v>
      </c>
      <c r="E11" s="114">
        <v>24499</v>
      </c>
      <c r="F11" s="114">
        <v>4498</v>
      </c>
      <c r="G11" s="114">
        <v>3569</v>
      </c>
      <c r="H11" s="114">
        <v>7708</v>
      </c>
      <c r="I11" s="115">
        <v>5725</v>
      </c>
      <c r="J11" s="114">
        <v>4717</v>
      </c>
      <c r="K11" s="114">
        <v>1008</v>
      </c>
      <c r="L11" s="423">
        <v>2161</v>
      </c>
      <c r="M11" s="424">
        <v>1847</v>
      </c>
    </row>
    <row r="12" spans="1:13" ht="11.1" customHeight="1" x14ac:dyDescent="0.2">
      <c r="A12" s="422" t="s">
        <v>388</v>
      </c>
      <c r="B12" s="115">
        <v>29571</v>
      </c>
      <c r="C12" s="114">
        <v>20981</v>
      </c>
      <c r="D12" s="114">
        <v>8590</v>
      </c>
      <c r="E12" s="114">
        <v>24500</v>
      </c>
      <c r="F12" s="114">
        <v>4436</v>
      </c>
      <c r="G12" s="114">
        <v>3887</v>
      </c>
      <c r="H12" s="114">
        <v>7698</v>
      </c>
      <c r="I12" s="115">
        <v>5772</v>
      </c>
      <c r="J12" s="114">
        <v>4661</v>
      </c>
      <c r="K12" s="114">
        <v>1111</v>
      </c>
      <c r="L12" s="423">
        <v>2717</v>
      </c>
      <c r="M12" s="424">
        <v>2789</v>
      </c>
    </row>
    <row r="13" spans="1:13" s="110" customFormat="1" ht="11.1" customHeight="1" x14ac:dyDescent="0.2">
      <c r="A13" s="422" t="s">
        <v>389</v>
      </c>
      <c r="B13" s="115">
        <v>29610</v>
      </c>
      <c r="C13" s="114">
        <v>20973</v>
      </c>
      <c r="D13" s="114">
        <v>8637</v>
      </c>
      <c r="E13" s="114">
        <v>24723</v>
      </c>
      <c r="F13" s="114">
        <v>4256</v>
      </c>
      <c r="G13" s="114">
        <v>3857</v>
      </c>
      <c r="H13" s="114">
        <v>7789</v>
      </c>
      <c r="I13" s="115">
        <v>5916</v>
      </c>
      <c r="J13" s="114">
        <v>4759</v>
      </c>
      <c r="K13" s="114">
        <v>1157</v>
      </c>
      <c r="L13" s="423">
        <v>1797</v>
      </c>
      <c r="M13" s="424">
        <v>1804</v>
      </c>
    </row>
    <row r="14" spans="1:13" ht="15" customHeight="1" x14ac:dyDescent="0.2">
      <c r="A14" s="422" t="s">
        <v>390</v>
      </c>
      <c r="B14" s="115">
        <v>29808</v>
      </c>
      <c r="C14" s="114">
        <v>21129</v>
      </c>
      <c r="D14" s="114">
        <v>8679</v>
      </c>
      <c r="E14" s="114">
        <v>24637</v>
      </c>
      <c r="F14" s="114">
        <v>4583</v>
      </c>
      <c r="G14" s="114">
        <v>3846</v>
      </c>
      <c r="H14" s="114">
        <v>7871</v>
      </c>
      <c r="I14" s="115">
        <v>6041</v>
      </c>
      <c r="J14" s="114">
        <v>4827</v>
      </c>
      <c r="K14" s="114">
        <v>1214</v>
      </c>
      <c r="L14" s="423">
        <v>2359</v>
      </c>
      <c r="M14" s="424">
        <v>2151</v>
      </c>
    </row>
    <row r="15" spans="1:13" ht="11.1" customHeight="1" x14ac:dyDescent="0.2">
      <c r="A15" s="422" t="s">
        <v>387</v>
      </c>
      <c r="B15" s="115">
        <v>30371</v>
      </c>
      <c r="C15" s="114">
        <v>21581</v>
      </c>
      <c r="D15" s="114">
        <v>8790</v>
      </c>
      <c r="E15" s="114">
        <v>25137</v>
      </c>
      <c r="F15" s="114">
        <v>4642</v>
      </c>
      <c r="G15" s="114">
        <v>3949</v>
      </c>
      <c r="H15" s="114">
        <v>8066</v>
      </c>
      <c r="I15" s="115">
        <v>6125</v>
      </c>
      <c r="J15" s="114">
        <v>4880</v>
      </c>
      <c r="K15" s="114">
        <v>1245</v>
      </c>
      <c r="L15" s="423">
        <v>2362</v>
      </c>
      <c r="M15" s="424">
        <v>1855</v>
      </c>
    </row>
    <row r="16" spans="1:13" ht="11.1" customHeight="1" x14ac:dyDescent="0.2">
      <c r="A16" s="422" t="s">
        <v>388</v>
      </c>
      <c r="B16" s="115">
        <v>31515</v>
      </c>
      <c r="C16" s="114">
        <v>22340</v>
      </c>
      <c r="D16" s="114">
        <v>9175</v>
      </c>
      <c r="E16" s="114">
        <v>26705</v>
      </c>
      <c r="F16" s="114">
        <v>4761</v>
      </c>
      <c r="G16" s="114">
        <v>4328</v>
      </c>
      <c r="H16" s="114">
        <v>8249</v>
      </c>
      <c r="I16" s="115">
        <v>6033</v>
      </c>
      <c r="J16" s="114">
        <v>4717</v>
      </c>
      <c r="K16" s="114">
        <v>1316</v>
      </c>
      <c r="L16" s="423">
        <v>3619</v>
      </c>
      <c r="M16" s="424">
        <v>2765</v>
      </c>
    </row>
    <row r="17" spans="1:13" s="110" customFormat="1" ht="11.1" customHeight="1" x14ac:dyDescent="0.2">
      <c r="A17" s="422" t="s">
        <v>389</v>
      </c>
      <c r="B17" s="115">
        <v>31376</v>
      </c>
      <c r="C17" s="114">
        <v>22112</v>
      </c>
      <c r="D17" s="114">
        <v>9264</v>
      </c>
      <c r="E17" s="114">
        <v>26551</v>
      </c>
      <c r="F17" s="114">
        <v>4784</v>
      </c>
      <c r="G17" s="114">
        <v>4193</v>
      </c>
      <c r="H17" s="114">
        <v>8294</v>
      </c>
      <c r="I17" s="115">
        <v>6094</v>
      </c>
      <c r="J17" s="114">
        <v>4746</v>
      </c>
      <c r="K17" s="114">
        <v>1348</v>
      </c>
      <c r="L17" s="423">
        <v>2023</v>
      </c>
      <c r="M17" s="424">
        <v>2125</v>
      </c>
    </row>
    <row r="18" spans="1:13" ht="15" customHeight="1" x14ac:dyDescent="0.2">
      <c r="A18" s="422" t="s">
        <v>391</v>
      </c>
      <c r="B18" s="115">
        <v>31755</v>
      </c>
      <c r="C18" s="114">
        <v>22393</v>
      </c>
      <c r="D18" s="114">
        <v>9362</v>
      </c>
      <c r="E18" s="114">
        <v>26754</v>
      </c>
      <c r="F18" s="114">
        <v>4949</v>
      </c>
      <c r="G18" s="114">
        <v>4127</v>
      </c>
      <c r="H18" s="114">
        <v>8459</v>
      </c>
      <c r="I18" s="115">
        <v>6187</v>
      </c>
      <c r="J18" s="114">
        <v>4811</v>
      </c>
      <c r="K18" s="114">
        <v>1376</v>
      </c>
      <c r="L18" s="423">
        <v>2168</v>
      </c>
      <c r="M18" s="424">
        <v>1957</v>
      </c>
    </row>
    <row r="19" spans="1:13" ht="11.1" customHeight="1" x14ac:dyDescent="0.2">
      <c r="A19" s="422" t="s">
        <v>387</v>
      </c>
      <c r="B19" s="115">
        <v>31790</v>
      </c>
      <c r="C19" s="114">
        <v>22410</v>
      </c>
      <c r="D19" s="114">
        <v>9380</v>
      </c>
      <c r="E19" s="114">
        <v>26721</v>
      </c>
      <c r="F19" s="114">
        <v>5001</v>
      </c>
      <c r="G19" s="114">
        <v>3963</v>
      </c>
      <c r="H19" s="114">
        <v>8642</v>
      </c>
      <c r="I19" s="115">
        <v>6300</v>
      </c>
      <c r="J19" s="114">
        <v>4930</v>
      </c>
      <c r="K19" s="114">
        <v>1370</v>
      </c>
      <c r="L19" s="423">
        <v>1737</v>
      </c>
      <c r="M19" s="424">
        <v>1744</v>
      </c>
    </row>
    <row r="20" spans="1:13" ht="11.1" customHeight="1" x14ac:dyDescent="0.2">
      <c r="A20" s="422" t="s">
        <v>388</v>
      </c>
      <c r="B20" s="115">
        <v>32389</v>
      </c>
      <c r="C20" s="114">
        <v>22792</v>
      </c>
      <c r="D20" s="114">
        <v>9597</v>
      </c>
      <c r="E20" s="114">
        <v>27332</v>
      </c>
      <c r="F20" s="114">
        <v>5023</v>
      </c>
      <c r="G20" s="114">
        <v>4339</v>
      </c>
      <c r="H20" s="114">
        <v>8743</v>
      </c>
      <c r="I20" s="115">
        <v>6216</v>
      </c>
      <c r="J20" s="114">
        <v>4806</v>
      </c>
      <c r="K20" s="114">
        <v>1410</v>
      </c>
      <c r="L20" s="423">
        <v>2901</v>
      </c>
      <c r="M20" s="424">
        <v>2370</v>
      </c>
    </row>
    <row r="21" spans="1:13" s="110" customFormat="1" ht="11.1" customHeight="1" x14ac:dyDescent="0.2">
      <c r="A21" s="422" t="s">
        <v>389</v>
      </c>
      <c r="B21" s="115">
        <v>31851</v>
      </c>
      <c r="C21" s="114">
        <v>22356</v>
      </c>
      <c r="D21" s="114">
        <v>9495</v>
      </c>
      <c r="E21" s="114">
        <v>26802</v>
      </c>
      <c r="F21" s="114">
        <v>5027</v>
      </c>
      <c r="G21" s="114">
        <v>4126</v>
      </c>
      <c r="H21" s="114">
        <v>8795</v>
      </c>
      <c r="I21" s="115">
        <v>6199</v>
      </c>
      <c r="J21" s="114">
        <v>4801</v>
      </c>
      <c r="K21" s="114">
        <v>1398</v>
      </c>
      <c r="L21" s="423">
        <v>1474</v>
      </c>
      <c r="M21" s="424">
        <v>1855</v>
      </c>
    </row>
    <row r="22" spans="1:13" ht="15" customHeight="1" x14ac:dyDescent="0.2">
      <c r="A22" s="422" t="s">
        <v>392</v>
      </c>
      <c r="B22" s="115">
        <v>31701</v>
      </c>
      <c r="C22" s="114">
        <v>22269</v>
      </c>
      <c r="D22" s="114">
        <v>9432</v>
      </c>
      <c r="E22" s="114">
        <v>26646</v>
      </c>
      <c r="F22" s="114">
        <v>4988</v>
      </c>
      <c r="G22" s="114">
        <v>3934</v>
      </c>
      <c r="H22" s="114">
        <v>8964</v>
      </c>
      <c r="I22" s="115">
        <v>6108</v>
      </c>
      <c r="J22" s="114">
        <v>4779</v>
      </c>
      <c r="K22" s="114">
        <v>1329</v>
      </c>
      <c r="L22" s="423">
        <v>3744</v>
      </c>
      <c r="M22" s="424">
        <v>3756</v>
      </c>
    </row>
    <row r="23" spans="1:13" ht="11.1" customHeight="1" x14ac:dyDescent="0.2">
      <c r="A23" s="422" t="s">
        <v>387</v>
      </c>
      <c r="B23" s="115">
        <v>31648</v>
      </c>
      <c r="C23" s="114">
        <v>22211</v>
      </c>
      <c r="D23" s="114">
        <v>9437</v>
      </c>
      <c r="E23" s="114">
        <v>26515</v>
      </c>
      <c r="F23" s="114">
        <v>5044</v>
      </c>
      <c r="G23" s="114">
        <v>3732</v>
      </c>
      <c r="H23" s="114">
        <v>9171</v>
      </c>
      <c r="I23" s="115">
        <v>6274</v>
      </c>
      <c r="J23" s="114">
        <v>4922</v>
      </c>
      <c r="K23" s="114">
        <v>1352</v>
      </c>
      <c r="L23" s="423">
        <v>1641</v>
      </c>
      <c r="M23" s="424">
        <v>1729</v>
      </c>
    </row>
    <row r="24" spans="1:13" ht="11.1" customHeight="1" x14ac:dyDescent="0.2">
      <c r="A24" s="422" t="s">
        <v>388</v>
      </c>
      <c r="B24" s="115">
        <v>31874</v>
      </c>
      <c r="C24" s="114">
        <v>22286</v>
      </c>
      <c r="D24" s="114">
        <v>9588</v>
      </c>
      <c r="E24" s="114">
        <v>26204</v>
      </c>
      <c r="F24" s="114">
        <v>5005</v>
      </c>
      <c r="G24" s="114">
        <v>3976</v>
      </c>
      <c r="H24" s="114">
        <v>9234</v>
      </c>
      <c r="I24" s="115">
        <v>6308</v>
      </c>
      <c r="J24" s="114">
        <v>4878</v>
      </c>
      <c r="K24" s="114">
        <v>1430</v>
      </c>
      <c r="L24" s="423">
        <v>2468</v>
      </c>
      <c r="M24" s="424">
        <v>2325</v>
      </c>
    </row>
    <row r="25" spans="1:13" s="110" customFormat="1" ht="11.1" customHeight="1" x14ac:dyDescent="0.2">
      <c r="A25" s="422" t="s">
        <v>389</v>
      </c>
      <c r="B25" s="115">
        <v>31555</v>
      </c>
      <c r="C25" s="114">
        <v>21989</v>
      </c>
      <c r="D25" s="114">
        <v>9566</v>
      </c>
      <c r="E25" s="114">
        <v>25919</v>
      </c>
      <c r="F25" s="114">
        <v>4968</v>
      </c>
      <c r="G25" s="114">
        <v>3801</v>
      </c>
      <c r="H25" s="114">
        <v>9314</v>
      </c>
      <c r="I25" s="115">
        <v>6347</v>
      </c>
      <c r="J25" s="114">
        <v>4914</v>
      </c>
      <c r="K25" s="114">
        <v>1433</v>
      </c>
      <c r="L25" s="423">
        <v>1564</v>
      </c>
      <c r="M25" s="424">
        <v>1914</v>
      </c>
    </row>
    <row r="26" spans="1:13" ht="15" customHeight="1" x14ac:dyDescent="0.2">
      <c r="A26" s="422" t="s">
        <v>393</v>
      </c>
      <c r="B26" s="115">
        <v>31997</v>
      </c>
      <c r="C26" s="114">
        <v>22287</v>
      </c>
      <c r="D26" s="114">
        <v>9710</v>
      </c>
      <c r="E26" s="114">
        <v>26305</v>
      </c>
      <c r="F26" s="114">
        <v>5023</v>
      </c>
      <c r="G26" s="114">
        <v>3882</v>
      </c>
      <c r="H26" s="114">
        <v>9460</v>
      </c>
      <c r="I26" s="115">
        <v>6951</v>
      </c>
      <c r="J26" s="114">
        <v>5221</v>
      </c>
      <c r="K26" s="114">
        <v>1730</v>
      </c>
      <c r="L26" s="423">
        <v>3724</v>
      </c>
      <c r="M26" s="424">
        <v>3406</v>
      </c>
    </row>
    <row r="27" spans="1:13" ht="11.1" customHeight="1" x14ac:dyDescent="0.2">
      <c r="A27" s="422" t="s">
        <v>387</v>
      </c>
      <c r="B27" s="115">
        <v>32273</v>
      </c>
      <c r="C27" s="114">
        <v>22496</v>
      </c>
      <c r="D27" s="114">
        <v>9777</v>
      </c>
      <c r="E27" s="114">
        <v>26549</v>
      </c>
      <c r="F27" s="114">
        <v>5055</v>
      </c>
      <c r="G27" s="114">
        <v>3857</v>
      </c>
      <c r="H27" s="114">
        <v>9613</v>
      </c>
      <c r="I27" s="115">
        <v>6976</v>
      </c>
      <c r="J27" s="114">
        <v>5244</v>
      </c>
      <c r="K27" s="114">
        <v>1732</v>
      </c>
      <c r="L27" s="423">
        <v>2048</v>
      </c>
      <c r="M27" s="424">
        <v>1775</v>
      </c>
    </row>
    <row r="28" spans="1:13" ht="11.1" customHeight="1" x14ac:dyDescent="0.2">
      <c r="A28" s="422" t="s">
        <v>388</v>
      </c>
      <c r="B28" s="115">
        <v>32978</v>
      </c>
      <c r="C28" s="114">
        <v>22926</v>
      </c>
      <c r="D28" s="114">
        <v>10052</v>
      </c>
      <c r="E28" s="114">
        <v>27718</v>
      </c>
      <c r="F28" s="114">
        <v>5189</v>
      </c>
      <c r="G28" s="114">
        <v>4180</v>
      </c>
      <c r="H28" s="114">
        <v>9748</v>
      </c>
      <c r="I28" s="115">
        <v>7089</v>
      </c>
      <c r="J28" s="114">
        <v>5259</v>
      </c>
      <c r="K28" s="114">
        <v>1830</v>
      </c>
      <c r="L28" s="423">
        <v>3118</v>
      </c>
      <c r="M28" s="424">
        <v>2588</v>
      </c>
    </row>
    <row r="29" spans="1:13" s="110" customFormat="1" ht="11.1" customHeight="1" x14ac:dyDescent="0.2">
      <c r="A29" s="422" t="s">
        <v>389</v>
      </c>
      <c r="B29" s="115">
        <v>33465</v>
      </c>
      <c r="C29" s="114">
        <v>23189</v>
      </c>
      <c r="D29" s="114">
        <v>10276</v>
      </c>
      <c r="E29" s="114">
        <v>28221</v>
      </c>
      <c r="F29" s="114">
        <v>5214</v>
      </c>
      <c r="G29" s="114">
        <v>4290</v>
      </c>
      <c r="H29" s="114">
        <v>9844</v>
      </c>
      <c r="I29" s="115">
        <v>7153</v>
      </c>
      <c r="J29" s="114">
        <v>5316</v>
      </c>
      <c r="K29" s="114">
        <v>1837</v>
      </c>
      <c r="L29" s="423">
        <v>2484</v>
      </c>
      <c r="M29" s="424">
        <v>2006</v>
      </c>
    </row>
    <row r="30" spans="1:13" ht="15" customHeight="1" x14ac:dyDescent="0.2">
      <c r="A30" s="422" t="s">
        <v>394</v>
      </c>
      <c r="B30" s="115">
        <v>33913</v>
      </c>
      <c r="C30" s="114">
        <v>23440</v>
      </c>
      <c r="D30" s="114">
        <v>10473</v>
      </c>
      <c r="E30" s="114">
        <v>28857</v>
      </c>
      <c r="F30" s="114">
        <v>5033</v>
      </c>
      <c r="G30" s="114">
        <v>4275</v>
      </c>
      <c r="H30" s="114">
        <v>9937</v>
      </c>
      <c r="I30" s="115">
        <v>6982</v>
      </c>
      <c r="J30" s="114">
        <v>5091</v>
      </c>
      <c r="K30" s="114">
        <v>1891</v>
      </c>
      <c r="L30" s="423">
        <v>2567</v>
      </c>
      <c r="M30" s="424">
        <v>2105</v>
      </c>
    </row>
    <row r="31" spans="1:13" ht="11.1" customHeight="1" x14ac:dyDescent="0.2">
      <c r="A31" s="422" t="s">
        <v>387</v>
      </c>
      <c r="B31" s="115">
        <v>34257</v>
      </c>
      <c r="C31" s="114">
        <v>23685</v>
      </c>
      <c r="D31" s="114">
        <v>10572</v>
      </c>
      <c r="E31" s="114">
        <v>29118</v>
      </c>
      <c r="F31" s="114">
        <v>5127</v>
      </c>
      <c r="G31" s="114">
        <v>4152</v>
      </c>
      <c r="H31" s="114">
        <v>10125</v>
      </c>
      <c r="I31" s="115">
        <v>7060</v>
      </c>
      <c r="J31" s="114">
        <v>5145</v>
      </c>
      <c r="K31" s="114">
        <v>1915</v>
      </c>
      <c r="L31" s="423">
        <v>2097</v>
      </c>
      <c r="M31" s="424">
        <v>1772</v>
      </c>
    </row>
    <row r="32" spans="1:13" ht="11.1" customHeight="1" x14ac:dyDescent="0.2">
      <c r="A32" s="422" t="s">
        <v>388</v>
      </c>
      <c r="B32" s="115">
        <v>34802</v>
      </c>
      <c r="C32" s="114">
        <v>23983</v>
      </c>
      <c r="D32" s="114">
        <v>10819</v>
      </c>
      <c r="E32" s="114">
        <v>29621</v>
      </c>
      <c r="F32" s="114">
        <v>5179</v>
      </c>
      <c r="G32" s="114">
        <v>4444</v>
      </c>
      <c r="H32" s="114">
        <v>10254</v>
      </c>
      <c r="I32" s="115">
        <v>7084</v>
      </c>
      <c r="J32" s="114">
        <v>5074</v>
      </c>
      <c r="K32" s="114">
        <v>2010</v>
      </c>
      <c r="L32" s="423">
        <v>3061</v>
      </c>
      <c r="M32" s="424">
        <v>2511</v>
      </c>
    </row>
    <row r="33" spans="1:13" s="110" customFormat="1" ht="11.1" customHeight="1" x14ac:dyDescent="0.2">
      <c r="A33" s="422" t="s">
        <v>389</v>
      </c>
      <c r="B33" s="115">
        <v>34430</v>
      </c>
      <c r="C33" s="114">
        <v>23624</v>
      </c>
      <c r="D33" s="114">
        <v>10806</v>
      </c>
      <c r="E33" s="114">
        <v>29215</v>
      </c>
      <c r="F33" s="114">
        <v>5213</v>
      </c>
      <c r="G33" s="114">
        <v>4271</v>
      </c>
      <c r="H33" s="114">
        <v>10293</v>
      </c>
      <c r="I33" s="115">
        <v>7052</v>
      </c>
      <c r="J33" s="114">
        <v>5145</v>
      </c>
      <c r="K33" s="114">
        <v>1907</v>
      </c>
      <c r="L33" s="423">
        <v>1491</v>
      </c>
      <c r="M33" s="424">
        <v>1844</v>
      </c>
    </row>
    <row r="34" spans="1:13" ht="15" customHeight="1" x14ac:dyDescent="0.2">
      <c r="A34" s="422" t="s">
        <v>395</v>
      </c>
      <c r="B34" s="115">
        <v>34135</v>
      </c>
      <c r="C34" s="114">
        <v>23325</v>
      </c>
      <c r="D34" s="114">
        <v>10810</v>
      </c>
      <c r="E34" s="114">
        <v>28806</v>
      </c>
      <c r="F34" s="114">
        <v>5329</v>
      </c>
      <c r="G34" s="114">
        <v>4076</v>
      </c>
      <c r="H34" s="114">
        <v>10332</v>
      </c>
      <c r="I34" s="115">
        <v>6987</v>
      </c>
      <c r="J34" s="114">
        <v>5113</v>
      </c>
      <c r="K34" s="114">
        <v>1874</v>
      </c>
      <c r="L34" s="423">
        <v>1629</v>
      </c>
      <c r="M34" s="424">
        <v>1917</v>
      </c>
    </row>
    <row r="35" spans="1:13" ht="11.1" customHeight="1" x14ac:dyDescent="0.2">
      <c r="A35" s="422" t="s">
        <v>387</v>
      </c>
      <c r="B35" s="115">
        <v>33821</v>
      </c>
      <c r="C35" s="114">
        <v>23085</v>
      </c>
      <c r="D35" s="114">
        <v>10736</v>
      </c>
      <c r="E35" s="114">
        <v>28405</v>
      </c>
      <c r="F35" s="114">
        <v>5416</v>
      </c>
      <c r="G35" s="114">
        <v>3776</v>
      </c>
      <c r="H35" s="114">
        <v>10474</v>
      </c>
      <c r="I35" s="115">
        <v>7080</v>
      </c>
      <c r="J35" s="114">
        <v>5190</v>
      </c>
      <c r="K35" s="114">
        <v>1890</v>
      </c>
      <c r="L35" s="423">
        <v>1652</v>
      </c>
      <c r="M35" s="424">
        <v>1986</v>
      </c>
    </row>
    <row r="36" spans="1:13" ht="11.1" customHeight="1" x14ac:dyDescent="0.2">
      <c r="A36" s="422" t="s">
        <v>388</v>
      </c>
      <c r="B36" s="115">
        <v>34469</v>
      </c>
      <c r="C36" s="114">
        <v>23379</v>
      </c>
      <c r="D36" s="114">
        <v>11090</v>
      </c>
      <c r="E36" s="114">
        <v>27837</v>
      </c>
      <c r="F36" s="114">
        <v>6632</v>
      </c>
      <c r="G36" s="114">
        <v>4154</v>
      </c>
      <c r="H36" s="114">
        <v>10605</v>
      </c>
      <c r="I36" s="115">
        <v>7033</v>
      </c>
      <c r="J36" s="114">
        <v>5029</v>
      </c>
      <c r="K36" s="114">
        <v>2004</v>
      </c>
      <c r="L36" s="423">
        <v>2386</v>
      </c>
      <c r="M36" s="424">
        <v>1814</v>
      </c>
    </row>
    <row r="37" spans="1:13" s="110" customFormat="1" ht="11.1" customHeight="1" x14ac:dyDescent="0.2">
      <c r="A37" s="422" t="s">
        <v>389</v>
      </c>
      <c r="B37" s="115">
        <v>34181</v>
      </c>
      <c r="C37" s="114">
        <v>23119</v>
      </c>
      <c r="D37" s="114">
        <v>11062</v>
      </c>
      <c r="E37" s="114">
        <v>27510</v>
      </c>
      <c r="F37" s="114">
        <v>6671</v>
      </c>
      <c r="G37" s="114">
        <v>3979</v>
      </c>
      <c r="H37" s="114">
        <v>10711</v>
      </c>
      <c r="I37" s="115">
        <v>6967</v>
      </c>
      <c r="J37" s="114">
        <v>5001</v>
      </c>
      <c r="K37" s="114">
        <v>1966</v>
      </c>
      <c r="L37" s="423">
        <v>1348</v>
      </c>
      <c r="M37" s="424">
        <v>1635</v>
      </c>
    </row>
    <row r="38" spans="1:13" ht="15" customHeight="1" x14ac:dyDescent="0.2">
      <c r="A38" s="425" t="s">
        <v>396</v>
      </c>
      <c r="B38" s="115">
        <v>34153</v>
      </c>
      <c r="C38" s="114">
        <v>23034</v>
      </c>
      <c r="D38" s="114">
        <v>11119</v>
      </c>
      <c r="E38" s="114">
        <v>28047</v>
      </c>
      <c r="F38" s="114">
        <v>6106</v>
      </c>
      <c r="G38" s="114">
        <v>3860</v>
      </c>
      <c r="H38" s="114">
        <v>10875</v>
      </c>
      <c r="I38" s="115">
        <v>6833</v>
      </c>
      <c r="J38" s="114">
        <v>4892</v>
      </c>
      <c r="K38" s="114">
        <v>1941</v>
      </c>
      <c r="L38" s="423">
        <v>1841</v>
      </c>
      <c r="M38" s="424">
        <v>1969</v>
      </c>
    </row>
    <row r="39" spans="1:13" ht="11.1" customHeight="1" x14ac:dyDescent="0.2">
      <c r="A39" s="422" t="s">
        <v>387</v>
      </c>
      <c r="B39" s="115">
        <v>33985</v>
      </c>
      <c r="C39" s="114">
        <v>22929</v>
      </c>
      <c r="D39" s="114">
        <v>11056</v>
      </c>
      <c r="E39" s="114">
        <v>27942</v>
      </c>
      <c r="F39" s="114">
        <v>6043</v>
      </c>
      <c r="G39" s="114">
        <v>3708</v>
      </c>
      <c r="H39" s="114">
        <v>11106</v>
      </c>
      <c r="I39" s="115">
        <v>6956</v>
      </c>
      <c r="J39" s="114">
        <v>5019</v>
      </c>
      <c r="K39" s="114">
        <v>1937</v>
      </c>
      <c r="L39" s="423">
        <v>2100</v>
      </c>
      <c r="M39" s="424">
        <v>2272</v>
      </c>
    </row>
    <row r="40" spans="1:13" ht="11.1" customHeight="1" x14ac:dyDescent="0.2">
      <c r="A40" s="425" t="s">
        <v>388</v>
      </c>
      <c r="B40" s="115">
        <v>34595</v>
      </c>
      <c r="C40" s="114">
        <v>23311</v>
      </c>
      <c r="D40" s="114">
        <v>11284</v>
      </c>
      <c r="E40" s="114">
        <v>28788</v>
      </c>
      <c r="F40" s="114">
        <v>5807</v>
      </c>
      <c r="G40" s="114">
        <v>4024</v>
      </c>
      <c r="H40" s="114">
        <v>11265</v>
      </c>
      <c r="I40" s="115">
        <v>7054</v>
      </c>
      <c r="J40" s="114">
        <v>4952</v>
      </c>
      <c r="K40" s="114">
        <v>2102</v>
      </c>
      <c r="L40" s="423">
        <v>2524</v>
      </c>
      <c r="M40" s="424">
        <v>2031</v>
      </c>
    </row>
    <row r="41" spans="1:13" s="110" customFormat="1" ht="11.1" customHeight="1" x14ac:dyDescent="0.2">
      <c r="A41" s="422" t="s">
        <v>389</v>
      </c>
      <c r="B41" s="115">
        <v>34517</v>
      </c>
      <c r="C41" s="114">
        <v>23266</v>
      </c>
      <c r="D41" s="114">
        <v>11251</v>
      </c>
      <c r="E41" s="114">
        <v>28717</v>
      </c>
      <c r="F41" s="114">
        <v>5800</v>
      </c>
      <c r="G41" s="114">
        <v>3873</v>
      </c>
      <c r="H41" s="114">
        <v>11443</v>
      </c>
      <c r="I41" s="115">
        <v>7106</v>
      </c>
      <c r="J41" s="114">
        <v>5084</v>
      </c>
      <c r="K41" s="114">
        <v>2022</v>
      </c>
      <c r="L41" s="423">
        <v>1729</v>
      </c>
      <c r="M41" s="424">
        <v>1817</v>
      </c>
    </row>
    <row r="42" spans="1:13" ht="15" customHeight="1" x14ac:dyDescent="0.2">
      <c r="A42" s="422" t="s">
        <v>397</v>
      </c>
      <c r="B42" s="115">
        <v>34427</v>
      </c>
      <c r="C42" s="114">
        <v>23258</v>
      </c>
      <c r="D42" s="114">
        <v>11169</v>
      </c>
      <c r="E42" s="114">
        <v>28612</v>
      </c>
      <c r="F42" s="114">
        <v>5815</v>
      </c>
      <c r="G42" s="114">
        <v>3766</v>
      </c>
      <c r="H42" s="114">
        <v>11596</v>
      </c>
      <c r="I42" s="115">
        <v>7084</v>
      </c>
      <c r="J42" s="114">
        <v>5037</v>
      </c>
      <c r="K42" s="114">
        <v>2047</v>
      </c>
      <c r="L42" s="423">
        <v>2117</v>
      </c>
      <c r="M42" s="424">
        <v>2177</v>
      </c>
    </row>
    <row r="43" spans="1:13" ht="11.1" customHeight="1" x14ac:dyDescent="0.2">
      <c r="A43" s="422" t="s">
        <v>387</v>
      </c>
      <c r="B43" s="115">
        <v>34655</v>
      </c>
      <c r="C43" s="114">
        <v>23414</v>
      </c>
      <c r="D43" s="114">
        <v>11241</v>
      </c>
      <c r="E43" s="114">
        <v>28825</v>
      </c>
      <c r="F43" s="114">
        <v>5830</v>
      </c>
      <c r="G43" s="114">
        <v>3801</v>
      </c>
      <c r="H43" s="114">
        <v>11722</v>
      </c>
      <c r="I43" s="115">
        <v>7143</v>
      </c>
      <c r="J43" s="114">
        <v>5047</v>
      </c>
      <c r="K43" s="114">
        <v>2096</v>
      </c>
      <c r="L43" s="423">
        <v>2280</v>
      </c>
      <c r="M43" s="424">
        <v>2007</v>
      </c>
    </row>
    <row r="44" spans="1:13" ht="11.1" customHeight="1" x14ac:dyDescent="0.2">
      <c r="A44" s="422" t="s">
        <v>388</v>
      </c>
      <c r="B44" s="115">
        <v>34610</v>
      </c>
      <c r="C44" s="114">
        <v>23300</v>
      </c>
      <c r="D44" s="114">
        <v>11310</v>
      </c>
      <c r="E44" s="114">
        <v>28762</v>
      </c>
      <c r="F44" s="114">
        <v>5848</v>
      </c>
      <c r="G44" s="114">
        <v>3826</v>
      </c>
      <c r="H44" s="114">
        <v>11836</v>
      </c>
      <c r="I44" s="115">
        <v>7021</v>
      </c>
      <c r="J44" s="114">
        <v>4856</v>
      </c>
      <c r="K44" s="114">
        <v>2165</v>
      </c>
      <c r="L44" s="423">
        <v>2526</v>
      </c>
      <c r="M44" s="424">
        <v>2747</v>
      </c>
    </row>
    <row r="45" spans="1:13" s="110" customFormat="1" ht="11.1" customHeight="1" x14ac:dyDescent="0.2">
      <c r="A45" s="422" t="s">
        <v>389</v>
      </c>
      <c r="B45" s="115">
        <v>34188</v>
      </c>
      <c r="C45" s="114">
        <v>22941</v>
      </c>
      <c r="D45" s="114">
        <v>11247</v>
      </c>
      <c r="E45" s="114">
        <v>28291</v>
      </c>
      <c r="F45" s="114">
        <v>5897</v>
      </c>
      <c r="G45" s="114">
        <v>3710</v>
      </c>
      <c r="H45" s="114">
        <v>11843</v>
      </c>
      <c r="I45" s="115">
        <v>7035</v>
      </c>
      <c r="J45" s="114">
        <v>4921</v>
      </c>
      <c r="K45" s="114">
        <v>2114</v>
      </c>
      <c r="L45" s="423">
        <v>1708</v>
      </c>
      <c r="M45" s="424">
        <v>2172</v>
      </c>
    </row>
    <row r="46" spans="1:13" ht="15" customHeight="1" x14ac:dyDescent="0.2">
      <c r="A46" s="422" t="s">
        <v>398</v>
      </c>
      <c r="B46" s="115">
        <v>33779</v>
      </c>
      <c r="C46" s="114">
        <v>22665</v>
      </c>
      <c r="D46" s="114">
        <v>11114</v>
      </c>
      <c r="E46" s="114">
        <v>27907</v>
      </c>
      <c r="F46" s="114">
        <v>5872</v>
      </c>
      <c r="G46" s="114">
        <v>3570</v>
      </c>
      <c r="H46" s="114">
        <v>11882</v>
      </c>
      <c r="I46" s="115">
        <v>6976</v>
      </c>
      <c r="J46" s="114">
        <v>4823</v>
      </c>
      <c r="K46" s="114">
        <v>2153</v>
      </c>
      <c r="L46" s="423">
        <v>2031</v>
      </c>
      <c r="M46" s="424">
        <v>2400</v>
      </c>
    </row>
    <row r="47" spans="1:13" ht="11.1" customHeight="1" x14ac:dyDescent="0.2">
      <c r="A47" s="422" t="s">
        <v>387</v>
      </c>
      <c r="B47" s="115">
        <v>33262</v>
      </c>
      <c r="C47" s="114">
        <v>22203</v>
      </c>
      <c r="D47" s="114">
        <v>11059</v>
      </c>
      <c r="E47" s="114">
        <v>27293</v>
      </c>
      <c r="F47" s="114">
        <v>5969</v>
      </c>
      <c r="G47" s="114">
        <v>3323</v>
      </c>
      <c r="H47" s="114">
        <v>11960</v>
      </c>
      <c r="I47" s="115">
        <v>7089</v>
      </c>
      <c r="J47" s="114">
        <v>4904</v>
      </c>
      <c r="K47" s="114">
        <v>2185</v>
      </c>
      <c r="L47" s="423">
        <v>1590</v>
      </c>
      <c r="M47" s="424">
        <v>2108</v>
      </c>
    </row>
    <row r="48" spans="1:13" ht="11.1" customHeight="1" x14ac:dyDescent="0.2">
      <c r="A48" s="422" t="s">
        <v>388</v>
      </c>
      <c r="B48" s="115">
        <v>33745</v>
      </c>
      <c r="C48" s="114">
        <v>22428</v>
      </c>
      <c r="D48" s="114">
        <v>11317</v>
      </c>
      <c r="E48" s="114">
        <v>27604</v>
      </c>
      <c r="F48" s="114">
        <v>6141</v>
      </c>
      <c r="G48" s="114">
        <v>3656</v>
      </c>
      <c r="H48" s="114">
        <v>12066</v>
      </c>
      <c r="I48" s="115">
        <v>7024</v>
      </c>
      <c r="J48" s="114">
        <v>4715</v>
      </c>
      <c r="K48" s="114">
        <v>2309</v>
      </c>
      <c r="L48" s="423">
        <v>2604</v>
      </c>
      <c r="M48" s="424">
        <v>2274</v>
      </c>
    </row>
    <row r="49" spans="1:17" s="110" customFormat="1" ht="11.1" customHeight="1" x14ac:dyDescent="0.2">
      <c r="A49" s="422" t="s">
        <v>389</v>
      </c>
      <c r="B49" s="115">
        <v>33350</v>
      </c>
      <c r="C49" s="114">
        <v>22151</v>
      </c>
      <c r="D49" s="114">
        <v>11199</v>
      </c>
      <c r="E49" s="114">
        <v>27206</v>
      </c>
      <c r="F49" s="114">
        <v>6144</v>
      </c>
      <c r="G49" s="114">
        <v>3524</v>
      </c>
      <c r="H49" s="114">
        <v>12037</v>
      </c>
      <c r="I49" s="115">
        <v>6974</v>
      </c>
      <c r="J49" s="114">
        <v>4712</v>
      </c>
      <c r="K49" s="114">
        <v>2262</v>
      </c>
      <c r="L49" s="423">
        <v>1408</v>
      </c>
      <c r="M49" s="424">
        <v>1795</v>
      </c>
    </row>
    <row r="50" spans="1:17" ht="15" customHeight="1" x14ac:dyDescent="0.2">
      <c r="A50" s="422" t="s">
        <v>399</v>
      </c>
      <c r="B50" s="143">
        <v>32947</v>
      </c>
      <c r="C50" s="144">
        <v>21814</v>
      </c>
      <c r="D50" s="144">
        <v>11133</v>
      </c>
      <c r="E50" s="144">
        <v>26857</v>
      </c>
      <c r="F50" s="144">
        <v>6090</v>
      </c>
      <c r="G50" s="144">
        <v>3355</v>
      </c>
      <c r="H50" s="144">
        <v>12042</v>
      </c>
      <c r="I50" s="143">
        <v>6299</v>
      </c>
      <c r="J50" s="144">
        <v>4368</v>
      </c>
      <c r="K50" s="144">
        <v>1931</v>
      </c>
      <c r="L50" s="426">
        <v>1647</v>
      </c>
      <c r="M50" s="427">
        <v>2110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-2.463068770537908</v>
      </c>
      <c r="C6" s="480">
        <f>'Tabelle 3.3'!J11</f>
        <v>-9.7047018348623855</v>
      </c>
      <c r="D6" s="481">
        <f t="shared" ref="D6:E9" si="0">IF(OR(AND(B6&gt;=-50,B6&lt;=50),ISNUMBER(B6)=FALSE),B6,"")</f>
        <v>-2.463068770537908</v>
      </c>
      <c r="E6" s="481">
        <f t="shared" si="0"/>
        <v>-9.7047018348623855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-2.463068770537908</v>
      </c>
      <c r="C14" s="480">
        <f>'Tabelle 3.3'!J11</f>
        <v>-9.7047018348623855</v>
      </c>
      <c r="D14" s="481">
        <f>IF(OR(AND(B14&gt;=-50,B14&lt;=50),ISNUMBER(B14)=FALSE),B14,"")</f>
        <v>-2.463068770537908</v>
      </c>
      <c r="E14" s="481">
        <f>IF(OR(AND(C14&gt;=-50,C14&lt;=50),ISNUMBER(C14)=FALSE),C14,"")</f>
        <v>-9.7047018348623855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2.4390243902439024</v>
      </c>
      <c r="C15" s="480">
        <f>'Tabelle 3.3'!J12</f>
        <v>-20.689655172413794</v>
      </c>
      <c r="D15" s="481">
        <f t="shared" ref="D15:E45" si="3">IF(OR(AND(B15&gt;=-50,B15&lt;=50),ISNUMBER(B15)=FALSE),B15,"")</f>
        <v>2.4390243902439024</v>
      </c>
      <c r="E15" s="481">
        <f t="shared" si="3"/>
        <v>-20.689655172413794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2.0881670533642693</v>
      </c>
      <c r="C16" s="480">
        <f>'Tabelle 3.3'!J13</f>
        <v>-14.285714285714286</v>
      </c>
      <c r="D16" s="481">
        <f t="shared" si="3"/>
        <v>2.0881670533642693</v>
      </c>
      <c r="E16" s="481">
        <f t="shared" si="3"/>
        <v>-14.285714285714286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-2.0963172804532579</v>
      </c>
      <c r="C17" s="480">
        <f>'Tabelle 3.3'!J14</f>
        <v>6.369426751592357</v>
      </c>
      <c r="D17" s="481">
        <f t="shared" si="3"/>
        <v>-2.0963172804532579</v>
      </c>
      <c r="E17" s="481">
        <f t="shared" si="3"/>
        <v>6.369426751592357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4.8543689320388346</v>
      </c>
      <c r="C18" s="480">
        <f>'Tabelle 3.3'!J15</f>
        <v>19.767441860465116</v>
      </c>
      <c r="D18" s="481">
        <f t="shared" si="3"/>
        <v>4.8543689320388346</v>
      </c>
      <c r="E18" s="481">
        <f t="shared" si="3"/>
        <v>19.767441860465116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-2.2915609673600543</v>
      </c>
      <c r="C19" s="480">
        <f>'Tabelle 3.3'!J16</f>
        <v>-8.2706766917293226</v>
      </c>
      <c r="D19" s="481">
        <f t="shared" si="3"/>
        <v>-2.2915609673600543</v>
      </c>
      <c r="E19" s="481">
        <f t="shared" si="3"/>
        <v>-8.2706766917293226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-6.8376068376068373</v>
      </c>
      <c r="C20" s="480">
        <f>'Tabelle 3.3'!J17</f>
        <v>-33.333333333333336</v>
      </c>
      <c r="D20" s="481">
        <f t="shared" si="3"/>
        <v>-6.8376068376068373</v>
      </c>
      <c r="E20" s="481">
        <f t="shared" si="3"/>
        <v>-33.333333333333336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-8.9683074848280508</v>
      </c>
      <c r="C21" s="480">
        <f>'Tabelle 3.3'!J18</f>
        <v>0</v>
      </c>
      <c r="D21" s="481">
        <f t="shared" si="3"/>
        <v>-8.9683074848280508</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-1.0899182561307903</v>
      </c>
      <c r="C22" s="480">
        <f>'Tabelle 3.3'!J19</f>
        <v>-0.79006772009029347</v>
      </c>
      <c r="D22" s="481">
        <f t="shared" si="3"/>
        <v>-1.0899182561307903</v>
      </c>
      <c r="E22" s="481">
        <f t="shared" si="3"/>
        <v>-0.79006772009029347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-9.9101175386033642</v>
      </c>
      <c r="C23" s="480">
        <f>'Tabelle 3.3'!J20</f>
        <v>-26.519337016574585</v>
      </c>
      <c r="D23" s="481">
        <f t="shared" si="3"/>
        <v>-9.9101175386033642</v>
      </c>
      <c r="E23" s="481">
        <f t="shared" si="3"/>
        <v>-26.519337016574585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-6.721311475409836</v>
      </c>
      <c r="C24" s="480">
        <f>'Tabelle 3.3'!J21</f>
        <v>-15.298087739032621</v>
      </c>
      <c r="D24" s="481">
        <f t="shared" si="3"/>
        <v>-6.721311475409836</v>
      </c>
      <c r="E24" s="481">
        <f t="shared" si="3"/>
        <v>-15.298087739032621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8.4821428571428577</v>
      </c>
      <c r="C25" s="480">
        <f>'Tabelle 3.3'!J22</f>
        <v>7.212205270457698</v>
      </c>
      <c r="D25" s="481">
        <f t="shared" si="3"/>
        <v>8.4821428571428577</v>
      </c>
      <c r="E25" s="481">
        <f t="shared" si="3"/>
        <v>7.212205270457698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0.39920159680638723</v>
      </c>
      <c r="C26" s="480">
        <f>'Tabelle 3.3'!J23</f>
        <v>1.7543859649122806</v>
      </c>
      <c r="D26" s="481">
        <f t="shared" si="3"/>
        <v>0.39920159680638723</v>
      </c>
      <c r="E26" s="481">
        <f t="shared" si="3"/>
        <v>1.7543859649122806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0.74424898511502025</v>
      </c>
      <c r="C27" s="480">
        <f>'Tabelle 3.3'!J24</f>
        <v>-0.92081031307550643</v>
      </c>
      <c r="D27" s="481">
        <f t="shared" si="3"/>
        <v>0.74424898511502025</v>
      </c>
      <c r="E27" s="481">
        <f t="shared" si="3"/>
        <v>-0.92081031307550643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-0.67275348390197021</v>
      </c>
      <c r="C28" s="480">
        <f>'Tabelle 3.3'!J25</f>
        <v>-26.475694444444443</v>
      </c>
      <c r="D28" s="481">
        <f t="shared" si="3"/>
        <v>-0.67275348390197021</v>
      </c>
      <c r="E28" s="481">
        <f t="shared" si="3"/>
        <v>-26.475694444444443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-15.658362989323843</v>
      </c>
      <c r="C29" s="480">
        <f>'Tabelle 3.3'!J26</f>
        <v>-23.188405797101449</v>
      </c>
      <c r="D29" s="481">
        <f t="shared" si="3"/>
        <v>-15.658362989323843</v>
      </c>
      <c r="E29" s="481">
        <f t="shared" si="3"/>
        <v>-23.188405797101449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-1.2422360248447204</v>
      </c>
      <c r="C30" s="480">
        <f>'Tabelle 3.3'!J27</f>
        <v>-7.6923076923076925</v>
      </c>
      <c r="D30" s="481">
        <f t="shared" si="3"/>
        <v>-1.2422360248447204</v>
      </c>
      <c r="E30" s="481">
        <f t="shared" si="3"/>
        <v>-7.6923076923076925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-1.8842530282637955</v>
      </c>
      <c r="C31" s="480">
        <f>'Tabelle 3.3'!J28</f>
        <v>-7.8231292517006805</v>
      </c>
      <c r="D31" s="481">
        <f t="shared" si="3"/>
        <v>-1.8842530282637955</v>
      </c>
      <c r="E31" s="481">
        <f t="shared" si="3"/>
        <v>-7.8231292517006805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2.6367831245880025</v>
      </c>
      <c r="C32" s="480">
        <f>'Tabelle 3.3'!J29</f>
        <v>-3.6630036630036629</v>
      </c>
      <c r="D32" s="481">
        <f t="shared" si="3"/>
        <v>2.6367831245880025</v>
      </c>
      <c r="E32" s="481">
        <f t="shared" si="3"/>
        <v>-3.6630036630036629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5.299145299145299</v>
      </c>
      <c r="C33" s="480">
        <f>'Tabelle 3.3'!J30</f>
        <v>-9.1228070175438596</v>
      </c>
      <c r="D33" s="481">
        <f t="shared" si="3"/>
        <v>5.299145299145299</v>
      </c>
      <c r="E33" s="481">
        <f t="shared" si="3"/>
        <v>-9.1228070175438596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-0.95541401273885351</v>
      </c>
      <c r="C34" s="480">
        <f>'Tabelle 3.3'!J31</f>
        <v>-3.9855072463768115</v>
      </c>
      <c r="D34" s="481">
        <f t="shared" si="3"/>
        <v>-0.95541401273885351</v>
      </c>
      <c r="E34" s="481">
        <f t="shared" si="3"/>
        <v>-3.9855072463768115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2.4390243902439024</v>
      </c>
      <c r="C37" s="480">
        <f>'Tabelle 3.3'!J34</f>
        <v>-20.689655172413794</v>
      </c>
      <c r="D37" s="481">
        <f t="shared" si="3"/>
        <v>2.4390243902439024</v>
      </c>
      <c r="E37" s="481">
        <f t="shared" si="3"/>
        <v>-20.689655172413794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-2.6841404443198544</v>
      </c>
      <c r="C38" s="480">
        <f>'Tabelle 3.3'!J35</f>
        <v>4.1036717062634986</v>
      </c>
      <c r="D38" s="481">
        <f t="shared" si="3"/>
        <v>-2.6841404443198544</v>
      </c>
      <c r="E38" s="481">
        <f t="shared" si="3"/>
        <v>4.1036717062634986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-2.3113667882274385</v>
      </c>
      <c r="C39" s="480">
        <f>'Tabelle 3.3'!J36</f>
        <v>-10.641579272054287</v>
      </c>
      <c r="D39" s="481">
        <f t="shared" si="3"/>
        <v>-2.3113667882274385</v>
      </c>
      <c r="E39" s="481">
        <f t="shared" si="3"/>
        <v>-10.641579272054287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-2.3113667882274385</v>
      </c>
      <c r="C45" s="480">
        <f>'Tabelle 3.3'!J36</f>
        <v>-10.641579272054287</v>
      </c>
      <c r="D45" s="481">
        <f t="shared" si="3"/>
        <v>-2.3113667882274385</v>
      </c>
      <c r="E45" s="481">
        <f t="shared" si="3"/>
        <v>-10.641579272054287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31997</v>
      </c>
      <c r="C51" s="487">
        <v>5221</v>
      </c>
      <c r="D51" s="487">
        <v>1730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32273</v>
      </c>
      <c r="C52" s="487">
        <v>5244</v>
      </c>
      <c r="D52" s="487">
        <v>1732</v>
      </c>
      <c r="E52" s="488">
        <f t="shared" ref="E52:G70" si="11">IF($A$51=37802,IF(COUNTBLANK(B$51:B$70)&gt;0,#N/A,B52/B$51*100),IF(COUNTBLANK(B$51:B$75)&gt;0,#N/A,B52/B$51*100))</f>
        <v>100.86258086695628</v>
      </c>
      <c r="F52" s="488">
        <f t="shared" si="11"/>
        <v>100.44052863436124</v>
      </c>
      <c r="G52" s="488">
        <f t="shared" si="11"/>
        <v>100.11560693641619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32978</v>
      </c>
      <c r="C53" s="487">
        <v>5259</v>
      </c>
      <c r="D53" s="487">
        <v>1830</v>
      </c>
      <c r="E53" s="488">
        <f t="shared" si="11"/>
        <v>103.06591242929024</v>
      </c>
      <c r="F53" s="488">
        <f t="shared" si="11"/>
        <v>100.72782991764029</v>
      </c>
      <c r="G53" s="488">
        <f t="shared" si="11"/>
        <v>105.78034682080926</v>
      </c>
      <c r="H53" s="489">
        <f>IF(ISERROR(L53)=TRUE,IF(MONTH(A53)=MONTH(MAX(A$51:A$75)),A53,""),"")</f>
        <v>41883</v>
      </c>
      <c r="I53" s="488">
        <f t="shared" si="12"/>
        <v>103.06591242929024</v>
      </c>
      <c r="J53" s="488">
        <f t="shared" si="10"/>
        <v>100.72782991764029</v>
      </c>
      <c r="K53" s="488">
        <f t="shared" si="10"/>
        <v>105.78034682080926</v>
      </c>
      <c r="L53" s="488" t="e">
        <f t="shared" si="13"/>
        <v>#N/A</v>
      </c>
    </row>
    <row r="54" spans="1:14" ht="15" customHeight="1" x14ac:dyDescent="0.2">
      <c r="A54" s="490" t="s">
        <v>462</v>
      </c>
      <c r="B54" s="487">
        <v>33465</v>
      </c>
      <c r="C54" s="487">
        <v>5316</v>
      </c>
      <c r="D54" s="487">
        <v>1837</v>
      </c>
      <c r="E54" s="488">
        <f t="shared" si="11"/>
        <v>104.5879301184486</v>
      </c>
      <c r="F54" s="488">
        <f t="shared" si="11"/>
        <v>101.81957479410076</v>
      </c>
      <c r="G54" s="488">
        <f t="shared" si="11"/>
        <v>106.1849710982659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33913</v>
      </c>
      <c r="C55" s="487">
        <v>5091</v>
      </c>
      <c r="D55" s="487">
        <v>1891</v>
      </c>
      <c r="E55" s="488">
        <f t="shared" si="11"/>
        <v>105.98806138075444</v>
      </c>
      <c r="F55" s="488">
        <f t="shared" si="11"/>
        <v>97.510055544914763</v>
      </c>
      <c r="G55" s="488">
        <f t="shared" si="11"/>
        <v>109.30635838150289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34257</v>
      </c>
      <c r="C56" s="487">
        <v>5145</v>
      </c>
      <c r="D56" s="487">
        <v>1915</v>
      </c>
      <c r="E56" s="488">
        <f t="shared" si="11"/>
        <v>107.06316217145357</v>
      </c>
      <c r="F56" s="488">
        <f t="shared" si="11"/>
        <v>98.544340164719401</v>
      </c>
      <c r="G56" s="488">
        <f t="shared" si="11"/>
        <v>110.69364161849711</v>
      </c>
      <c r="H56" s="489" t="str">
        <f t="shared" si="14"/>
        <v/>
      </c>
      <c r="I56" s="488" t="str">
        <f t="shared" si="12"/>
        <v/>
      </c>
      <c r="J56" s="488" t="str">
        <f t="shared" si="10"/>
        <v/>
      </c>
      <c r="K56" s="488" t="str">
        <f t="shared" si="10"/>
        <v/>
      </c>
      <c r="L56" s="488" t="e">
        <f t="shared" si="13"/>
        <v>#N/A</v>
      </c>
    </row>
    <row r="57" spans="1:14" ht="15" customHeight="1" x14ac:dyDescent="0.2">
      <c r="A57" s="490">
        <v>42248</v>
      </c>
      <c r="B57" s="487">
        <v>34802</v>
      </c>
      <c r="C57" s="487">
        <v>5074</v>
      </c>
      <c r="D57" s="487">
        <v>2010</v>
      </c>
      <c r="E57" s="488">
        <f t="shared" si="11"/>
        <v>108.76644685439261</v>
      </c>
      <c r="F57" s="488">
        <f t="shared" si="11"/>
        <v>97.184447423865166</v>
      </c>
      <c r="G57" s="488">
        <f t="shared" si="11"/>
        <v>116.18497109826589</v>
      </c>
      <c r="H57" s="489">
        <f t="shared" si="14"/>
        <v>42248</v>
      </c>
      <c r="I57" s="488">
        <f t="shared" si="12"/>
        <v>108.76644685439261</v>
      </c>
      <c r="J57" s="488">
        <f t="shared" si="10"/>
        <v>97.184447423865166</v>
      </c>
      <c r="K57" s="488">
        <f t="shared" si="10"/>
        <v>116.18497109826589</v>
      </c>
      <c r="L57" s="488" t="e">
        <f t="shared" si="13"/>
        <v>#N/A</v>
      </c>
    </row>
    <row r="58" spans="1:14" ht="15" customHeight="1" x14ac:dyDescent="0.2">
      <c r="A58" s="490" t="s">
        <v>465</v>
      </c>
      <c r="B58" s="487">
        <v>34430</v>
      </c>
      <c r="C58" s="487">
        <v>5145</v>
      </c>
      <c r="D58" s="487">
        <v>1907</v>
      </c>
      <c r="E58" s="488">
        <f t="shared" si="11"/>
        <v>107.60383785979937</v>
      </c>
      <c r="F58" s="488">
        <f t="shared" si="11"/>
        <v>98.544340164719401</v>
      </c>
      <c r="G58" s="488">
        <f t="shared" si="11"/>
        <v>110.23121387283237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34135</v>
      </c>
      <c r="C59" s="487">
        <v>5113</v>
      </c>
      <c r="D59" s="487">
        <v>1874</v>
      </c>
      <c r="E59" s="488">
        <f t="shared" si="11"/>
        <v>106.68187642591494</v>
      </c>
      <c r="F59" s="488">
        <f t="shared" si="11"/>
        <v>97.931430760390725</v>
      </c>
      <c r="G59" s="488">
        <f t="shared" si="11"/>
        <v>108.32369942196532</v>
      </c>
      <c r="H59" s="489" t="str">
        <f t="shared" si="14"/>
        <v/>
      </c>
      <c r="I59" s="488" t="str">
        <f t="shared" si="12"/>
        <v/>
      </c>
      <c r="J59" s="488" t="str">
        <f t="shared" si="10"/>
        <v/>
      </c>
      <c r="K59" s="488" t="str">
        <f t="shared" si="10"/>
        <v/>
      </c>
      <c r="L59" s="488" t="e">
        <f t="shared" si="13"/>
        <v>#N/A</v>
      </c>
    </row>
    <row r="60" spans="1:14" ht="15" customHeight="1" x14ac:dyDescent="0.2">
      <c r="A60" s="490" t="s">
        <v>467</v>
      </c>
      <c r="B60" s="487">
        <v>33821</v>
      </c>
      <c r="C60" s="487">
        <v>5190</v>
      </c>
      <c r="D60" s="487">
        <v>1890</v>
      </c>
      <c r="E60" s="488">
        <f t="shared" si="11"/>
        <v>105.70053442510235</v>
      </c>
      <c r="F60" s="488">
        <f t="shared" si="11"/>
        <v>99.406244014556606</v>
      </c>
      <c r="G60" s="488">
        <f t="shared" si="11"/>
        <v>109.2485549132948</v>
      </c>
      <c r="H60" s="489" t="str">
        <f t="shared" si="14"/>
        <v/>
      </c>
      <c r="I60" s="488" t="str">
        <f t="shared" si="12"/>
        <v/>
      </c>
      <c r="J60" s="488" t="str">
        <f t="shared" si="10"/>
        <v/>
      </c>
      <c r="K60" s="488" t="str">
        <f t="shared" si="10"/>
        <v/>
      </c>
      <c r="L60" s="488" t="e">
        <f t="shared" si="13"/>
        <v>#N/A</v>
      </c>
    </row>
    <row r="61" spans="1:14" ht="15" customHeight="1" x14ac:dyDescent="0.2">
      <c r="A61" s="490">
        <v>42614</v>
      </c>
      <c r="B61" s="487">
        <v>34469</v>
      </c>
      <c r="C61" s="487">
        <v>5029</v>
      </c>
      <c r="D61" s="487">
        <v>2004</v>
      </c>
      <c r="E61" s="488">
        <f t="shared" si="11"/>
        <v>107.72572428665188</v>
      </c>
      <c r="F61" s="488">
        <f t="shared" si="11"/>
        <v>96.322543574027961</v>
      </c>
      <c r="G61" s="488">
        <f t="shared" si="11"/>
        <v>115.83815028901734</v>
      </c>
      <c r="H61" s="489">
        <f t="shared" si="14"/>
        <v>42614</v>
      </c>
      <c r="I61" s="488">
        <f t="shared" si="12"/>
        <v>107.72572428665188</v>
      </c>
      <c r="J61" s="488">
        <f t="shared" si="10"/>
        <v>96.322543574027961</v>
      </c>
      <c r="K61" s="488">
        <f t="shared" si="10"/>
        <v>115.83815028901734</v>
      </c>
      <c r="L61" s="488" t="e">
        <f t="shared" si="13"/>
        <v>#N/A</v>
      </c>
    </row>
    <row r="62" spans="1:14" ht="15" customHeight="1" x14ac:dyDescent="0.2">
      <c r="A62" s="490" t="s">
        <v>468</v>
      </c>
      <c r="B62" s="487">
        <v>34181</v>
      </c>
      <c r="C62" s="487">
        <v>5001</v>
      </c>
      <c r="D62" s="487">
        <v>1966</v>
      </c>
      <c r="E62" s="488">
        <f t="shared" si="11"/>
        <v>106.82563990374096</v>
      </c>
      <c r="F62" s="488">
        <f t="shared" si="11"/>
        <v>95.786247845240382</v>
      </c>
      <c r="G62" s="488">
        <f t="shared" si="11"/>
        <v>113.64161849710983</v>
      </c>
      <c r="H62" s="489" t="str">
        <f t="shared" si="14"/>
        <v/>
      </c>
      <c r="I62" s="488" t="str">
        <f t="shared" si="12"/>
        <v/>
      </c>
      <c r="J62" s="488" t="str">
        <f t="shared" si="10"/>
        <v/>
      </c>
      <c r="K62" s="488" t="str">
        <f t="shared" si="10"/>
        <v/>
      </c>
      <c r="L62" s="488" t="e">
        <f t="shared" si="13"/>
        <v>#N/A</v>
      </c>
    </row>
    <row r="63" spans="1:14" ht="15" customHeight="1" x14ac:dyDescent="0.2">
      <c r="A63" s="490" t="s">
        <v>469</v>
      </c>
      <c r="B63" s="487">
        <v>34153</v>
      </c>
      <c r="C63" s="487">
        <v>4892</v>
      </c>
      <c r="D63" s="487">
        <v>1941</v>
      </c>
      <c r="E63" s="488">
        <f t="shared" si="11"/>
        <v>106.73813169984685</v>
      </c>
      <c r="F63" s="488">
        <f t="shared" si="11"/>
        <v>93.698525186745826</v>
      </c>
      <c r="G63" s="488">
        <f t="shared" si="11"/>
        <v>112.19653179190752</v>
      </c>
      <c r="H63" s="489" t="str">
        <f t="shared" si="14"/>
        <v/>
      </c>
      <c r="I63" s="488" t="str">
        <f t="shared" si="12"/>
        <v/>
      </c>
      <c r="J63" s="488" t="str">
        <f t="shared" si="10"/>
        <v/>
      </c>
      <c r="K63" s="488" t="str">
        <f t="shared" si="10"/>
        <v/>
      </c>
      <c r="L63" s="488" t="e">
        <f t="shared" si="13"/>
        <v>#N/A</v>
      </c>
    </row>
    <row r="64" spans="1:14" ht="15" customHeight="1" x14ac:dyDescent="0.2">
      <c r="A64" s="490" t="s">
        <v>470</v>
      </c>
      <c r="B64" s="487">
        <v>33985</v>
      </c>
      <c r="C64" s="487">
        <v>5019</v>
      </c>
      <c r="D64" s="487">
        <v>1937</v>
      </c>
      <c r="E64" s="488">
        <f t="shared" si="11"/>
        <v>106.21308247648219</v>
      </c>
      <c r="F64" s="488">
        <f t="shared" si="11"/>
        <v>96.131009385175261</v>
      </c>
      <c r="G64" s="488">
        <f t="shared" si="11"/>
        <v>111.96531791907513</v>
      </c>
      <c r="H64" s="489" t="str">
        <f t="shared" si="14"/>
        <v/>
      </c>
      <c r="I64" s="488" t="str">
        <f t="shared" si="12"/>
        <v/>
      </c>
      <c r="J64" s="488" t="str">
        <f t="shared" si="10"/>
        <v/>
      </c>
      <c r="K64" s="488" t="str">
        <f t="shared" si="10"/>
        <v/>
      </c>
      <c r="L64" s="488" t="e">
        <f t="shared" si="13"/>
        <v>#N/A</v>
      </c>
    </row>
    <row r="65" spans="1:12" ht="15" customHeight="1" x14ac:dyDescent="0.2">
      <c r="A65" s="490">
        <v>42979</v>
      </c>
      <c r="B65" s="487">
        <v>34595</v>
      </c>
      <c r="C65" s="487">
        <v>4952</v>
      </c>
      <c r="D65" s="487">
        <v>2102</v>
      </c>
      <c r="E65" s="488">
        <f t="shared" si="11"/>
        <v>108.1195112041754</v>
      </c>
      <c r="F65" s="488">
        <f t="shared" si="11"/>
        <v>94.847730319862094</v>
      </c>
      <c r="G65" s="488">
        <f t="shared" si="11"/>
        <v>121.50289017341041</v>
      </c>
      <c r="H65" s="489">
        <f t="shared" si="14"/>
        <v>42979</v>
      </c>
      <c r="I65" s="488">
        <f t="shared" si="12"/>
        <v>108.1195112041754</v>
      </c>
      <c r="J65" s="488">
        <f t="shared" si="10"/>
        <v>94.847730319862094</v>
      </c>
      <c r="K65" s="488">
        <f t="shared" si="10"/>
        <v>121.50289017341041</v>
      </c>
      <c r="L65" s="488" t="e">
        <f t="shared" si="13"/>
        <v>#N/A</v>
      </c>
    </row>
    <row r="66" spans="1:12" ht="15" customHeight="1" x14ac:dyDescent="0.2">
      <c r="A66" s="490" t="s">
        <v>471</v>
      </c>
      <c r="B66" s="487">
        <v>34517</v>
      </c>
      <c r="C66" s="487">
        <v>5084</v>
      </c>
      <c r="D66" s="487">
        <v>2022</v>
      </c>
      <c r="E66" s="488">
        <f t="shared" si="11"/>
        <v>107.87573835047036</v>
      </c>
      <c r="F66" s="488">
        <f t="shared" si="11"/>
        <v>97.375981612717865</v>
      </c>
      <c r="G66" s="488">
        <f t="shared" si="11"/>
        <v>116.878612716763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34427</v>
      </c>
      <c r="C67" s="487">
        <v>5037</v>
      </c>
      <c r="D67" s="487">
        <v>2047</v>
      </c>
      <c r="E67" s="488">
        <f t="shared" si="11"/>
        <v>107.59446198081071</v>
      </c>
      <c r="F67" s="488">
        <f t="shared" si="11"/>
        <v>96.475770925110126</v>
      </c>
      <c r="G67" s="488">
        <f t="shared" si="11"/>
        <v>118.32369942196533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34655</v>
      </c>
      <c r="C68" s="487">
        <v>5047</v>
      </c>
      <c r="D68" s="487">
        <v>2096</v>
      </c>
      <c r="E68" s="488">
        <f t="shared" si="11"/>
        <v>108.30702878394848</v>
      </c>
      <c r="F68" s="488">
        <f t="shared" si="11"/>
        <v>96.66730511396284</v>
      </c>
      <c r="G68" s="488">
        <f t="shared" si="11"/>
        <v>121.15606936416185</v>
      </c>
      <c r="H68" s="489" t="str">
        <f t="shared" si="14"/>
        <v/>
      </c>
      <c r="I68" s="488" t="str">
        <f t="shared" si="12"/>
        <v/>
      </c>
      <c r="J68" s="488" t="str">
        <f t="shared" si="12"/>
        <v/>
      </c>
      <c r="K68" s="488" t="str">
        <f t="shared" si="12"/>
        <v/>
      </c>
      <c r="L68" s="488" t="e">
        <f t="shared" si="13"/>
        <v>#N/A</v>
      </c>
    </row>
    <row r="69" spans="1:12" ht="15" customHeight="1" x14ac:dyDescent="0.2">
      <c r="A69" s="490">
        <v>43344</v>
      </c>
      <c r="B69" s="487">
        <v>34610</v>
      </c>
      <c r="C69" s="487">
        <v>4856</v>
      </c>
      <c r="D69" s="487">
        <v>2165</v>
      </c>
      <c r="E69" s="488">
        <f t="shared" si="11"/>
        <v>108.16639059911867</v>
      </c>
      <c r="F69" s="488">
        <f t="shared" si="11"/>
        <v>93.009002106876082</v>
      </c>
      <c r="G69" s="488">
        <f t="shared" si="11"/>
        <v>125.14450867052022</v>
      </c>
      <c r="H69" s="489">
        <f t="shared" si="14"/>
        <v>43344</v>
      </c>
      <c r="I69" s="488">
        <f t="shared" si="12"/>
        <v>108.16639059911867</v>
      </c>
      <c r="J69" s="488">
        <f t="shared" si="12"/>
        <v>93.009002106876082</v>
      </c>
      <c r="K69" s="488">
        <f t="shared" si="12"/>
        <v>125.14450867052022</v>
      </c>
      <c r="L69" s="488" t="e">
        <f t="shared" si="13"/>
        <v>#N/A</v>
      </c>
    </row>
    <row r="70" spans="1:12" ht="15" customHeight="1" x14ac:dyDescent="0.2">
      <c r="A70" s="490" t="s">
        <v>474</v>
      </c>
      <c r="B70" s="487">
        <v>34188</v>
      </c>
      <c r="C70" s="487">
        <v>4921</v>
      </c>
      <c r="D70" s="487">
        <v>2114</v>
      </c>
      <c r="E70" s="488">
        <f t="shared" si="11"/>
        <v>106.84751695471451</v>
      </c>
      <c r="F70" s="488">
        <f t="shared" si="11"/>
        <v>94.253974334418686</v>
      </c>
      <c r="G70" s="488">
        <f t="shared" si="11"/>
        <v>122.1965317919075</v>
      </c>
      <c r="H70" s="489" t="str">
        <f t="shared" si="14"/>
        <v/>
      </c>
      <c r="I70" s="488" t="str">
        <f t="shared" si="12"/>
        <v/>
      </c>
      <c r="J70" s="488" t="str">
        <f t="shared" si="12"/>
        <v/>
      </c>
      <c r="K70" s="488" t="str">
        <f t="shared" si="12"/>
        <v/>
      </c>
      <c r="L70" s="488" t="e">
        <f t="shared" si="13"/>
        <v>#N/A</v>
      </c>
    </row>
    <row r="71" spans="1:12" ht="15" customHeight="1" x14ac:dyDescent="0.2">
      <c r="A71" s="490" t="s">
        <v>475</v>
      </c>
      <c r="B71" s="487">
        <v>33779</v>
      </c>
      <c r="C71" s="487">
        <v>4823</v>
      </c>
      <c r="D71" s="487">
        <v>2153</v>
      </c>
      <c r="E71" s="491">
        <f t="shared" ref="E71:G75" si="15">IF($A$51=37802,IF(COUNTBLANK(B$51:B$70)&gt;0,#N/A,IF(ISBLANK(B71)=FALSE,B71/B$51*100,#N/A)),IF(COUNTBLANK(B$51:B$75)&gt;0,#N/A,B71/B$51*100))</f>
        <v>105.56927211926117</v>
      </c>
      <c r="F71" s="491">
        <f t="shared" si="15"/>
        <v>92.376939283662125</v>
      </c>
      <c r="G71" s="491">
        <f t="shared" si="15"/>
        <v>124.45086705202313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33262</v>
      </c>
      <c r="C72" s="487">
        <v>4904</v>
      </c>
      <c r="D72" s="487">
        <v>2185</v>
      </c>
      <c r="E72" s="491">
        <f t="shared" si="15"/>
        <v>103.95349564021627</v>
      </c>
      <c r="F72" s="491">
        <f t="shared" si="15"/>
        <v>93.928366213369088</v>
      </c>
      <c r="G72" s="491">
        <f t="shared" si="15"/>
        <v>126.30057803468209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33745</v>
      </c>
      <c r="C73" s="487">
        <v>4715</v>
      </c>
      <c r="D73" s="487">
        <v>2309</v>
      </c>
      <c r="E73" s="491">
        <f t="shared" si="15"/>
        <v>105.46301215738976</v>
      </c>
      <c r="F73" s="491">
        <f t="shared" si="15"/>
        <v>90.308370044052865</v>
      </c>
      <c r="G73" s="491">
        <f t="shared" si="15"/>
        <v>133.46820809248555</v>
      </c>
      <c r="H73" s="492">
        <f>IF(A$51=37802,IF(ISERROR(L73)=TRUE,IF(ISBLANK(A73)=FALSE,IF(MONTH(A73)=MONTH(MAX(A$51:A$75)),A73,""),""),""),IF(ISERROR(L73)=TRUE,IF(MONTH(A73)=MONTH(MAX(A$51:A$75)),A73,""),""))</f>
        <v>43709</v>
      </c>
      <c r="I73" s="488">
        <f t="shared" si="12"/>
        <v>105.46301215738976</v>
      </c>
      <c r="J73" s="488">
        <f t="shared" si="12"/>
        <v>90.308370044052865</v>
      </c>
      <c r="K73" s="488">
        <f t="shared" si="12"/>
        <v>133.46820809248555</v>
      </c>
      <c r="L73" s="488" t="e">
        <f t="shared" si="13"/>
        <v>#N/A</v>
      </c>
    </row>
    <row r="74" spans="1:12" ht="15" customHeight="1" x14ac:dyDescent="0.2">
      <c r="A74" s="490" t="s">
        <v>477</v>
      </c>
      <c r="B74" s="487">
        <v>33350</v>
      </c>
      <c r="C74" s="487">
        <v>4712</v>
      </c>
      <c r="D74" s="487">
        <v>2262</v>
      </c>
      <c r="E74" s="491">
        <f t="shared" si="15"/>
        <v>104.22852142388348</v>
      </c>
      <c r="F74" s="491">
        <f t="shared" si="15"/>
        <v>90.250909787397049</v>
      </c>
      <c r="G74" s="491">
        <f t="shared" si="15"/>
        <v>130.75144508670519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32947</v>
      </c>
      <c r="C75" s="493">
        <v>4368</v>
      </c>
      <c r="D75" s="493">
        <v>1931</v>
      </c>
      <c r="E75" s="491">
        <f t="shared" si="15"/>
        <v>102.96902834640747</v>
      </c>
      <c r="F75" s="491">
        <f t="shared" si="15"/>
        <v>83.662133690863811</v>
      </c>
      <c r="G75" s="491">
        <f t="shared" si="15"/>
        <v>111.61849710982659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105.46301215738976</v>
      </c>
      <c r="J77" s="488">
        <f>IF(J75&lt;&gt;"",J75,IF(J74&lt;&gt;"",J74,IF(J73&lt;&gt;"",J73,IF(J72&lt;&gt;"",J72,IF(J71&lt;&gt;"",J71,IF(J70&lt;&gt;"",J70,""))))))</f>
        <v>90.308370044052865</v>
      </c>
      <c r="K77" s="488">
        <f>IF(K75&lt;&gt;"",K75,IF(K74&lt;&gt;"",K74,IF(K73&lt;&gt;"",K73,IF(K72&lt;&gt;"",K72,IF(K71&lt;&gt;"",K71,IF(K70&lt;&gt;"",K70,""))))))</f>
        <v>133.46820809248555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+5,5%</v>
      </c>
      <c r="J79" s="488" t="str">
        <f>"GeB - ausschließlich: "&amp;IF(J77&gt;100,"+","")&amp;TEXT(J77-100,"0,0")&amp;"%"</f>
        <v>GeB - ausschließlich: -9,7%</v>
      </c>
      <c r="K79" s="488" t="str">
        <f>"GeB - im Nebenjob: "&amp;IF(K77&gt;100,"+","")&amp;TEXT(K77-100,"0,0")&amp;"%"</f>
        <v>GeB - im Nebenjob: +33,5%</v>
      </c>
    </row>
    <row r="81" spans="9:9" ht="15" customHeight="1" x14ac:dyDescent="0.2">
      <c r="I81" s="488" t="str">
        <f>IF(ISERROR(HLOOKUP(1,I$78:K$79,2,FALSE)),"",HLOOKUP(1,I$78:K$79,2,FALSE))</f>
        <v>GeB - im Nebenjob: +33,5%</v>
      </c>
    </row>
    <row r="82" spans="9:9" ht="15" customHeight="1" x14ac:dyDescent="0.2">
      <c r="I82" s="488" t="str">
        <f>IF(ISERROR(HLOOKUP(2,I$78:K$79,2,FALSE)),"",HLOOKUP(2,I$78:K$79,2,FALSE))</f>
        <v>SvB: +5,5%</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32947</v>
      </c>
      <c r="E12" s="114">
        <v>33350</v>
      </c>
      <c r="F12" s="114">
        <v>33745</v>
      </c>
      <c r="G12" s="114">
        <v>33262</v>
      </c>
      <c r="H12" s="114">
        <v>33779</v>
      </c>
      <c r="I12" s="115">
        <v>-832</v>
      </c>
      <c r="J12" s="116">
        <v>-2.463068770537908</v>
      </c>
      <c r="N12" s="117"/>
    </row>
    <row r="13" spans="1:15" s="110" customFormat="1" ht="13.5" customHeight="1" x14ac:dyDescent="0.2">
      <c r="A13" s="118" t="s">
        <v>105</v>
      </c>
      <c r="B13" s="119" t="s">
        <v>106</v>
      </c>
      <c r="C13" s="113">
        <v>66.209366558412</v>
      </c>
      <c r="D13" s="114">
        <v>21814</v>
      </c>
      <c r="E13" s="114">
        <v>22151</v>
      </c>
      <c r="F13" s="114">
        <v>22428</v>
      </c>
      <c r="G13" s="114">
        <v>22203</v>
      </c>
      <c r="H13" s="114">
        <v>22665</v>
      </c>
      <c r="I13" s="115">
        <v>-851</v>
      </c>
      <c r="J13" s="116">
        <v>-3.7546878446944629</v>
      </c>
    </row>
    <row r="14" spans="1:15" s="110" customFormat="1" ht="13.5" customHeight="1" x14ac:dyDescent="0.2">
      <c r="A14" s="120"/>
      <c r="B14" s="119" t="s">
        <v>107</v>
      </c>
      <c r="C14" s="113">
        <v>33.790633441588007</v>
      </c>
      <c r="D14" s="114">
        <v>11133</v>
      </c>
      <c r="E14" s="114">
        <v>11199</v>
      </c>
      <c r="F14" s="114">
        <v>11317</v>
      </c>
      <c r="G14" s="114">
        <v>11059</v>
      </c>
      <c r="H14" s="114">
        <v>11114</v>
      </c>
      <c r="I14" s="115">
        <v>19</v>
      </c>
      <c r="J14" s="116">
        <v>0.17095555155659528</v>
      </c>
    </row>
    <row r="15" spans="1:15" s="110" customFormat="1" ht="13.5" customHeight="1" x14ac:dyDescent="0.2">
      <c r="A15" s="118" t="s">
        <v>105</v>
      </c>
      <c r="B15" s="121" t="s">
        <v>108</v>
      </c>
      <c r="C15" s="113">
        <v>10.183021215892191</v>
      </c>
      <c r="D15" s="114">
        <v>3355</v>
      </c>
      <c r="E15" s="114">
        <v>3524</v>
      </c>
      <c r="F15" s="114">
        <v>3656</v>
      </c>
      <c r="G15" s="114">
        <v>3323</v>
      </c>
      <c r="H15" s="114">
        <v>3570</v>
      </c>
      <c r="I15" s="115">
        <v>-215</v>
      </c>
      <c r="J15" s="116">
        <v>-6.0224089635854341</v>
      </c>
    </row>
    <row r="16" spans="1:15" s="110" customFormat="1" ht="13.5" customHeight="1" x14ac:dyDescent="0.2">
      <c r="A16" s="118"/>
      <c r="B16" s="121" t="s">
        <v>109</v>
      </c>
      <c r="C16" s="113">
        <v>67.799799678271157</v>
      </c>
      <c r="D16" s="114">
        <v>22338</v>
      </c>
      <c r="E16" s="114">
        <v>22575</v>
      </c>
      <c r="F16" s="114">
        <v>22878</v>
      </c>
      <c r="G16" s="114">
        <v>22837</v>
      </c>
      <c r="H16" s="114">
        <v>23200</v>
      </c>
      <c r="I16" s="115">
        <v>-862</v>
      </c>
      <c r="J16" s="116">
        <v>-3.7155172413793105</v>
      </c>
    </row>
    <row r="17" spans="1:10" s="110" customFormat="1" ht="13.5" customHeight="1" x14ac:dyDescent="0.2">
      <c r="A17" s="118"/>
      <c r="B17" s="121" t="s">
        <v>110</v>
      </c>
      <c r="C17" s="113">
        <v>21.243208789874647</v>
      </c>
      <c r="D17" s="114">
        <v>6999</v>
      </c>
      <c r="E17" s="114">
        <v>6991</v>
      </c>
      <c r="F17" s="114">
        <v>6963</v>
      </c>
      <c r="G17" s="114">
        <v>6868</v>
      </c>
      <c r="H17" s="114">
        <v>6778</v>
      </c>
      <c r="I17" s="115">
        <v>221</v>
      </c>
      <c r="J17" s="116">
        <v>3.2605488344644438</v>
      </c>
    </row>
    <row r="18" spans="1:10" s="110" customFormat="1" ht="13.5" customHeight="1" x14ac:dyDescent="0.2">
      <c r="A18" s="120"/>
      <c r="B18" s="121" t="s">
        <v>111</v>
      </c>
      <c r="C18" s="113">
        <v>0.77397031596199961</v>
      </c>
      <c r="D18" s="114">
        <v>255</v>
      </c>
      <c r="E18" s="114">
        <v>260</v>
      </c>
      <c r="F18" s="114">
        <v>248</v>
      </c>
      <c r="G18" s="114">
        <v>234</v>
      </c>
      <c r="H18" s="114">
        <v>231</v>
      </c>
      <c r="I18" s="115">
        <v>24</v>
      </c>
      <c r="J18" s="116">
        <v>10.38961038961039</v>
      </c>
    </row>
    <row r="19" spans="1:10" s="110" customFormat="1" ht="13.5" customHeight="1" x14ac:dyDescent="0.2">
      <c r="A19" s="120"/>
      <c r="B19" s="121" t="s">
        <v>112</v>
      </c>
      <c r="C19" s="113">
        <v>0.26102528303032141</v>
      </c>
      <c r="D19" s="114">
        <v>86</v>
      </c>
      <c r="E19" s="114">
        <v>86</v>
      </c>
      <c r="F19" s="114">
        <v>78</v>
      </c>
      <c r="G19" s="114">
        <v>66</v>
      </c>
      <c r="H19" s="114">
        <v>65</v>
      </c>
      <c r="I19" s="115">
        <v>21</v>
      </c>
      <c r="J19" s="116">
        <v>32.307692307692307</v>
      </c>
    </row>
    <row r="20" spans="1:10" s="110" customFormat="1" ht="13.5" customHeight="1" x14ac:dyDescent="0.2">
      <c r="A20" s="118" t="s">
        <v>113</v>
      </c>
      <c r="B20" s="122" t="s">
        <v>114</v>
      </c>
      <c r="C20" s="113">
        <v>81.515767748201654</v>
      </c>
      <c r="D20" s="114">
        <v>26857</v>
      </c>
      <c r="E20" s="114">
        <v>27206</v>
      </c>
      <c r="F20" s="114">
        <v>27604</v>
      </c>
      <c r="G20" s="114">
        <v>27293</v>
      </c>
      <c r="H20" s="114">
        <v>27907</v>
      </c>
      <c r="I20" s="115">
        <v>-1050</v>
      </c>
      <c r="J20" s="116">
        <v>-3.762496864585946</v>
      </c>
    </row>
    <row r="21" spans="1:10" s="110" customFormat="1" ht="13.5" customHeight="1" x14ac:dyDescent="0.2">
      <c r="A21" s="120"/>
      <c r="B21" s="122" t="s">
        <v>115</v>
      </c>
      <c r="C21" s="113">
        <v>18.484232251798343</v>
      </c>
      <c r="D21" s="114">
        <v>6090</v>
      </c>
      <c r="E21" s="114">
        <v>6144</v>
      </c>
      <c r="F21" s="114">
        <v>6141</v>
      </c>
      <c r="G21" s="114">
        <v>5969</v>
      </c>
      <c r="H21" s="114">
        <v>5872</v>
      </c>
      <c r="I21" s="115">
        <v>218</v>
      </c>
      <c r="J21" s="116">
        <v>3.7125340599455039</v>
      </c>
    </row>
    <row r="22" spans="1:10" s="110" customFormat="1" ht="13.5" customHeight="1" x14ac:dyDescent="0.2">
      <c r="A22" s="118" t="s">
        <v>113</v>
      </c>
      <c r="B22" s="122" t="s">
        <v>116</v>
      </c>
      <c r="C22" s="113">
        <v>94.345463926912927</v>
      </c>
      <c r="D22" s="114">
        <v>31084</v>
      </c>
      <c r="E22" s="114">
        <v>31360</v>
      </c>
      <c r="F22" s="114">
        <v>31730</v>
      </c>
      <c r="G22" s="114">
        <v>31332</v>
      </c>
      <c r="H22" s="114">
        <v>31818</v>
      </c>
      <c r="I22" s="115">
        <v>-734</v>
      </c>
      <c r="J22" s="116">
        <v>-2.3068703249732856</v>
      </c>
    </row>
    <row r="23" spans="1:10" s="110" customFormat="1" ht="13.5" customHeight="1" x14ac:dyDescent="0.2">
      <c r="A23" s="123"/>
      <c r="B23" s="124" t="s">
        <v>117</v>
      </c>
      <c r="C23" s="125">
        <v>5.6484657176677695</v>
      </c>
      <c r="D23" s="114">
        <v>1861</v>
      </c>
      <c r="E23" s="114">
        <v>1988</v>
      </c>
      <c r="F23" s="114">
        <v>2011</v>
      </c>
      <c r="G23" s="114">
        <v>1927</v>
      </c>
      <c r="H23" s="114">
        <v>1958</v>
      </c>
      <c r="I23" s="115">
        <v>-97</v>
      </c>
      <c r="J23" s="116">
        <v>-4.9540347293156284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6299</v>
      </c>
      <c r="E26" s="114">
        <v>6974</v>
      </c>
      <c r="F26" s="114">
        <v>7024</v>
      </c>
      <c r="G26" s="114">
        <v>7089</v>
      </c>
      <c r="H26" s="140">
        <v>6976</v>
      </c>
      <c r="I26" s="115">
        <v>-677</v>
      </c>
      <c r="J26" s="116">
        <v>-9.7047018348623855</v>
      </c>
    </row>
    <row r="27" spans="1:10" s="110" customFormat="1" ht="13.5" customHeight="1" x14ac:dyDescent="0.2">
      <c r="A27" s="118" t="s">
        <v>105</v>
      </c>
      <c r="B27" s="119" t="s">
        <v>106</v>
      </c>
      <c r="C27" s="113">
        <v>39.720590569931737</v>
      </c>
      <c r="D27" s="115">
        <v>2502</v>
      </c>
      <c r="E27" s="114">
        <v>2854</v>
      </c>
      <c r="F27" s="114">
        <v>2871</v>
      </c>
      <c r="G27" s="114">
        <v>2893</v>
      </c>
      <c r="H27" s="140">
        <v>2869</v>
      </c>
      <c r="I27" s="115">
        <v>-367</v>
      </c>
      <c r="J27" s="116">
        <v>-12.791913558731265</v>
      </c>
    </row>
    <row r="28" spans="1:10" s="110" customFormat="1" ht="13.5" customHeight="1" x14ac:dyDescent="0.2">
      <c r="A28" s="120"/>
      <c r="B28" s="119" t="s">
        <v>107</v>
      </c>
      <c r="C28" s="113">
        <v>60.279409430068263</v>
      </c>
      <c r="D28" s="115">
        <v>3797</v>
      </c>
      <c r="E28" s="114">
        <v>4120</v>
      </c>
      <c r="F28" s="114">
        <v>4153</v>
      </c>
      <c r="G28" s="114">
        <v>4196</v>
      </c>
      <c r="H28" s="140">
        <v>4107</v>
      </c>
      <c r="I28" s="115">
        <v>-310</v>
      </c>
      <c r="J28" s="116">
        <v>-7.54808862916971</v>
      </c>
    </row>
    <row r="29" spans="1:10" s="110" customFormat="1" ht="13.5" customHeight="1" x14ac:dyDescent="0.2">
      <c r="A29" s="118" t="s">
        <v>105</v>
      </c>
      <c r="B29" s="121" t="s">
        <v>108</v>
      </c>
      <c r="C29" s="113">
        <v>21.463724400698524</v>
      </c>
      <c r="D29" s="115">
        <v>1352</v>
      </c>
      <c r="E29" s="114">
        <v>1489</v>
      </c>
      <c r="F29" s="114">
        <v>1466</v>
      </c>
      <c r="G29" s="114">
        <v>1583</v>
      </c>
      <c r="H29" s="140">
        <v>1495</v>
      </c>
      <c r="I29" s="115">
        <v>-143</v>
      </c>
      <c r="J29" s="116">
        <v>-9.5652173913043477</v>
      </c>
    </row>
    <row r="30" spans="1:10" s="110" customFormat="1" ht="13.5" customHeight="1" x14ac:dyDescent="0.2">
      <c r="A30" s="118"/>
      <c r="B30" s="121" t="s">
        <v>109</v>
      </c>
      <c r="C30" s="113">
        <v>46.308937926655027</v>
      </c>
      <c r="D30" s="115">
        <v>2917</v>
      </c>
      <c r="E30" s="114">
        <v>3286</v>
      </c>
      <c r="F30" s="114">
        <v>3333</v>
      </c>
      <c r="G30" s="114">
        <v>3314</v>
      </c>
      <c r="H30" s="140">
        <v>3294</v>
      </c>
      <c r="I30" s="115">
        <v>-377</v>
      </c>
      <c r="J30" s="116">
        <v>-11.445051608986034</v>
      </c>
    </row>
    <row r="31" spans="1:10" s="110" customFormat="1" ht="13.5" customHeight="1" x14ac:dyDescent="0.2">
      <c r="A31" s="118"/>
      <c r="B31" s="121" t="s">
        <v>110</v>
      </c>
      <c r="C31" s="113">
        <v>18.447372598825211</v>
      </c>
      <c r="D31" s="115">
        <v>1162</v>
      </c>
      <c r="E31" s="114">
        <v>1272</v>
      </c>
      <c r="F31" s="114">
        <v>1302</v>
      </c>
      <c r="G31" s="114">
        <v>1283</v>
      </c>
      <c r="H31" s="140">
        <v>1290</v>
      </c>
      <c r="I31" s="115">
        <v>-128</v>
      </c>
      <c r="J31" s="116">
        <v>-9.9224806201550386</v>
      </c>
    </row>
    <row r="32" spans="1:10" s="110" customFormat="1" ht="13.5" customHeight="1" x14ac:dyDescent="0.2">
      <c r="A32" s="120"/>
      <c r="B32" s="121" t="s">
        <v>111</v>
      </c>
      <c r="C32" s="113">
        <v>13.779965073821241</v>
      </c>
      <c r="D32" s="115">
        <v>868</v>
      </c>
      <c r="E32" s="114">
        <v>927</v>
      </c>
      <c r="F32" s="114">
        <v>923</v>
      </c>
      <c r="G32" s="114">
        <v>909</v>
      </c>
      <c r="H32" s="140">
        <v>897</v>
      </c>
      <c r="I32" s="115">
        <v>-29</v>
      </c>
      <c r="J32" s="116">
        <v>-3.2329988851727984</v>
      </c>
    </row>
    <row r="33" spans="1:10" s="110" customFormat="1" ht="13.5" customHeight="1" x14ac:dyDescent="0.2">
      <c r="A33" s="120"/>
      <c r="B33" s="121" t="s">
        <v>112</v>
      </c>
      <c r="C33" s="113">
        <v>1.6034291157326559</v>
      </c>
      <c r="D33" s="115">
        <v>101</v>
      </c>
      <c r="E33" s="114">
        <v>99</v>
      </c>
      <c r="F33" s="114">
        <v>88</v>
      </c>
      <c r="G33" s="114">
        <v>73</v>
      </c>
      <c r="H33" s="140">
        <v>86</v>
      </c>
      <c r="I33" s="115">
        <v>15</v>
      </c>
      <c r="J33" s="116">
        <v>17.441860465116278</v>
      </c>
    </row>
    <row r="34" spans="1:10" s="110" customFormat="1" ht="13.5" customHeight="1" x14ac:dyDescent="0.2">
      <c r="A34" s="118" t="s">
        <v>113</v>
      </c>
      <c r="B34" s="122" t="s">
        <v>116</v>
      </c>
      <c r="C34" s="113">
        <v>93.300523892681383</v>
      </c>
      <c r="D34" s="115">
        <v>5877</v>
      </c>
      <c r="E34" s="114">
        <v>6419</v>
      </c>
      <c r="F34" s="114">
        <v>6500</v>
      </c>
      <c r="G34" s="114">
        <v>6561</v>
      </c>
      <c r="H34" s="140">
        <v>6470</v>
      </c>
      <c r="I34" s="115">
        <v>-593</v>
      </c>
      <c r="J34" s="116">
        <v>-9.1653786707882539</v>
      </c>
    </row>
    <row r="35" spans="1:10" s="110" customFormat="1" ht="13.5" customHeight="1" x14ac:dyDescent="0.2">
      <c r="A35" s="118"/>
      <c r="B35" s="119" t="s">
        <v>117</v>
      </c>
      <c r="C35" s="113">
        <v>6.6200984283219562</v>
      </c>
      <c r="D35" s="115">
        <v>417</v>
      </c>
      <c r="E35" s="114">
        <v>551</v>
      </c>
      <c r="F35" s="114">
        <v>519</v>
      </c>
      <c r="G35" s="114">
        <v>523</v>
      </c>
      <c r="H35" s="140">
        <v>500</v>
      </c>
      <c r="I35" s="115">
        <v>-83</v>
      </c>
      <c r="J35" s="116">
        <v>-16.600000000000001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4368</v>
      </c>
      <c r="E37" s="114">
        <v>4712</v>
      </c>
      <c r="F37" s="114">
        <v>4715</v>
      </c>
      <c r="G37" s="114">
        <v>4904</v>
      </c>
      <c r="H37" s="140">
        <v>4823</v>
      </c>
      <c r="I37" s="115">
        <v>-455</v>
      </c>
      <c r="J37" s="116">
        <v>-9.433962264150944</v>
      </c>
    </row>
    <row r="38" spans="1:10" s="110" customFormat="1" ht="13.5" customHeight="1" x14ac:dyDescent="0.2">
      <c r="A38" s="118" t="s">
        <v>105</v>
      </c>
      <c r="B38" s="119" t="s">
        <v>106</v>
      </c>
      <c r="C38" s="113">
        <v>36.973443223443226</v>
      </c>
      <c r="D38" s="115">
        <v>1615</v>
      </c>
      <c r="E38" s="114">
        <v>1760</v>
      </c>
      <c r="F38" s="114">
        <v>1765</v>
      </c>
      <c r="G38" s="114">
        <v>1860</v>
      </c>
      <c r="H38" s="140">
        <v>1832</v>
      </c>
      <c r="I38" s="115">
        <v>-217</v>
      </c>
      <c r="J38" s="116">
        <v>-11.844978165938864</v>
      </c>
    </row>
    <row r="39" spans="1:10" s="110" customFormat="1" ht="13.5" customHeight="1" x14ac:dyDescent="0.2">
      <c r="A39" s="120"/>
      <c r="B39" s="119" t="s">
        <v>107</v>
      </c>
      <c r="C39" s="113">
        <v>63.026556776556774</v>
      </c>
      <c r="D39" s="115">
        <v>2753</v>
      </c>
      <c r="E39" s="114">
        <v>2952</v>
      </c>
      <c r="F39" s="114">
        <v>2950</v>
      </c>
      <c r="G39" s="114">
        <v>3044</v>
      </c>
      <c r="H39" s="140">
        <v>2991</v>
      </c>
      <c r="I39" s="115">
        <v>-238</v>
      </c>
      <c r="J39" s="116">
        <v>-7.9572049481778668</v>
      </c>
    </row>
    <row r="40" spans="1:10" s="110" customFormat="1" ht="13.5" customHeight="1" x14ac:dyDescent="0.2">
      <c r="A40" s="118" t="s">
        <v>105</v>
      </c>
      <c r="B40" s="121" t="s">
        <v>108</v>
      </c>
      <c r="C40" s="113">
        <v>24.152930402930401</v>
      </c>
      <c r="D40" s="115">
        <v>1055</v>
      </c>
      <c r="E40" s="114">
        <v>1133</v>
      </c>
      <c r="F40" s="114">
        <v>1117</v>
      </c>
      <c r="G40" s="114">
        <v>1291</v>
      </c>
      <c r="H40" s="140">
        <v>1197</v>
      </c>
      <c r="I40" s="115">
        <v>-142</v>
      </c>
      <c r="J40" s="116">
        <v>-11.862990810359232</v>
      </c>
    </row>
    <row r="41" spans="1:10" s="110" customFormat="1" ht="13.5" customHeight="1" x14ac:dyDescent="0.2">
      <c r="A41" s="118"/>
      <c r="B41" s="121" t="s">
        <v>109</v>
      </c>
      <c r="C41" s="113">
        <v>37.751831501831504</v>
      </c>
      <c r="D41" s="115">
        <v>1649</v>
      </c>
      <c r="E41" s="114">
        <v>1808</v>
      </c>
      <c r="F41" s="114">
        <v>1801</v>
      </c>
      <c r="G41" s="114">
        <v>1844</v>
      </c>
      <c r="H41" s="140">
        <v>1854</v>
      </c>
      <c r="I41" s="115">
        <v>-205</v>
      </c>
      <c r="J41" s="116">
        <v>-11.057173678532902</v>
      </c>
    </row>
    <row r="42" spans="1:10" s="110" customFormat="1" ht="13.5" customHeight="1" x14ac:dyDescent="0.2">
      <c r="A42" s="118"/>
      <c r="B42" s="121" t="s">
        <v>110</v>
      </c>
      <c r="C42" s="113">
        <v>18.704212454212453</v>
      </c>
      <c r="D42" s="115">
        <v>817</v>
      </c>
      <c r="E42" s="114">
        <v>872</v>
      </c>
      <c r="F42" s="114">
        <v>903</v>
      </c>
      <c r="G42" s="114">
        <v>884</v>
      </c>
      <c r="H42" s="140">
        <v>892</v>
      </c>
      <c r="I42" s="115">
        <v>-75</v>
      </c>
      <c r="J42" s="116">
        <v>-8.4080717488789229</v>
      </c>
    </row>
    <row r="43" spans="1:10" s="110" customFormat="1" ht="13.5" customHeight="1" x14ac:dyDescent="0.2">
      <c r="A43" s="120"/>
      <c r="B43" s="121" t="s">
        <v>111</v>
      </c>
      <c r="C43" s="113">
        <v>19.391025641025642</v>
      </c>
      <c r="D43" s="115">
        <v>847</v>
      </c>
      <c r="E43" s="114">
        <v>899</v>
      </c>
      <c r="F43" s="114">
        <v>894</v>
      </c>
      <c r="G43" s="114">
        <v>885</v>
      </c>
      <c r="H43" s="140">
        <v>880</v>
      </c>
      <c r="I43" s="115">
        <v>-33</v>
      </c>
      <c r="J43" s="116">
        <v>-3.75</v>
      </c>
    </row>
    <row r="44" spans="1:10" s="110" customFormat="1" ht="13.5" customHeight="1" x14ac:dyDescent="0.2">
      <c r="A44" s="120"/>
      <c r="B44" s="121" t="s">
        <v>112</v>
      </c>
      <c r="C44" s="113">
        <v>2.1520146520146519</v>
      </c>
      <c r="D44" s="115">
        <v>94</v>
      </c>
      <c r="E44" s="114">
        <v>88</v>
      </c>
      <c r="F44" s="114">
        <v>77</v>
      </c>
      <c r="G44" s="114">
        <v>67</v>
      </c>
      <c r="H44" s="140">
        <v>82</v>
      </c>
      <c r="I44" s="115">
        <v>12</v>
      </c>
      <c r="J44" s="116">
        <v>14.634146341463415</v>
      </c>
    </row>
    <row r="45" spans="1:10" s="110" customFormat="1" ht="13.5" customHeight="1" x14ac:dyDescent="0.2">
      <c r="A45" s="118" t="s">
        <v>113</v>
      </c>
      <c r="B45" s="122" t="s">
        <v>116</v>
      </c>
      <c r="C45" s="113">
        <v>93.75</v>
      </c>
      <c r="D45" s="115">
        <v>4095</v>
      </c>
      <c r="E45" s="114">
        <v>4359</v>
      </c>
      <c r="F45" s="114">
        <v>4384</v>
      </c>
      <c r="G45" s="114">
        <v>4547</v>
      </c>
      <c r="H45" s="140">
        <v>4494</v>
      </c>
      <c r="I45" s="115">
        <v>-399</v>
      </c>
      <c r="J45" s="116">
        <v>-8.878504672897197</v>
      </c>
    </row>
    <row r="46" spans="1:10" s="110" customFormat="1" ht="13.5" customHeight="1" x14ac:dyDescent="0.2">
      <c r="A46" s="118"/>
      <c r="B46" s="119" t="s">
        <v>117</v>
      </c>
      <c r="C46" s="113">
        <v>6.1355311355311359</v>
      </c>
      <c r="D46" s="115">
        <v>268</v>
      </c>
      <c r="E46" s="114">
        <v>349</v>
      </c>
      <c r="F46" s="114">
        <v>326</v>
      </c>
      <c r="G46" s="114">
        <v>353</v>
      </c>
      <c r="H46" s="140">
        <v>324</v>
      </c>
      <c r="I46" s="115">
        <v>-56</v>
      </c>
      <c r="J46" s="116">
        <v>-17.283950617283949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1931</v>
      </c>
      <c r="E48" s="114">
        <v>2262</v>
      </c>
      <c r="F48" s="114">
        <v>2309</v>
      </c>
      <c r="G48" s="114">
        <v>2185</v>
      </c>
      <c r="H48" s="140">
        <v>2153</v>
      </c>
      <c r="I48" s="115">
        <v>-222</v>
      </c>
      <c r="J48" s="116">
        <v>-10.311193683232698</v>
      </c>
    </row>
    <row r="49" spans="1:12" s="110" customFormat="1" ht="13.5" customHeight="1" x14ac:dyDescent="0.2">
      <c r="A49" s="118" t="s">
        <v>105</v>
      </c>
      <c r="B49" s="119" t="s">
        <v>106</v>
      </c>
      <c r="C49" s="113">
        <v>45.934748834800622</v>
      </c>
      <c r="D49" s="115">
        <v>887</v>
      </c>
      <c r="E49" s="114">
        <v>1094</v>
      </c>
      <c r="F49" s="114">
        <v>1106</v>
      </c>
      <c r="G49" s="114">
        <v>1033</v>
      </c>
      <c r="H49" s="140">
        <v>1037</v>
      </c>
      <c r="I49" s="115">
        <v>-150</v>
      </c>
      <c r="J49" s="116">
        <v>-14.46480231436837</v>
      </c>
    </row>
    <row r="50" spans="1:12" s="110" customFormat="1" ht="13.5" customHeight="1" x14ac:dyDescent="0.2">
      <c r="A50" s="120"/>
      <c r="B50" s="119" t="s">
        <v>107</v>
      </c>
      <c r="C50" s="113">
        <v>54.065251165199378</v>
      </c>
      <c r="D50" s="115">
        <v>1044</v>
      </c>
      <c r="E50" s="114">
        <v>1168</v>
      </c>
      <c r="F50" s="114">
        <v>1203</v>
      </c>
      <c r="G50" s="114">
        <v>1152</v>
      </c>
      <c r="H50" s="140">
        <v>1116</v>
      </c>
      <c r="I50" s="115">
        <v>-72</v>
      </c>
      <c r="J50" s="116">
        <v>-6.4516129032258061</v>
      </c>
    </row>
    <row r="51" spans="1:12" s="110" customFormat="1" ht="13.5" customHeight="1" x14ac:dyDescent="0.2">
      <c r="A51" s="118" t="s">
        <v>105</v>
      </c>
      <c r="B51" s="121" t="s">
        <v>108</v>
      </c>
      <c r="C51" s="113">
        <v>15.380631796996376</v>
      </c>
      <c r="D51" s="115">
        <v>297</v>
      </c>
      <c r="E51" s="114">
        <v>356</v>
      </c>
      <c r="F51" s="114">
        <v>349</v>
      </c>
      <c r="G51" s="114">
        <v>292</v>
      </c>
      <c r="H51" s="140">
        <v>298</v>
      </c>
      <c r="I51" s="115">
        <v>-1</v>
      </c>
      <c r="J51" s="116">
        <v>-0.33557046979865773</v>
      </c>
    </row>
    <row r="52" spans="1:12" s="110" customFormat="1" ht="13.5" customHeight="1" x14ac:dyDescent="0.2">
      <c r="A52" s="118"/>
      <c r="B52" s="121" t="s">
        <v>109</v>
      </c>
      <c r="C52" s="113">
        <v>65.665458311755572</v>
      </c>
      <c r="D52" s="115">
        <v>1268</v>
      </c>
      <c r="E52" s="114">
        <v>1478</v>
      </c>
      <c r="F52" s="114">
        <v>1532</v>
      </c>
      <c r="G52" s="114">
        <v>1470</v>
      </c>
      <c r="H52" s="140">
        <v>1440</v>
      </c>
      <c r="I52" s="115">
        <v>-172</v>
      </c>
      <c r="J52" s="116">
        <v>-11.944444444444445</v>
      </c>
    </row>
    <row r="53" spans="1:12" s="110" customFormat="1" ht="13.5" customHeight="1" x14ac:dyDescent="0.2">
      <c r="A53" s="118"/>
      <c r="B53" s="121" t="s">
        <v>110</v>
      </c>
      <c r="C53" s="113">
        <v>17.866390471258416</v>
      </c>
      <c r="D53" s="115">
        <v>345</v>
      </c>
      <c r="E53" s="114">
        <v>400</v>
      </c>
      <c r="F53" s="114">
        <v>399</v>
      </c>
      <c r="G53" s="114">
        <v>399</v>
      </c>
      <c r="H53" s="140">
        <v>398</v>
      </c>
      <c r="I53" s="115">
        <v>-53</v>
      </c>
      <c r="J53" s="116">
        <v>-13.316582914572864</v>
      </c>
    </row>
    <row r="54" spans="1:12" s="110" customFormat="1" ht="13.5" customHeight="1" x14ac:dyDescent="0.2">
      <c r="A54" s="120"/>
      <c r="B54" s="121" t="s">
        <v>111</v>
      </c>
      <c r="C54" s="113">
        <v>1.0875194199896427</v>
      </c>
      <c r="D54" s="115">
        <v>21</v>
      </c>
      <c r="E54" s="114">
        <v>28</v>
      </c>
      <c r="F54" s="114">
        <v>29</v>
      </c>
      <c r="G54" s="114">
        <v>24</v>
      </c>
      <c r="H54" s="140">
        <v>17</v>
      </c>
      <c r="I54" s="115">
        <v>4</v>
      </c>
      <c r="J54" s="116">
        <v>23.529411764705884</v>
      </c>
    </row>
    <row r="55" spans="1:12" s="110" customFormat="1" ht="13.5" customHeight="1" x14ac:dyDescent="0.2">
      <c r="A55" s="120"/>
      <c r="B55" s="121" t="s">
        <v>112</v>
      </c>
      <c r="C55" s="113">
        <v>0.3625064733298809</v>
      </c>
      <c r="D55" s="115">
        <v>7</v>
      </c>
      <c r="E55" s="114">
        <v>11</v>
      </c>
      <c r="F55" s="114">
        <v>11</v>
      </c>
      <c r="G55" s="114">
        <v>6</v>
      </c>
      <c r="H55" s="140">
        <v>4</v>
      </c>
      <c r="I55" s="115">
        <v>3</v>
      </c>
      <c r="J55" s="116">
        <v>75</v>
      </c>
    </row>
    <row r="56" spans="1:12" s="110" customFormat="1" ht="13.5" customHeight="1" x14ac:dyDescent="0.2">
      <c r="A56" s="118" t="s">
        <v>113</v>
      </c>
      <c r="B56" s="122" t="s">
        <v>116</v>
      </c>
      <c r="C56" s="113">
        <v>92.283790781978254</v>
      </c>
      <c r="D56" s="115">
        <v>1782</v>
      </c>
      <c r="E56" s="114">
        <v>2060</v>
      </c>
      <c r="F56" s="114">
        <v>2116</v>
      </c>
      <c r="G56" s="114">
        <v>2014</v>
      </c>
      <c r="H56" s="140">
        <v>1976</v>
      </c>
      <c r="I56" s="115">
        <v>-194</v>
      </c>
      <c r="J56" s="116">
        <v>-9.8178137651821871</v>
      </c>
    </row>
    <row r="57" spans="1:12" s="110" customFormat="1" ht="13.5" customHeight="1" x14ac:dyDescent="0.2">
      <c r="A57" s="142"/>
      <c r="B57" s="124" t="s">
        <v>117</v>
      </c>
      <c r="C57" s="125">
        <v>7.7162092180217501</v>
      </c>
      <c r="D57" s="143">
        <v>149</v>
      </c>
      <c r="E57" s="144">
        <v>202</v>
      </c>
      <c r="F57" s="144">
        <v>193</v>
      </c>
      <c r="G57" s="144">
        <v>170</v>
      </c>
      <c r="H57" s="145">
        <v>176</v>
      </c>
      <c r="I57" s="143">
        <v>-27</v>
      </c>
      <c r="J57" s="146">
        <v>-15.340909090909092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32947</v>
      </c>
      <c r="E12" s="236">
        <v>33350</v>
      </c>
      <c r="F12" s="114">
        <v>33745</v>
      </c>
      <c r="G12" s="114">
        <v>33262</v>
      </c>
      <c r="H12" s="140">
        <v>33779</v>
      </c>
      <c r="I12" s="115">
        <v>-832</v>
      </c>
      <c r="J12" s="116">
        <v>-2.463068770537908</v>
      </c>
    </row>
    <row r="13" spans="1:15" s="110" customFormat="1" ht="12" customHeight="1" x14ac:dyDescent="0.2">
      <c r="A13" s="118" t="s">
        <v>105</v>
      </c>
      <c r="B13" s="119" t="s">
        <v>106</v>
      </c>
      <c r="C13" s="113">
        <v>66.209366558412</v>
      </c>
      <c r="D13" s="115">
        <v>21814</v>
      </c>
      <c r="E13" s="114">
        <v>22151</v>
      </c>
      <c r="F13" s="114">
        <v>22428</v>
      </c>
      <c r="G13" s="114">
        <v>22203</v>
      </c>
      <c r="H13" s="140">
        <v>22665</v>
      </c>
      <c r="I13" s="115">
        <v>-851</v>
      </c>
      <c r="J13" s="116">
        <v>-3.7546878446944629</v>
      </c>
    </row>
    <row r="14" spans="1:15" s="110" customFormat="1" ht="12" customHeight="1" x14ac:dyDescent="0.2">
      <c r="A14" s="118"/>
      <c r="B14" s="119" t="s">
        <v>107</v>
      </c>
      <c r="C14" s="113">
        <v>33.790633441588007</v>
      </c>
      <c r="D14" s="115">
        <v>11133</v>
      </c>
      <c r="E14" s="114">
        <v>11199</v>
      </c>
      <c r="F14" s="114">
        <v>11317</v>
      </c>
      <c r="G14" s="114">
        <v>11059</v>
      </c>
      <c r="H14" s="140">
        <v>11114</v>
      </c>
      <c r="I14" s="115">
        <v>19</v>
      </c>
      <c r="J14" s="116">
        <v>0.17095555155659528</v>
      </c>
    </row>
    <row r="15" spans="1:15" s="110" customFormat="1" ht="12" customHeight="1" x14ac:dyDescent="0.2">
      <c r="A15" s="118" t="s">
        <v>105</v>
      </c>
      <c r="B15" s="121" t="s">
        <v>108</v>
      </c>
      <c r="C15" s="113">
        <v>10.183021215892191</v>
      </c>
      <c r="D15" s="115">
        <v>3355</v>
      </c>
      <c r="E15" s="114">
        <v>3524</v>
      </c>
      <c r="F15" s="114">
        <v>3656</v>
      </c>
      <c r="G15" s="114">
        <v>3323</v>
      </c>
      <c r="H15" s="140">
        <v>3570</v>
      </c>
      <c r="I15" s="115">
        <v>-215</v>
      </c>
      <c r="J15" s="116">
        <v>-6.0224089635854341</v>
      </c>
    </row>
    <row r="16" spans="1:15" s="110" customFormat="1" ht="12" customHeight="1" x14ac:dyDescent="0.2">
      <c r="A16" s="118"/>
      <c r="B16" s="121" t="s">
        <v>109</v>
      </c>
      <c r="C16" s="113">
        <v>67.799799678271157</v>
      </c>
      <c r="D16" s="115">
        <v>22338</v>
      </c>
      <c r="E16" s="114">
        <v>22575</v>
      </c>
      <c r="F16" s="114">
        <v>22878</v>
      </c>
      <c r="G16" s="114">
        <v>22837</v>
      </c>
      <c r="H16" s="140">
        <v>23200</v>
      </c>
      <c r="I16" s="115">
        <v>-862</v>
      </c>
      <c r="J16" s="116">
        <v>-3.7155172413793105</v>
      </c>
    </row>
    <row r="17" spans="1:10" s="110" customFormat="1" ht="12" customHeight="1" x14ac:dyDescent="0.2">
      <c r="A17" s="118"/>
      <c r="B17" s="121" t="s">
        <v>110</v>
      </c>
      <c r="C17" s="113">
        <v>21.243208789874647</v>
      </c>
      <c r="D17" s="115">
        <v>6999</v>
      </c>
      <c r="E17" s="114">
        <v>6991</v>
      </c>
      <c r="F17" s="114">
        <v>6963</v>
      </c>
      <c r="G17" s="114">
        <v>6868</v>
      </c>
      <c r="H17" s="140">
        <v>6778</v>
      </c>
      <c r="I17" s="115">
        <v>221</v>
      </c>
      <c r="J17" s="116">
        <v>3.2605488344644438</v>
      </c>
    </row>
    <row r="18" spans="1:10" s="110" customFormat="1" ht="12" customHeight="1" x14ac:dyDescent="0.2">
      <c r="A18" s="120"/>
      <c r="B18" s="121" t="s">
        <v>111</v>
      </c>
      <c r="C18" s="113">
        <v>0.77397031596199961</v>
      </c>
      <c r="D18" s="115">
        <v>255</v>
      </c>
      <c r="E18" s="114">
        <v>260</v>
      </c>
      <c r="F18" s="114">
        <v>248</v>
      </c>
      <c r="G18" s="114">
        <v>234</v>
      </c>
      <c r="H18" s="140">
        <v>231</v>
      </c>
      <c r="I18" s="115">
        <v>24</v>
      </c>
      <c r="J18" s="116">
        <v>10.38961038961039</v>
      </c>
    </row>
    <row r="19" spans="1:10" s="110" customFormat="1" ht="12" customHeight="1" x14ac:dyDescent="0.2">
      <c r="A19" s="120"/>
      <c r="B19" s="121" t="s">
        <v>112</v>
      </c>
      <c r="C19" s="113">
        <v>0.26102528303032141</v>
      </c>
      <c r="D19" s="115">
        <v>86</v>
      </c>
      <c r="E19" s="114">
        <v>86</v>
      </c>
      <c r="F19" s="114">
        <v>78</v>
      </c>
      <c r="G19" s="114">
        <v>66</v>
      </c>
      <c r="H19" s="140">
        <v>65</v>
      </c>
      <c r="I19" s="115">
        <v>21</v>
      </c>
      <c r="J19" s="116">
        <v>32.307692307692307</v>
      </c>
    </row>
    <row r="20" spans="1:10" s="110" customFormat="1" ht="12" customHeight="1" x14ac:dyDescent="0.2">
      <c r="A20" s="118" t="s">
        <v>113</v>
      </c>
      <c r="B20" s="119" t="s">
        <v>181</v>
      </c>
      <c r="C20" s="113">
        <v>81.515767748201654</v>
      </c>
      <c r="D20" s="115">
        <v>26857</v>
      </c>
      <c r="E20" s="114">
        <v>27206</v>
      </c>
      <c r="F20" s="114">
        <v>27604</v>
      </c>
      <c r="G20" s="114">
        <v>27293</v>
      </c>
      <c r="H20" s="140">
        <v>27907</v>
      </c>
      <c r="I20" s="115">
        <v>-1050</v>
      </c>
      <c r="J20" s="116">
        <v>-3.762496864585946</v>
      </c>
    </row>
    <row r="21" spans="1:10" s="110" customFormat="1" ht="12" customHeight="1" x14ac:dyDescent="0.2">
      <c r="A21" s="118"/>
      <c r="B21" s="119" t="s">
        <v>182</v>
      </c>
      <c r="C21" s="113">
        <v>18.484232251798343</v>
      </c>
      <c r="D21" s="115">
        <v>6090</v>
      </c>
      <c r="E21" s="114">
        <v>6144</v>
      </c>
      <c r="F21" s="114">
        <v>6141</v>
      </c>
      <c r="G21" s="114">
        <v>5969</v>
      </c>
      <c r="H21" s="140">
        <v>5872</v>
      </c>
      <c r="I21" s="115">
        <v>218</v>
      </c>
      <c r="J21" s="116">
        <v>3.7125340599455039</v>
      </c>
    </row>
    <row r="22" spans="1:10" s="110" customFormat="1" ht="12" customHeight="1" x14ac:dyDescent="0.2">
      <c r="A22" s="118" t="s">
        <v>113</v>
      </c>
      <c r="B22" s="119" t="s">
        <v>116</v>
      </c>
      <c r="C22" s="113">
        <v>94.345463926912927</v>
      </c>
      <c r="D22" s="115">
        <v>31084</v>
      </c>
      <c r="E22" s="114">
        <v>31360</v>
      </c>
      <c r="F22" s="114">
        <v>31730</v>
      </c>
      <c r="G22" s="114">
        <v>31332</v>
      </c>
      <c r="H22" s="140">
        <v>31818</v>
      </c>
      <c r="I22" s="115">
        <v>-734</v>
      </c>
      <c r="J22" s="116">
        <v>-2.3068703249732856</v>
      </c>
    </row>
    <row r="23" spans="1:10" s="110" customFormat="1" ht="12" customHeight="1" x14ac:dyDescent="0.2">
      <c r="A23" s="118"/>
      <c r="B23" s="119" t="s">
        <v>117</v>
      </c>
      <c r="C23" s="113">
        <v>5.6484657176677695</v>
      </c>
      <c r="D23" s="115">
        <v>1861</v>
      </c>
      <c r="E23" s="114">
        <v>1988</v>
      </c>
      <c r="F23" s="114">
        <v>2011</v>
      </c>
      <c r="G23" s="114">
        <v>1927</v>
      </c>
      <c r="H23" s="140">
        <v>1958</v>
      </c>
      <c r="I23" s="115">
        <v>-97</v>
      </c>
      <c r="J23" s="116">
        <v>-4.9540347293156284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18285</v>
      </c>
      <c r="E64" s="236">
        <v>18407</v>
      </c>
      <c r="F64" s="236">
        <v>18617</v>
      </c>
      <c r="G64" s="236">
        <v>18273</v>
      </c>
      <c r="H64" s="140">
        <v>18347</v>
      </c>
      <c r="I64" s="115">
        <v>-62</v>
      </c>
      <c r="J64" s="116">
        <v>-0.3379299067967515</v>
      </c>
    </row>
    <row r="65" spans="1:12" s="110" customFormat="1" ht="12" customHeight="1" x14ac:dyDescent="0.2">
      <c r="A65" s="118" t="s">
        <v>105</v>
      </c>
      <c r="B65" s="119" t="s">
        <v>106</v>
      </c>
      <c r="C65" s="113">
        <v>56.817063166529941</v>
      </c>
      <c r="D65" s="235">
        <v>10389</v>
      </c>
      <c r="E65" s="236">
        <v>10456</v>
      </c>
      <c r="F65" s="236">
        <v>10624</v>
      </c>
      <c r="G65" s="236">
        <v>10432</v>
      </c>
      <c r="H65" s="140">
        <v>10468</v>
      </c>
      <c r="I65" s="115">
        <v>-79</v>
      </c>
      <c r="J65" s="116">
        <v>-0.75468093236530376</v>
      </c>
    </row>
    <row r="66" spans="1:12" s="110" customFormat="1" ht="12" customHeight="1" x14ac:dyDescent="0.2">
      <c r="A66" s="118"/>
      <c r="B66" s="119" t="s">
        <v>107</v>
      </c>
      <c r="C66" s="113">
        <v>43.182936833470059</v>
      </c>
      <c r="D66" s="235">
        <v>7896</v>
      </c>
      <c r="E66" s="236">
        <v>7951</v>
      </c>
      <c r="F66" s="236">
        <v>7993</v>
      </c>
      <c r="G66" s="236">
        <v>7841</v>
      </c>
      <c r="H66" s="140">
        <v>7879</v>
      </c>
      <c r="I66" s="115">
        <v>17</v>
      </c>
      <c r="J66" s="116">
        <v>0.21576342175402971</v>
      </c>
    </row>
    <row r="67" spans="1:12" s="110" customFormat="1" ht="12" customHeight="1" x14ac:dyDescent="0.2">
      <c r="A67" s="118" t="s">
        <v>105</v>
      </c>
      <c r="B67" s="121" t="s">
        <v>108</v>
      </c>
      <c r="C67" s="113">
        <v>12.113754443532951</v>
      </c>
      <c r="D67" s="235">
        <v>2215</v>
      </c>
      <c r="E67" s="236">
        <v>2311</v>
      </c>
      <c r="F67" s="236">
        <v>2382</v>
      </c>
      <c r="G67" s="236">
        <v>2180</v>
      </c>
      <c r="H67" s="140">
        <v>2320</v>
      </c>
      <c r="I67" s="115">
        <v>-105</v>
      </c>
      <c r="J67" s="116">
        <v>-4.5258620689655169</v>
      </c>
    </row>
    <row r="68" spans="1:12" s="110" customFormat="1" ht="12" customHeight="1" x14ac:dyDescent="0.2">
      <c r="A68" s="118"/>
      <c r="B68" s="121" t="s">
        <v>109</v>
      </c>
      <c r="C68" s="113">
        <v>68.635493573967736</v>
      </c>
      <c r="D68" s="235">
        <v>12550</v>
      </c>
      <c r="E68" s="236">
        <v>12587</v>
      </c>
      <c r="F68" s="236">
        <v>12756</v>
      </c>
      <c r="G68" s="236">
        <v>12673</v>
      </c>
      <c r="H68" s="140">
        <v>12696</v>
      </c>
      <c r="I68" s="115">
        <v>-146</v>
      </c>
      <c r="J68" s="116">
        <v>-1.1499684940138626</v>
      </c>
    </row>
    <row r="69" spans="1:12" s="110" customFormat="1" ht="12" customHeight="1" x14ac:dyDescent="0.2">
      <c r="A69" s="118"/>
      <c r="B69" s="121" t="s">
        <v>110</v>
      </c>
      <c r="C69" s="113">
        <v>18.282745419742959</v>
      </c>
      <c r="D69" s="235">
        <v>3343</v>
      </c>
      <c r="E69" s="236">
        <v>3329</v>
      </c>
      <c r="F69" s="236">
        <v>3298</v>
      </c>
      <c r="G69" s="236">
        <v>3251</v>
      </c>
      <c r="H69" s="140">
        <v>3166</v>
      </c>
      <c r="I69" s="115">
        <v>177</v>
      </c>
      <c r="J69" s="116">
        <v>5.5906506632975361</v>
      </c>
    </row>
    <row r="70" spans="1:12" s="110" customFormat="1" ht="12" customHeight="1" x14ac:dyDescent="0.2">
      <c r="A70" s="120"/>
      <c r="B70" s="121" t="s">
        <v>111</v>
      </c>
      <c r="C70" s="113">
        <v>0.96800656275635766</v>
      </c>
      <c r="D70" s="235">
        <v>177</v>
      </c>
      <c r="E70" s="236">
        <v>180</v>
      </c>
      <c r="F70" s="236">
        <v>181</v>
      </c>
      <c r="G70" s="236">
        <v>169</v>
      </c>
      <c r="H70" s="140">
        <v>165</v>
      </c>
      <c r="I70" s="115">
        <v>12</v>
      </c>
      <c r="J70" s="116">
        <v>7.2727272727272725</v>
      </c>
    </row>
    <row r="71" spans="1:12" s="110" customFormat="1" ht="12" customHeight="1" x14ac:dyDescent="0.2">
      <c r="A71" s="120"/>
      <c r="B71" s="121" t="s">
        <v>112</v>
      </c>
      <c r="C71" s="113">
        <v>0.29532403609515995</v>
      </c>
      <c r="D71" s="235">
        <v>54</v>
      </c>
      <c r="E71" s="236">
        <v>58</v>
      </c>
      <c r="F71" s="236">
        <v>64</v>
      </c>
      <c r="G71" s="236">
        <v>55</v>
      </c>
      <c r="H71" s="140">
        <v>51</v>
      </c>
      <c r="I71" s="115">
        <v>3</v>
      </c>
      <c r="J71" s="116">
        <v>5.882352941176471</v>
      </c>
    </row>
    <row r="72" spans="1:12" s="110" customFormat="1" ht="12" customHeight="1" x14ac:dyDescent="0.2">
      <c r="A72" s="118" t="s">
        <v>113</v>
      </c>
      <c r="B72" s="119" t="s">
        <v>181</v>
      </c>
      <c r="C72" s="113">
        <v>73.584905660377359</v>
      </c>
      <c r="D72" s="235">
        <v>13455</v>
      </c>
      <c r="E72" s="236">
        <v>13528</v>
      </c>
      <c r="F72" s="236">
        <v>13712</v>
      </c>
      <c r="G72" s="236">
        <v>13404</v>
      </c>
      <c r="H72" s="140">
        <v>13526</v>
      </c>
      <c r="I72" s="115">
        <v>-71</v>
      </c>
      <c r="J72" s="116">
        <v>-0.52491497855981073</v>
      </c>
    </row>
    <row r="73" spans="1:12" s="110" customFormat="1" ht="12" customHeight="1" x14ac:dyDescent="0.2">
      <c r="A73" s="118"/>
      <c r="B73" s="119" t="s">
        <v>182</v>
      </c>
      <c r="C73" s="113">
        <v>26.415094339622641</v>
      </c>
      <c r="D73" s="115">
        <v>4830</v>
      </c>
      <c r="E73" s="114">
        <v>4879</v>
      </c>
      <c r="F73" s="114">
        <v>4905</v>
      </c>
      <c r="G73" s="114">
        <v>4869</v>
      </c>
      <c r="H73" s="140">
        <v>4821</v>
      </c>
      <c r="I73" s="115">
        <v>9</v>
      </c>
      <c r="J73" s="116">
        <v>0.18668326073428748</v>
      </c>
    </row>
    <row r="74" spans="1:12" s="110" customFormat="1" ht="12" customHeight="1" x14ac:dyDescent="0.2">
      <c r="A74" s="118" t="s">
        <v>113</v>
      </c>
      <c r="B74" s="119" t="s">
        <v>116</v>
      </c>
      <c r="C74" s="113">
        <v>91.812961443806401</v>
      </c>
      <c r="D74" s="115">
        <v>16788</v>
      </c>
      <c r="E74" s="114">
        <v>16923</v>
      </c>
      <c r="F74" s="114">
        <v>17108</v>
      </c>
      <c r="G74" s="114">
        <v>16800</v>
      </c>
      <c r="H74" s="140">
        <v>16858</v>
      </c>
      <c r="I74" s="115">
        <v>-70</v>
      </c>
      <c r="J74" s="116">
        <v>-0.41523312373947086</v>
      </c>
    </row>
    <row r="75" spans="1:12" s="110" customFormat="1" ht="12" customHeight="1" x14ac:dyDescent="0.2">
      <c r="A75" s="142"/>
      <c r="B75" s="124" t="s">
        <v>117</v>
      </c>
      <c r="C75" s="125">
        <v>8.1706316652994264</v>
      </c>
      <c r="D75" s="143">
        <v>1494</v>
      </c>
      <c r="E75" s="144">
        <v>1481</v>
      </c>
      <c r="F75" s="144">
        <v>1505</v>
      </c>
      <c r="G75" s="144">
        <v>1470</v>
      </c>
      <c r="H75" s="145">
        <v>1485</v>
      </c>
      <c r="I75" s="143">
        <v>9</v>
      </c>
      <c r="J75" s="146">
        <v>0.60606060606060608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32947</v>
      </c>
      <c r="G11" s="114">
        <v>33350</v>
      </c>
      <c r="H11" s="114">
        <v>33745</v>
      </c>
      <c r="I11" s="114">
        <v>33262</v>
      </c>
      <c r="J11" s="140">
        <v>33779</v>
      </c>
      <c r="K11" s="114">
        <v>-832</v>
      </c>
      <c r="L11" s="116">
        <v>-2.463068770537908</v>
      </c>
    </row>
    <row r="12" spans="1:17" s="110" customFormat="1" ht="24.95" customHeight="1" x14ac:dyDescent="0.2">
      <c r="A12" s="604" t="s">
        <v>185</v>
      </c>
      <c r="B12" s="605"/>
      <c r="C12" s="605"/>
      <c r="D12" s="606"/>
      <c r="E12" s="113">
        <v>66.209366558412</v>
      </c>
      <c r="F12" s="115">
        <v>21814</v>
      </c>
      <c r="G12" s="114">
        <v>22151</v>
      </c>
      <c r="H12" s="114">
        <v>22428</v>
      </c>
      <c r="I12" s="114">
        <v>22203</v>
      </c>
      <c r="J12" s="140">
        <v>22665</v>
      </c>
      <c r="K12" s="114">
        <v>-851</v>
      </c>
      <c r="L12" s="116">
        <v>-3.7546878446944629</v>
      </c>
    </row>
    <row r="13" spans="1:17" s="110" customFormat="1" ht="15" customHeight="1" x14ac:dyDescent="0.2">
      <c r="A13" s="120"/>
      <c r="B13" s="612" t="s">
        <v>107</v>
      </c>
      <c r="C13" s="612"/>
      <c r="E13" s="113">
        <v>33.790633441588007</v>
      </c>
      <c r="F13" s="115">
        <v>11133</v>
      </c>
      <c r="G13" s="114">
        <v>11199</v>
      </c>
      <c r="H13" s="114">
        <v>11317</v>
      </c>
      <c r="I13" s="114">
        <v>11059</v>
      </c>
      <c r="J13" s="140">
        <v>11114</v>
      </c>
      <c r="K13" s="114">
        <v>19</v>
      </c>
      <c r="L13" s="116">
        <v>0.17095555155659528</v>
      </c>
    </row>
    <row r="14" spans="1:17" s="110" customFormat="1" ht="24.95" customHeight="1" x14ac:dyDescent="0.2">
      <c r="A14" s="604" t="s">
        <v>186</v>
      </c>
      <c r="B14" s="605"/>
      <c r="C14" s="605"/>
      <c r="D14" s="606"/>
      <c r="E14" s="113">
        <v>10.183021215892191</v>
      </c>
      <c r="F14" s="115">
        <v>3355</v>
      </c>
      <c r="G14" s="114">
        <v>3524</v>
      </c>
      <c r="H14" s="114">
        <v>3656</v>
      </c>
      <c r="I14" s="114">
        <v>3323</v>
      </c>
      <c r="J14" s="140">
        <v>3570</v>
      </c>
      <c r="K14" s="114">
        <v>-215</v>
      </c>
      <c r="L14" s="116">
        <v>-6.0224089635854341</v>
      </c>
    </row>
    <row r="15" spans="1:17" s="110" customFormat="1" ht="15" customHeight="1" x14ac:dyDescent="0.2">
      <c r="A15" s="120"/>
      <c r="B15" s="119"/>
      <c r="C15" s="258" t="s">
        <v>106</v>
      </c>
      <c r="E15" s="113">
        <v>58.390461997019372</v>
      </c>
      <c r="F15" s="115">
        <v>1959</v>
      </c>
      <c r="G15" s="114">
        <v>2079</v>
      </c>
      <c r="H15" s="114">
        <v>2147</v>
      </c>
      <c r="I15" s="114">
        <v>1958</v>
      </c>
      <c r="J15" s="140">
        <v>2111</v>
      </c>
      <c r="K15" s="114">
        <v>-152</v>
      </c>
      <c r="L15" s="116">
        <v>-7.2003789673140695</v>
      </c>
    </row>
    <row r="16" spans="1:17" s="110" customFormat="1" ht="15" customHeight="1" x14ac:dyDescent="0.2">
      <c r="A16" s="120"/>
      <c r="B16" s="119"/>
      <c r="C16" s="258" t="s">
        <v>107</v>
      </c>
      <c r="E16" s="113">
        <v>41.609538002980628</v>
      </c>
      <c r="F16" s="115">
        <v>1396</v>
      </c>
      <c r="G16" s="114">
        <v>1445</v>
      </c>
      <c r="H16" s="114">
        <v>1509</v>
      </c>
      <c r="I16" s="114">
        <v>1365</v>
      </c>
      <c r="J16" s="140">
        <v>1459</v>
      </c>
      <c r="K16" s="114">
        <v>-63</v>
      </c>
      <c r="L16" s="116">
        <v>-4.3180260452364632</v>
      </c>
    </row>
    <row r="17" spans="1:12" s="110" customFormat="1" ht="15" customHeight="1" x14ac:dyDescent="0.2">
      <c r="A17" s="120"/>
      <c r="B17" s="121" t="s">
        <v>109</v>
      </c>
      <c r="C17" s="258"/>
      <c r="E17" s="113">
        <v>67.799799678271157</v>
      </c>
      <c r="F17" s="115">
        <v>22338</v>
      </c>
      <c r="G17" s="114">
        <v>22575</v>
      </c>
      <c r="H17" s="114">
        <v>22878</v>
      </c>
      <c r="I17" s="114">
        <v>22837</v>
      </c>
      <c r="J17" s="140">
        <v>23200</v>
      </c>
      <c r="K17" s="114">
        <v>-862</v>
      </c>
      <c r="L17" s="116">
        <v>-3.7155172413793105</v>
      </c>
    </row>
    <row r="18" spans="1:12" s="110" customFormat="1" ht="15" customHeight="1" x14ac:dyDescent="0.2">
      <c r="A18" s="120"/>
      <c r="B18" s="119"/>
      <c r="C18" s="258" t="s">
        <v>106</v>
      </c>
      <c r="E18" s="113">
        <v>65.556450890858628</v>
      </c>
      <c r="F18" s="115">
        <v>14644</v>
      </c>
      <c r="G18" s="114">
        <v>14857</v>
      </c>
      <c r="H18" s="114">
        <v>15106</v>
      </c>
      <c r="I18" s="114">
        <v>15149</v>
      </c>
      <c r="J18" s="140">
        <v>15487</v>
      </c>
      <c r="K18" s="114">
        <v>-843</v>
      </c>
      <c r="L18" s="116">
        <v>-5.4432750048427714</v>
      </c>
    </row>
    <row r="19" spans="1:12" s="110" customFormat="1" ht="15" customHeight="1" x14ac:dyDescent="0.2">
      <c r="A19" s="120"/>
      <c r="B19" s="119"/>
      <c r="C19" s="258" t="s">
        <v>107</v>
      </c>
      <c r="E19" s="113">
        <v>34.443549109141372</v>
      </c>
      <c r="F19" s="115">
        <v>7694</v>
      </c>
      <c r="G19" s="114">
        <v>7718</v>
      </c>
      <c r="H19" s="114">
        <v>7772</v>
      </c>
      <c r="I19" s="114">
        <v>7688</v>
      </c>
      <c r="J19" s="140">
        <v>7713</v>
      </c>
      <c r="K19" s="114">
        <v>-19</v>
      </c>
      <c r="L19" s="116">
        <v>-0.2463373525217166</v>
      </c>
    </row>
    <row r="20" spans="1:12" s="110" customFormat="1" ht="15" customHeight="1" x14ac:dyDescent="0.2">
      <c r="A20" s="120"/>
      <c r="B20" s="121" t="s">
        <v>110</v>
      </c>
      <c r="C20" s="258"/>
      <c r="E20" s="113">
        <v>21.243208789874647</v>
      </c>
      <c r="F20" s="115">
        <v>6999</v>
      </c>
      <c r="G20" s="114">
        <v>6991</v>
      </c>
      <c r="H20" s="114">
        <v>6963</v>
      </c>
      <c r="I20" s="114">
        <v>6868</v>
      </c>
      <c r="J20" s="140">
        <v>6778</v>
      </c>
      <c r="K20" s="114">
        <v>221</v>
      </c>
      <c r="L20" s="116">
        <v>3.2605488344644438</v>
      </c>
    </row>
    <row r="21" spans="1:12" s="110" customFormat="1" ht="15" customHeight="1" x14ac:dyDescent="0.2">
      <c r="A21" s="120"/>
      <c r="B21" s="119"/>
      <c r="C21" s="258" t="s">
        <v>106</v>
      </c>
      <c r="E21" s="113">
        <v>72.010287183883406</v>
      </c>
      <c r="F21" s="115">
        <v>5040</v>
      </c>
      <c r="G21" s="114">
        <v>5044</v>
      </c>
      <c r="H21" s="114">
        <v>5013</v>
      </c>
      <c r="I21" s="114">
        <v>4936</v>
      </c>
      <c r="J21" s="140">
        <v>4905</v>
      </c>
      <c r="K21" s="114">
        <v>135</v>
      </c>
      <c r="L21" s="116">
        <v>2.7522935779816513</v>
      </c>
    </row>
    <row r="22" spans="1:12" s="110" customFormat="1" ht="15" customHeight="1" x14ac:dyDescent="0.2">
      <c r="A22" s="120"/>
      <c r="B22" s="119"/>
      <c r="C22" s="258" t="s">
        <v>107</v>
      </c>
      <c r="E22" s="113">
        <v>27.989712816116587</v>
      </c>
      <c r="F22" s="115">
        <v>1959</v>
      </c>
      <c r="G22" s="114">
        <v>1947</v>
      </c>
      <c r="H22" s="114">
        <v>1950</v>
      </c>
      <c r="I22" s="114">
        <v>1932</v>
      </c>
      <c r="J22" s="140">
        <v>1873</v>
      </c>
      <c r="K22" s="114">
        <v>86</v>
      </c>
      <c r="L22" s="116">
        <v>4.5915643352909772</v>
      </c>
    </row>
    <row r="23" spans="1:12" s="110" customFormat="1" ht="15" customHeight="1" x14ac:dyDescent="0.2">
      <c r="A23" s="120"/>
      <c r="B23" s="121" t="s">
        <v>111</v>
      </c>
      <c r="C23" s="258"/>
      <c r="E23" s="113">
        <v>0.77397031596199961</v>
      </c>
      <c r="F23" s="115">
        <v>255</v>
      </c>
      <c r="G23" s="114">
        <v>260</v>
      </c>
      <c r="H23" s="114">
        <v>248</v>
      </c>
      <c r="I23" s="114">
        <v>234</v>
      </c>
      <c r="J23" s="140">
        <v>231</v>
      </c>
      <c r="K23" s="114">
        <v>24</v>
      </c>
      <c r="L23" s="116">
        <v>10.38961038961039</v>
      </c>
    </row>
    <row r="24" spans="1:12" s="110" customFormat="1" ht="15" customHeight="1" x14ac:dyDescent="0.2">
      <c r="A24" s="120"/>
      <c r="B24" s="119"/>
      <c r="C24" s="258" t="s">
        <v>106</v>
      </c>
      <c r="E24" s="113">
        <v>67.058823529411768</v>
      </c>
      <c r="F24" s="115">
        <v>171</v>
      </c>
      <c r="G24" s="114">
        <v>171</v>
      </c>
      <c r="H24" s="114">
        <v>162</v>
      </c>
      <c r="I24" s="114">
        <v>160</v>
      </c>
      <c r="J24" s="140">
        <v>162</v>
      </c>
      <c r="K24" s="114">
        <v>9</v>
      </c>
      <c r="L24" s="116">
        <v>5.5555555555555554</v>
      </c>
    </row>
    <row r="25" spans="1:12" s="110" customFormat="1" ht="15" customHeight="1" x14ac:dyDescent="0.2">
      <c r="A25" s="120"/>
      <c r="B25" s="119"/>
      <c r="C25" s="258" t="s">
        <v>107</v>
      </c>
      <c r="E25" s="113">
        <v>32.941176470588232</v>
      </c>
      <c r="F25" s="115">
        <v>84</v>
      </c>
      <c r="G25" s="114">
        <v>89</v>
      </c>
      <c r="H25" s="114">
        <v>86</v>
      </c>
      <c r="I25" s="114">
        <v>74</v>
      </c>
      <c r="J25" s="140">
        <v>69</v>
      </c>
      <c r="K25" s="114">
        <v>15</v>
      </c>
      <c r="L25" s="116">
        <v>21.739130434782609</v>
      </c>
    </row>
    <row r="26" spans="1:12" s="110" customFormat="1" ht="15" customHeight="1" x14ac:dyDescent="0.2">
      <c r="A26" s="120"/>
      <c r="C26" s="121" t="s">
        <v>187</v>
      </c>
      <c r="D26" s="110" t="s">
        <v>188</v>
      </c>
      <c r="E26" s="113">
        <v>0.26102528303032141</v>
      </c>
      <c r="F26" s="115">
        <v>86</v>
      </c>
      <c r="G26" s="114">
        <v>86</v>
      </c>
      <c r="H26" s="114">
        <v>78</v>
      </c>
      <c r="I26" s="114">
        <v>66</v>
      </c>
      <c r="J26" s="140">
        <v>65</v>
      </c>
      <c r="K26" s="114">
        <v>21</v>
      </c>
      <c r="L26" s="116">
        <v>32.307692307692307</v>
      </c>
    </row>
    <row r="27" spans="1:12" s="110" customFormat="1" ht="15" customHeight="1" x14ac:dyDescent="0.2">
      <c r="A27" s="120"/>
      <c r="B27" s="119"/>
      <c r="D27" s="259" t="s">
        <v>106</v>
      </c>
      <c r="E27" s="113">
        <v>63.953488372093027</v>
      </c>
      <c r="F27" s="115">
        <v>55</v>
      </c>
      <c r="G27" s="114">
        <v>55</v>
      </c>
      <c r="H27" s="114">
        <v>49</v>
      </c>
      <c r="I27" s="114">
        <v>43</v>
      </c>
      <c r="J27" s="140">
        <v>39</v>
      </c>
      <c r="K27" s="114">
        <v>16</v>
      </c>
      <c r="L27" s="116">
        <v>41.025641025641029</v>
      </c>
    </row>
    <row r="28" spans="1:12" s="110" customFormat="1" ht="15" customHeight="1" x14ac:dyDescent="0.2">
      <c r="A28" s="120"/>
      <c r="B28" s="119"/>
      <c r="D28" s="259" t="s">
        <v>107</v>
      </c>
      <c r="E28" s="113">
        <v>36.046511627906973</v>
      </c>
      <c r="F28" s="115">
        <v>31</v>
      </c>
      <c r="G28" s="114">
        <v>31</v>
      </c>
      <c r="H28" s="114">
        <v>29</v>
      </c>
      <c r="I28" s="114">
        <v>23</v>
      </c>
      <c r="J28" s="140">
        <v>26</v>
      </c>
      <c r="K28" s="114">
        <v>5</v>
      </c>
      <c r="L28" s="116">
        <v>19.23076923076923</v>
      </c>
    </row>
    <row r="29" spans="1:12" s="110" customFormat="1" ht="24.95" customHeight="1" x14ac:dyDescent="0.2">
      <c r="A29" s="604" t="s">
        <v>189</v>
      </c>
      <c r="B29" s="605"/>
      <c r="C29" s="605"/>
      <c r="D29" s="606"/>
      <c r="E29" s="113">
        <v>94.345463926912927</v>
      </c>
      <c r="F29" s="115">
        <v>31084</v>
      </c>
      <c r="G29" s="114">
        <v>31360</v>
      </c>
      <c r="H29" s="114">
        <v>31730</v>
      </c>
      <c r="I29" s="114">
        <v>31332</v>
      </c>
      <c r="J29" s="140">
        <v>31818</v>
      </c>
      <c r="K29" s="114">
        <v>-734</v>
      </c>
      <c r="L29" s="116">
        <v>-2.3068703249732856</v>
      </c>
    </row>
    <row r="30" spans="1:12" s="110" customFormat="1" ht="15" customHeight="1" x14ac:dyDescent="0.2">
      <c r="A30" s="120"/>
      <c r="B30" s="119"/>
      <c r="C30" s="258" t="s">
        <v>106</v>
      </c>
      <c r="E30" s="113">
        <v>65.773388238321971</v>
      </c>
      <c r="F30" s="115">
        <v>20445</v>
      </c>
      <c r="G30" s="114">
        <v>20673</v>
      </c>
      <c r="H30" s="114">
        <v>20915</v>
      </c>
      <c r="I30" s="114">
        <v>20763</v>
      </c>
      <c r="J30" s="140">
        <v>21193</v>
      </c>
      <c r="K30" s="114">
        <v>-748</v>
      </c>
      <c r="L30" s="116">
        <v>-3.529467276931062</v>
      </c>
    </row>
    <row r="31" spans="1:12" s="110" customFormat="1" ht="15" customHeight="1" x14ac:dyDescent="0.2">
      <c r="A31" s="120"/>
      <c r="B31" s="119"/>
      <c r="C31" s="258" t="s">
        <v>107</v>
      </c>
      <c r="E31" s="113">
        <v>34.226611761678036</v>
      </c>
      <c r="F31" s="115">
        <v>10639</v>
      </c>
      <c r="G31" s="114">
        <v>10687</v>
      </c>
      <c r="H31" s="114">
        <v>10815</v>
      </c>
      <c r="I31" s="114">
        <v>10569</v>
      </c>
      <c r="J31" s="140">
        <v>10625</v>
      </c>
      <c r="K31" s="114">
        <v>14</v>
      </c>
      <c r="L31" s="116">
        <v>0.13176470588235295</v>
      </c>
    </row>
    <row r="32" spans="1:12" s="110" customFormat="1" ht="15" customHeight="1" x14ac:dyDescent="0.2">
      <c r="A32" s="120"/>
      <c r="B32" s="119" t="s">
        <v>117</v>
      </c>
      <c r="C32" s="258"/>
      <c r="E32" s="113">
        <v>5.6484657176677695</v>
      </c>
      <c r="F32" s="115">
        <v>1861</v>
      </c>
      <c r="G32" s="114">
        <v>1988</v>
      </c>
      <c r="H32" s="114">
        <v>2011</v>
      </c>
      <c r="I32" s="114">
        <v>1927</v>
      </c>
      <c r="J32" s="140">
        <v>1958</v>
      </c>
      <c r="K32" s="114">
        <v>-97</v>
      </c>
      <c r="L32" s="116">
        <v>-4.9540347293156284</v>
      </c>
    </row>
    <row r="33" spans="1:12" s="110" customFormat="1" ht="15" customHeight="1" x14ac:dyDescent="0.2">
      <c r="A33" s="120"/>
      <c r="B33" s="119"/>
      <c r="C33" s="258" t="s">
        <v>106</v>
      </c>
      <c r="E33" s="113">
        <v>73.455131649650724</v>
      </c>
      <c r="F33" s="115">
        <v>1367</v>
      </c>
      <c r="G33" s="114">
        <v>1477</v>
      </c>
      <c r="H33" s="114">
        <v>1510</v>
      </c>
      <c r="I33" s="114">
        <v>1437</v>
      </c>
      <c r="J33" s="140">
        <v>1469</v>
      </c>
      <c r="K33" s="114">
        <v>-102</v>
      </c>
      <c r="L33" s="116">
        <v>-6.9434989788972086</v>
      </c>
    </row>
    <row r="34" spans="1:12" s="110" customFormat="1" ht="15" customHeight="1" x14ac:dyDescent="0.2">
      <c r="A34" s="120"/>
      <c r="B34" s="119"/>
      <c r="C34" s="258" t="s">
        <v>107</v>
      </c>
      <c r="E34" s="113">
        <v>26.544868350349276</v>
      </c>
      <c r="F34" s="115">
        <v>494</v>
      </c>
      <c r="G34" s="114">
        <v>511</v>
      </c>
      <c r="H34" s="114">
        <v>501</v>
      </c>
      <c r="I34" s="114">
        <v>490</v>
      </c>
      <c r="J34" s="140">
        <v>489</v>
      </c>
      <c r="K34" s="114">
        <v>5</v>
      </c>
      <c r="L34" s="116">
        <v>1.0224948875255624</v>
      </c>
    </row>
    <row r="35" spans="1:12" s="110" customFormat="1" ht="24.95" customHeight="1" x14ac:dyDescent="0.2">
      <c r="A35" s="604" t="s">
        <v>190</v>
      </c>
      <c r="B35" s="605"/>
      <c r="C35" s="605"/>
      <c r="D35" s="606"/>
      <c r="E35" s="113">
        <v>81.515767748201654</v>
      </c>
      <c r="F35" s="115">
        <v>26857</v>
      </c>
      <c r="G35" s="114">
        <v>27206</v>
      </c>
      <c r="H35" s="114">
        <v>27604</v>
      </c>
      <c r="I35" s="114">
        <v>27293</v>
      </c>
      <c r="J35" s="140">
        <v>27907</v>
      </c>
      <c r="K35" s="114">
        <v>-1050</v>
      </c>
      <c r="L35" s="116">
        <v>-3.762496864585946</v>
      </c>
    </row>
    <row r="36" spans="1:12" s="110" customFormat="1" ht="15" customHeight="1" x14ac:dyDescent="0.2">
      <c r="A36" s="120"/>
      <c r="B36" s="119"/>
      <c r="C36" s="258" t="s">
        <v>106</v>
      </c>
      <c r="E36" s="113">
        <v>76.989239304464391</v>
      </c>
      <c r="F36" s="115">
        <v>20677</v>
      </c>
      <c r="G36" s="114">
        <v>20978</v>
      </c>
      <c r="H36" s="114">
        <v>21241</v>
      </c>
      <c r="I36" s="114">
        <v>21082</v>
      </c>
      <c r="J36" s="140">
        <v>21568</v>
      </c>
      <c r="K36" s="114">
        <v>-891</v>
      </c>
      <c r="L36" s="116">
        <v>-4.1311201780415434</v>
      </c>
    </row>
    <row r="37" spans="1:12" s="110" customFormat="1" ht="15" customHeight="1" x14ac:dyDescent="0.2">
      <c r="A37" s="120"/>
      <c r="B37" s="119"/>
      <c r="C37" s="258" t="s">
        <v>107</v>
      </c>
      <c r="E37" s="113">
        <v>23.010760695535616</v>
      </c>
      <c r="F37" s="115">
        <v>6180</v>
      </c>
      <c r="G37" s="114">
        <v>6228</v>
      </c>
      <c r="H37" s="114">
        <v>6363</v>
      </c>
      <c r="I37" s="114">
        <v>6211</v>
      </c>
      <c r="J37" s="140">
        <v>6339</v>
      </c>
      <c r="K37" s="114">
        <v>-159</v>
      </c>
      <c r="L37" s="116">
        <v>-2.5082820634169427</v>
      </c>
    </row>
    <row r="38" spans="1:12" s="110" customFormat="1" ht="15" customHeight="1" x14ac:dyDescent="0.2">
      <c r="A38" s="120"/>
      <c r="B38" s="119" t="s">
        <v>182</v>
      </c>
      <c r="C38" s="258"/>
      <c r="E38" s="113">
        <v>18.484232251798343</v>
      </c>
      <c r="F38" s="115">
        <v>6090</v>
      </c>
      <c r="G38" s="114">
        <v>6144</v>
      </c>
      <c r="H38" s="114">
        <v>6141</v>
      </c>
      <c r="I38" s="114">
        <v>5969</v>
      </c>
      <c r="J38" s="140">
        <v>5872</v>
      </c>
      <c r="K38" s="114">
        <v>218</v>
      </c>
      <c r="L38" s="116">
        <v>3.7125340599455039</v>
      </c>
    </row>
    <row r="39" spans="1:12" s="110" customFormat="1" ht="15" customHeight="1" x14ac:dyDescent="0.2">
      <c r="A39" s="120"/>
      <c r="B39" s="119"/>
      <c r="C39" s="258" t="s">
        <v>106</v>
      </c>
      <c r="E39" s="113">
        <v>18.669950738916256</v>
      </c>
      <c r="F39" s="115">
        <v>1137</v>
      </c>
      <c r="G39" s="114">
        <v>1173</v>
      </c>
      <c r="H39" s="114">
        <v>1187</v>
      </c>
      <c r="I39" s="114">
        <v>1121</v>
      </c>
      <c r="J39" s="140">
        <v>1097</v>
      </c>
      <c r="K39" s="114">
        <v>40</v>
      </c>
      <c r="L39" s="116">
        <v>3.6463081130355515</v>
      </c>
    </row>
    <row r="40" spans="1:12" s="110" customFormat="1" ht="15" customHeight="1" x14ac:dyDescent="0.2">
      <c r="A40" s="120"/>
      <c r="B40" s="119"/>
      <c r="C40" s="258" t="s">
        <v>107</v>
      </c>
      <c r="E40" s="113">
        <v>81.330049261083744</v>
      </c>
      <c r="F40" s="115">
        <v>4953</v>
      </c>
      <c r="G40" s="114">
        <v>4971</v>
      </c>
      <c r="H40" s="114">
        <v>4954</v>
      </c>
      <c r="I40" s="114">
        <v>4848</v>
      </c>
      <c r="J40" s="140">
        <v>4775</v>
      </c>
      <c r="K40" s="114">
        <v>178</v>
      </c>
      <c r="L40" s="116">
        <v>3.7277486910994764</v>
      </c>
    </row>
    <row r="41" spans="1:12" s="110" customFormat="1" ht="24.75" customHeight="1" x14ac:dyDescent="0.2">
      <c r="A41" s="604" t="s">
        <v>519</v>
      </c>
      <c r="B41" s="605"/>
      <c r="C41" s="605"/>
      <c r="D41" s="606"/>
      <c r="E41" s="113">
        <v>4.5375906759340756</v>
      </c>
      <c r="F41" s="115">
        <v>1495</v>
      </c>
      <c r="G41" s="114">
        <v>1668</v>
      </c>
      <c r="H41" s="114">
        <v>1683</v>
      </c>
      <c r="I41" s="114">
        <v>1327</v>
      </c>
      <c r="J41" s="140">
        <v>1539</v>
      </c>
      <c r="K41" s="114">
        <v>-44</v>
      </c>
      <c r="L41" s="116">
        <v>-2.8589993502274202</v>
      </c>
    </row>
    <row r="42" spans="1:12" s="110" customFormat="1" ht="15" customHeight="1" x14ac:dyDescent="0.2">
      <c r="A42" s="120"/>
      <c r="B42" s="119"/>
      <c r="C42" s="258" t="s">
        <v>106</v>
      </c>
      <c r="E42" s="113">
        <v>59.665551839464882</v>
      </c>
      <c r="F42" s="115">
        <v>892</v>
      </c>
      <c r="G42" s="114">
        <v>1018</v>
      </c>
      <c r="H42" s="114">
        <v>1025</v>
      </c>
      <c r="I42" s="114">
        <v>786</v>
      </c>
      <c r="J42" s="140">
        <v>887</v>
      </c>
      <c r="K42" s="114">
        <v>5</v>
      </c>
      <c r="L42" s="116">
        <v>0.56369785794813976</v>
      </c>
    </row>
    <row r="43" spans="1:12" s="110" customFormat="1" ht="15" customHeight="1" x14ac:dyDescent="0.2">
      <c r="A43" s="123"/>
      <c r="B43" s="124"/>
      <c r="C43" s="260" t="s">
        <v>107</v>
      </c>
      <c r="D43" s="261"/>
      <c r="E43" s="125">
        <v>40.334448160535118</v>
      </c>
      <c r="F43" s="143">
        <v>603</v>
      </c>
      <c r="G43" s="144">
        <v>650</v>
      </c>
      <c r="H43" s="144">
        <v>658</v>
      </c>
      <c r="I43" s="144">
        <v>541</v>
      </c>
      <c r="J43" s="145">
        <v>652</v>
      </c>
      <c r="K43" s="144">
        <v>-49</v>
      </c>
      <c r="L43" s="146">
        <v>-7.5153374233128831</v>
      </c>
    </row>
    <row r="44" spans="1:12" s="110" customFormat="1" ht="45.75" customHeight="1" x14ac:dyDescent="0.2">
      <c r="A44" s="604" t="s">
        <v>191</v>
      </c>
      <c r="B44" s="605"/>
      <c r="C44" s="605"/>
      <c r="D44" s="606"/>
      <c r="E44" s="113">
        <v>2.2187149057577322</v>
      </c>
      <c r="F44" s="115">
        <v>731</v>
      </c>
      <c r="G44" s="114">
        <v>740</v>
      </c>
      <c r="H44" s="114">
        <v>745</v>
      </c>
      <c r="I44" s="114">
        <v>734</v>
      </c>
      <c r="J44" s="140">
        <v>743</v>
      </c>
      <c r="K44" s="114">
        <v>-12</v>
      </c>
      <c r="L44" s="116">
        <v>-1.6150740242261103</v>
      </c>
    </row>
    <row r="45" spans="1:12" s="110" customFormat="1" ht="15" customHeight="1" x14ac:dyDescent="0.2">
      <c r="A45" s="120"/>
      <c r="B45" s="119"/>
      <c r="C45" s="258" t="s">
        <v>106</v>
      </c>
      <c r="E45" s="113">
        <v>58.686730506155953</v>
      </c>
      <c r="F45" s="115">
        <v>429</v>
      </c>
      <c r="G45" s="114">
        <v>434</v>
      </c>
      <c r="H45" s="114">
        <v>440</v>
      </c>
      <c r="I45" s="114">
        <v>436</v>
      </c>
      <c r="J45" s="140">
        <v>443</v>
      </c>
      <c r="K45" s="114">
        <v>-14</v>
      </c>
      <c r="L45" s="116">
        <v>-3.1602708803611739</v>
      </c>
    </row>
    <row r="46" spans="1:12" s="110" customFormat="1" ht="15" customHeight="1" x14ac:dyDescent="0.2">
      <c r="A46" s="123"/>
      <c r="B46" s="124"/>
      <c r="C46" s="260" t="s">
        <v>107</v>
      </c>
      <c r="D46" s="261"/>
      <c r="E46" s="125">
        <v>41.313269493844047</v>
      </c>
      <c r="F46" s="143">
        <v>302</v>
      </c>
      <c r="G46" s="144">
        <v>306</v>
      </c>
      <c r="H46" s="144">
        <v>305</v>
      </c>
      <c r="I46" s="144">
        <v>298</v>
      </c>
      <c r="J46" s="145">
        <v>300</v>
      </c>
      <c r="K46" s="144">
        <v>2</v>
      </c>
      <c r="L46" s="146">
        <v>0.66666666666666663</v>
      </c>
    </row>
    <row r="47" spans="1:12" s="110" customFormat="1" ht="39" customHeight="1" x14ac:dyDescent="0.2">
      <c r="A47" s="604" t="s">
        <v>520</v>
      </c>
      <c r="B47" s="607"/>
      <c r="C47" s="607"/>
      <c r="D47" s="608"/>
      <c r="E47" s="113">
        <v>0.37332685828755274</v>
      </c>
      <c r="F47" s="115">
        <v>123</v>
      </c>
      <c r="G47" s="114">
        <v>126</v>
      </c>
      <c r="H47" s="114">
        <v>124</v>
      </c>
      <c r="I47" s="114">
        <v>113</v>
      </c>
      <c r="J47" s="140">
        <v>120</v>
      </c>
      <c r="K47" s="114">
        <v>3</v>
      </c>
      <c r="L47" s="116">
        <v>2.5</v>
      </c>
    </row>
    <row r="48" spans="1:12" s="110" customFormat="1" ht="15" customHeight="1" x14ac:dyDescent="0.2">
      <c r="A48" s="120"/>
      <c r="B48" s="119"/>
      <c r="C48" s="258" t="s">
        <v>106</v>
      </c>
      <c r="E48" s="113">
        <v>50.40650406504065</v>
      </c>
      <c r="F48" s="115">
        <v>62</v>
      </c>
      <c r="G48" s="114">
        <v>62</v>
      </c>
      <c r="H48" s="114">
        <v>58</v>
      </c>
      <c r="I48" s="114">
        <v>50</v>
      </c>
      <c r="J48" s="140">
        <v>52</v>
      </c>
      <c r="K48" s="114">
        <v>10</v>
      </c>
      <c r="L48" s="116">
        <v>19.23076923076923</v>
      </c>
    </row>
    <row r="49" spans="1:12" s="110" customFormat="1" ht="15" customHeight="1" x14ac:dyDescent="0.2">
      <c r="A49" s="123"/>
      <c r="B49" s="124"/>
      <c r="C49" s="260" t="s">
        <v>107</v>
      </c>
      <c r="D49" s="261"/>
      <c r="E49" s="125">
        <v>49.59349593495935</v>
      </c>
      <c r="F49" s="143">
        <v>61</v>
      </c>
      <c r="G49" s="144">
        <v>64</v>
      </c>
      <c r="H49" s="144">
        <v>66</v>
      </c>
      <c r="I49" s="144">
        <v>63</v>
      </c>
      <c r="J49" s="145">
        <v>68</v>
      </c>
      <c r="K49" s="144">
        <v>-7</v>
      </c>
      <c r="L49" s="146">
        <v>-10.294117647058824</v>
      </c>
    </row>
    <row r="50" spans="1:12" s="110" customFormat="1" ht="24.95" customHeight="1" x14ac:dyDescent="0.2">
      <c r="A50" s="609" t="s">
        <v>192</v>
      </c>
      <c r="B50" s="610"/>
      <c r="C50" s="610"/>
      <c r="D50" s="611"/>
      <c r="E50" s="262">
        <v>9.6791817160894773</v>
      </c>
      <c r="F50" s="263">
        <v>3189</v>
      </c>
      <c r="G50" s="264">
        <v>3374</v>
      </c>
      <c r="H50" s="264">
        <v>3457</v>
      </c>
      <c r="I50" s="264">
        <v>3203</v>
      </c>
      <c r="J50" s="265">
        <v>3331</v>
      </c>
      <c r="K50" s="263">
        <v>-142</v>
      </c>
      <c r="L50" s="266">
        <v>-4.2629840888622033</v>
      </c>
    </row>
    <row r="51" spans="1:12" s="110" customFormat="1" ht="15" customHeight="1" x14ac:dyDescent="0.2">
      <c r="A51" s="120"/>
      <c r="B51" s="119"/>
      <c r="C51" s="258" t="s">
        <v>106</v>
      </c>
      <c r="E51" s="113">
        <v>59.391658827218563</v>
      </c>
      <c r="F51" s="115">
        <v>1894</v>
      </c>
      <c r="G51" s="114">
        <v>1986</v>
      </c>
      <c r="H51" s="114">
        <v>2055</v>
      </c>
      <c r="I51" s="114">
        <v>1908</v>
      </c>
      <c r="J51" s="140">
        <v>1994</v>
      </c>
      <c r="K51" s="114">
        <v>-100</v>
      </c>
      <c r="L51" s="116">
        <v>-5.0150451354062184</v>
      </c>
    </row>
    <row r="52" spans="1:12" s="110" customFormat="1" ht="15" customHeight="1" x14ac:dyDescent="0.2">
      <c r="A52" s="120"/>
      <c r="B52" s="119"/>
      <c r="C52" s="258" t="s">
        <v>107</v>
      </c>
      <c r="E52" s="113">
        <v>40.608341172781437</v>
      </c>
      <c r="F52" s="115">
        <v>1295</v>
      </c>
      <c r="G52" s="114">
        <v>1388</v>
      </c>
      <c r="H52" s="114">
        <v>1402</v>
      </c>
      <c r="I52" s="114">
        <v>1295</v>
      </c>
      <c r="J52" s="140">
        <v>1337</v>
      </c>
      <c r="K52" s="114">
        <v>-42</v>
      </c>
      <c r="L52" s="116">
        <v>-3.1413612565445028</v>
      </c>
    </row>
    <row r="53" spans="1:12" s="110" customFormat="1" ht="15" customHeight="1" x14ac:dyDescent="0.2">
      <c r="A53" s="120"/>
      <c r="B53" s="119"/>
      <c r="C53" s="258" t="s">
        <v>187</v>
      </c>
      <c r="D53" s="110" t="s">
        <v>193</v>
      </c>
      <c r="E53" s="113">
        <v>26.810912511759174</v>
      </c>
      <c r="F53" s="115">
        <v>855</v>
      </c>
      <c r="G53" s="114">
        <v>1001</v>
      </c>
      <c r="H53" s="114">
        <v>1025</v>
      </c>
      <c r="I53" s="114">
        <v>773</v>
      </c>
      <c r="J53" s="140">
        <v>871</v>
      </c>
      <c r="K53" s="114">
        <v>-16</v>
      </c>
      <c r="L53" s="116">
        <v>-1.8369690011481057</v>
      </c>
    </row>
    <row r="54" spans="1:12" s="110" customFormat="1" ht="15" customHeight="1" x14ac:dyDescent="0.2">
      <c r="A54" s="120"/>
      <c r="B54" s="119"/>
      <c r="D54" s="267" t="s">
        <v>194</v>
      </c>
      <c r="E54" s="113">
        <v>60.23391812865497</v>
      </c>
      <c r="F54" s="115">
        <v>515</v>
      </c>
      <c r="G54" s="114">
        <v>591</v>
      </c>
      <c r="H54" s="114">
        <v>609</v>
      </c>
      <c r="I54" s="114">
        <v>449</v>
      </c>
      <c r="J54" s="140">
        <v>497</v>
      </c>
      <c r="K54" s="114">
        <v>18</v>
      </c>
      <c r="L54" s="116">
        <v>3.6217303822937628</v>
      </c>
    </row>
    <row r="55" spans="1:12" s="110" customFormat="1" ht="15" customHeight="1" x14ac:dyDescent="0.2">
      <c r="A55" s="120"/>
      <c r="B55" s="119"/>
      <c r="D55" s="267" t="s">
        <v>195</v>
      </c>
      <c r="E55" s="113">
        <v>39.76608187134503</v>
      </c>
      <c r="F55" s="115">
        <v>340</v>
      </c>
      <c r="G55" s="114">
        <v>410</v>
      </c>
      <c r="H55" s="114">
        <v>416</v>
      </c>
      <c r="I55" s="114">
        <v>324</v>
      </c>
      <c r="J55" s="140">
        <v>374</v>
      </c>
      <c r="K55" s="114">
        <v>-34</v>
      </c>
      <c r="L55" s="116">
        <v>-9.0909090909090917</v>
      </c>
    </row>
    <row r="56" spans="1:12" s="110" customFormat="1" ht="15" customHeight="1" x14ac:dyDescent="0.2">
      <c r="A56" s="120"/>
      <c r="B56" s="119" t="s">
        <v>196</v>
      </c>
      <c r="C56" s="258"/>
      <c r="E56" s="113">
        <v>70.230977023704739</v>
      </c>
      <c r="F56" s="115">
        <v>23139</v>
      </c>
      <c r="G56" s="114">
        <v>23211</v>
      </c>
      <c r="H56" s="114">
        <v>23408</v>
      </c>
      <c r="I56" s="114">
        <v>23272</v>
      </c>
      <c r="J56" s="140">
        <v>23627</v>
      </c>
      <c r="K56" s="114">
        <v>-488</v>
      </c>
      <c r="L56" s="116">
        <v>-2.0654336140855802</v>
      </c>
    </row>
    <row r="57" spans="1:12" s="110" customFormat="1" ht="15" customHeight="1" x14ac:dyDescent="0.2">
      <c r="A57" s="120"/>
      <c r="B57" s="119"/>
      <c r="C57" s="258" t="s">
        <v>106</v>
      </c>
      <c r="E57" s="113">
        <v>67.764380483166946</v>
      </c>
      <c r="F57" s="115">
        <v>15680</v>
      </c>
      <c r="G57" s="114">
        <v>15797</v>
      </c>
      <c r="H57" s="114">
        <v>15921</v>
      </c>
      <c r="I57" s="114">
        <v>15904</v>
      </c>
      <c r="J57" s="140">
        <v>16233</v>
      </c>
      <c r="K57" s="114">
        <v>-553</v>
      </c>
      <c r="L57" s="116">
        <v>-3.4066407934454506</v>
      </c>
    </row>
    <row r="58" spans="1:12" s="110" customFormat="1" ht="15" customHeight="1" x14ac:dyDescent="0.2">
      <c r="A58" s="120"/>
      <c r="B58" s="119"/>
      <c r="C58" s="258" t="s">
        <v>107</v>
      </c>
      <c r="E58" s="113">
        <v>32.235619516833054</v>
      </c>
      <c r="F58" s="115">
        <v>7459</v>
      </c>
      <c r="G58" s="114">
        <v>7414</v>
      </c>
      <c r="H58" s="114">
        <v>7487</v>
      </c>
      <c r="I58" s="114">
        <v>7368</v>
      </c>
      <c r="J58" s="140">
        <v>7394</v>
      </c>
      <c r="K58" s="114">
        <v>65</v>
      </c>
      <c r="L58" s="116">
        <v>0.87909115499053292</v>
      </c>
    </row>
    <row r="59" spans="1:12" s="110" customFormat="1" ht="15" customHeight="1" x14ac:dyDescent="0.2">
      <c r="A59" s="120"/>
      <c r="B59" s="119"/>
      <c r="C59" s="258" t="s">
        <v>105</v>
      </c>
      <c r="D59" s="110" t="s">
        <v>197</v>
      </c>
      <c r="E59" s="113">
        <v>89.385885301871298</v>
      </c>
      <c r="F59" s="115">
        <v>20683</v>
      </c>
      <c r="G59" s="114">
        <v>20765</v>
      </c>
      <c r="H59" s="114">
        <v>20933</v>
      </c>
      <c r="I59" s="114">
        <v>20857</v>
      </c>
      <c r="J59" s="140">
        <v>21180</v>
      </c>
      <c r="K59" s="114">
        <v>-497</v>
      </c>
      <c r="L59" s="116">
        <v>-2.3465533522190745</v>
      </c>
    </row>
    <row r="60" spans="1:12" s="110" customFormat="1" ht="15" customHeight="1" x14ac:dyDescent="0.2">
      <c r="A60" s="120"/>
      <c r="B60" s="119"/>
      <c r="C60" s="258"/>
      <c r="D60" s="267" t="s">
        <v>198</v>
      </c>
      <c r="E60" s="113">
        <v>66.059082338152109</v>
      </c>
      <c r="F60" s="115">
        <v>13663</v>
      </c>
      <c r="G60" s="114">
        <v>13781</v>
      </c>
      <c r="H60" s="114">
        <v>13880</v>
      </c>
      <c r="I60" s="114">
        <v>13910</v>
      </c>
      <c r="J60" s="140">
        <v>14211</v>
      </c>
      <c r="K60" s="114">
        <v>-548</v>
      </c>
      <c r="L60" s="116">
        <v>-3.8561677573710504</v>
      </c>
    </row>
    <row r="61" spans="1:12" s="110" customFormat="1" ht="15" customHeight="1" x14ac:dyDescent="0.2">
      <c r="A61" s="120"/>
      <c r="B61" s="119"/>
      <c r="C61" s="258"/>
      <c r="D61" s="267" t="s">
        <v>199</v>
      </c>
      <c r="E61" s="113">
        <v>33.940917661847891</v>
      </c>
      <c r="F61" s="115">
        <v>7020</v>
      </c>
      <c r="G61" s="114">
        <v>6984</v>
      </c>
      <c r="H61" s="114">
        <v>7053</v>
      </c>
      <c r="I61" s="114">
        <v>6947</v>
      </c>
      <c r="J61" s="140">
        <v>6969</v>
      </c>
      <c r="K61" s="114">
        <v>51</v>
      </c>
      <c r="L61" s="116">
        <v>0.73181231166594918</v>
      </c>
    </row>
    <row r="62" spans="1:12" s="110" customFormat="1" ht="15" customHeight="1" x14ac:dyDescent="0.2">
      <c r="A62" s="120"/>
      <c r="B62" s="119"/>
      <c r="C62" s="258"/>
      <c r="D62" s="258" t="s">
        <v>200</v>
      </c>
      <c r="E62" s="113">
        <v>10.6141146981287</v>
      </c>
      <c r="F62" s="115">
        <v>2456</v>
      </c>
      <c r="G62" s="114">
        <v>2446</v>
      </c>
      <c r="H62" s="114">
        <v>2475</v>
      </c>
      <c r="I62" s="114">
        <v>2415</v>
      </c>
      <c r="J62" s="140">
        <v>2447</v>
      </c>
      <c r="K62" s="114">
        <v>9</v>
      </c>
      <c r="L62" s="116">
        <v>0.36779730281977935</v>
      </c>
    </row>
    <row r="63" spans="1:12" s="110" customFormat="1" ht="15" customHeight="1" x14ac:dyDescent="0.2">
      <c r="A63" s="120"/>
      <c r="B63" s="119"/>
      <c r="C63" s="258"/>
      <c r="D63" s="267" t="s">
        <v>198</v>
      </c>
      <c r="E63" s="113">
        <v>82.125407166123779</v>
      </c>
      <c r="F63" s="115">
        <v>2017</v>
      </c>
      <c r="G63" s="114">
        <v>2016</v>
      </c>
      <c r="H63" s="114">
        <v>2041</v>
      </c>
      <c r="I63" s="114">
        <v>1994</v>
      </c>
      <c r="J63" s="140">
        <v>2022</v>
      </c>
      <c r="K63" s="114">
        <v>-5</v>
      </c>
      <c r="L63" s="116">
        <v>-0.24727992087042533</v>
      </c>
    </row>
    <row r="64" spans="1:12" s="110" customFormat="1" ht="15" customHeight="1" x14ac:dyDescent="0.2">
      <c r="A64" s="120"/>
      <c r="B64" s="119"/>
      <c r="C64" s="258"/>
      <c r="D64" s="267" t="s">
        <v>199</v>
      </c>
      <c r="E64" s="113">
        <v>17.874592833876221</v>
      </c>
      <c r="F64" s="115">
        <v>439</v>
      </c>
      <c r="G64" s="114">
        <v>430</v>
      </c>
      <c r="H64" s="114">
        <v>434</v>
      </c>
      <c r="I64" s="114">
        <v>421</v>
      </c>
      <c r="J64" s="140">
        <v>425</v>
      </c>
      <c r="K64" s="114">
        <v>14</v>
      </c>
      <c r="L64" s="116">
        <v>3.2941176470588234</v>
      </c>
    </row>
    <row r="65" spans="1:12" s="110" customFormat="1" ht="15" customHeight="1" x14ac:dyDescent="0.2">
      <c r="A65" s="120"/>
      <c r="B65" s="119" t="s">
        <v>201</v>
      </c>
      <c r="C65" s="258"/>
      <c r="E65" s="113">
        <v>9.0721461741584974</v>
      </c>
      <c r="F65" s="115">
        <v>2989</v>
      </c>
      <c r="G65" s="114">
        <v>2973</v>
      </c>
      <c r="H65" s="114">
        <v>2980</v>
      </c>
      <c r="I65" s="114">
        <v>2969</v>
      </c>
      <c r="J65" s="140">
        <v>2952</v>
      </c>
      <c r="K65" s="114">
        <v>37</v>
      </c>
      <c r="L65" s="116">
        <v>1.2533875338753389</v>
      </c>
    </row>
    <row r="66" spans="1:12" s="110" customFormat="1" ht="15" customHeight="1" x14ac:dyDescent="0.2">
      <c r="A66" s="120"/>
      <c r="B66" s="119"/>
      <c r="C66" s="258" t="s">
        <v>106</v>
      </c>
      <c r="E66" s="113">
        <v>60.120441619270657</v>
      </c>
      <c r="F66" s="115">
        <v>1797</v>
      </c>
      <c r="G66" s="114">
        <v>1799</v>
      </c>
      <c r="H66" s="114">
        <v>1804</v>
      </c>
      <c r="I66" s="114">
        <v>1807</v>
      </c>
      <c r="J66" s="140">
        <v>1829</v>
      </c>
      <c r="K66" s="114">
        <v>-32</v>
      </c>
      <c r="L66" s="116">
        <v>-1.7495899398578458</v>
      </c>
    </row>
    <row r="67" spans="1:12" s="110" customFormat="1" ht="15" customHeight="1" x14ac:dyDescent="0.2">
      <c r="A67" s="120"/>
      <c r="B67" s="119"/>
      <c r="C67" s="258" t="s">
        <v>107</v>
      </c>
      <c r="E67" s="113">
        <v>39.879558380729343</v>
      </c>
      <c r="F67" s="115">
        <v>1192</v>
      </c>
      <c r="G67" s="114">
        <v>1174</v>
      </c>
      <c r="H67" s="114">
        <v>1176</v>
      </c>
      <c r="I67" s="114">
        <v>1162</v>
      </c>
      <c r="J67" s="140">
        <v>1123</v>
      </c>
      <c r="K67" s="114">
        <v>69</v>
      </c>
      <c r="L67" s="116">
        <v>6.1442564559216386</v>
      </c>
    </row>
    <row r="68" spans="1:12" s="110" customFormat="1" ht="15" customHeight="1" x14ac:dyDescent="0.2">
      <c r="A68" s="120"/>
      <c r="B68" s="119"/>
      <c r="C68" s="258" t="s">
        <v>105</v>
      </c>
      <c r="D68" s="110" t="s">
        <v>202</v>
      </c>
      <c r="E68" s="113">
        <v>24.355971896955502</v>
      </c>
      <c r="F68" s="115">
        <v>728</v>
      </c>
      <c r="G68" s="114">
        <v>706</v>
      </c>
      <c r="H68" s="114">
        <v>712</v>
      </c>
      <c r="I68" s="114">
        <v>698</v>
      </c>
      <c r="J68" s="140">
        <v>671</v>
      </c>
      <c r="K68" s="114">
        <v>57</v>
      </c>
      <c r="L68" s="116">
        <v>8.49478390461997</v>
      </c>
    </row>
    <row r="69" spans="1:12" s="110" customFormat="1" ht="15" customHeight="1" x14ac:dyDescent="0.2">
      <c r="A69" s="120"/>
      <c r="B69" s="119"/>
      <c r="C69" s="258"/>
      <c r="D69" s="267" t="s">
        <v>198</v>
      </c>
      <c r="E69" s="113">
        <v>55.357142857142854</v>
      </c>
      <c r="F69" s="115">
        <v>403</v>
      </c>
      <c r="G69" s="114">
        <v>396</v>
      </c>
      <c r="H69" s="114">
        <v>407</v>
      </c>
      <c r="I69" s="114">
        <v>397</v>
      </c>
      <c r="J69" s="140">
        <v>392</v>
      </c>
      <c r="K69" s="114">
        <v>11</v>
      </c>
      <c r="L69" s="116">
        <v>2.806122448979592</v>
      </c>
    </row>
    <row r="70" spans="1:12" s="110" customFormat="1" ht="15" customHeight="1" x14ac:dyDescent="0.2">
      <c r="A70" s="120"/>
      <c r="B70" s="119"/>
      <c r="C70" s="258"/>
      <c r="D70" s="267" t="s">
        <v>199</v>
      </c>
      <c r="E70" s="113">
        <v>44.642857142857146</v>
      </c>
      <c r="F70" s="115">
        <v>325</v>
      </c>
      <c r="G70" s="114">
        <v>310</v>
      </c>
      <c r="H70" s="114">
        <v>305</v>
      </c>
      <c r="I70" s="114">
        <v>301</v>
      </c>
      <c r="J70" s="140">
        <v>279</v>
      </c>
      <c r="K70" s="114">
        <v>46</v>
      </c>
      <c r="L70" s="116">
        <v>16.487455197132615</v>
      </c>
    </row>
    <row r="71" spans="1:12" s="110" customFormat="1" ht="15" customHeight="1" x14ac:dyDescent="0.2">
      <c r="A71" s="120"/>
      <c r="B71" s="119"/>
      <c r="C71" s="258"/>
      <c r="D71" s="110" t="s">
        <v>203</v>
      </c>
      <c r="E71" s="113">
        <v>71.094011375041816</v>
      </c>
      <c r="F71" s="115">
        <v>2125</v>
      </c>
      <c r="G71" s="114">
        <v>2126</v>
      </c>
      <c r="H71" s="114">
        <v>2125</v>
      </c>
      <c r="I71" s="114">
        <v>2129</v>
      </c>
      <c r="J71" s="140">
        <v>2138</v>
      </c>
      <c r="K71" s="114">
        <v>-13</v>
      </c>
      <c r="L71" s="116">
        <v>-0.60804490177736203</v>
      </c>
    </row>
    <row r="72" spans="1:12" s="110" customFormat="1" ht="15" customHeight="1" x14ac:dyDescent="0.2">
      <c r="A72" s="120"/>
      <c r="B72" s="119"/>
      <c r="C72" s="258"/>
      <c r="D72" s="267" t="s">
        <v>198</v>
      </c>
      <c r="E72" s="113">
        <v>61.694117647058825</v>
      </c>
      <c r="F72" s="115">
        <v>1311</v>
      </c>
      <c r="G72" s="114">
        <v>1315</v>
      </c>
      <c r="H72" s="114">
        <v>1308</v>
      </c>
      <c r="I72" s="114">
        <v>1323</v>
      </c>
      <c r="J72" s="140">
        <v>1349</v>
      </c>
      <c r="K72" s="114">
        <v>-38</v>
      </c>
      <c r="L72" s="116">
        <v>-2.816901408450704</v>
      </c>
    </row>
    <row r="73" spans="1:12" s="110" customFormat="1" ht="15" customHeight="1" x14ac:dyDescent="0.2">
      <c r="A73" s="120"/>
      <c r="B73" s="119"/>
      <c r="C73" s="258"/>
      <c r="D73" s="267" t="s">
        <v>199</v>
      </c>
      <c r="E73" s="113">
        <v>38.305882352941175</v>
      </c>
      <c r="F73" s="115">
        <v>814</v>
      </c>
      <c r="G73" s="114">
        <v>811</v>
      </c>
      <c r="H73" s="114">
        <v>817</v>
      </c>
      <c r="I73" s="114">
        <v>806</v>
      </c>
      <c r="J73" s="140">
        <v>789</v>
      </c>
      <c r="K73" s="114">
        <v>25</v>
      </c>
      <c r="L73" s="116">
        <v>3.1685678073510775</v>
      </c>
    </row>
    <row r="74" spans="1:12" s="110" customFormat="1" ht="15" customHeight="1" x14ac:dyDescent="0.2">
      <c r="A74" s="120"/>
      <c r="B74" s="119"/>
      <c r="C74" s="258"/>
      <c r="D74" s="110" t="s">
        <v>204</v>
      </c>
      <c r="E74" s="113">
        <v>4.5500167280026762</v>
      </c>
      <c r="F74" s="115">
        <v>136</v>
      </c>
      <c r="G74" s="114">
        <v>141</v>
      </c>
      <c r="H74" s="114">
        <v>143</v>
      </c>
      <c r="I74" s="114">
        <v>142</v>
      </c>
      <c r="J74" s="140">
        <v>143</v>
      </c>
      <c r="K74" s="114">
        <v>-7</v>
      </c>
      <c r="L74" s="116">
        <v>-4.895104895104895</v>
      </c>
    </row>
    <row r="75" spans="1:12" s="110" customFormat="1" ht="15" customHeight="1" x14ac:dyDescent="0.2">
      <c r="A75" s="120"/>
      <c r="B75" s="119"/>
      <c r="C75" s="258"/>
      <c r="D75" s="267" t="s">
        <v>198</v>
      </c>
      <c r="E75" s="113">
        <v>61.029411764705884</v>
      </c>
      <c r="F75" s="115">
        <v>83</v>
      </c>
      <c r="G75" s="114">
        <v>88</v>
      </c>
      <c r="H75" s="114">
        <v>89</v>
      </c>
      <c r="I75" s="114">
        <v>87</v>
      </c>
      <c r="J75" s="140">
        <v>88</v>
      </c>
      <c r="K75" s="114">
        <v>-5</v>
      </c>
      <c r="L75" s="116">
        <v>-5.6818181818181817</v>
      </c>
    </row>
    <row r="76" spans="1:12" s="110" customFormat="1" ht="15" customHeight="1" x14ac:dyDescent="0.2">
      <c r="A76" s="120"/>
      <c r="B76" s="119"/>
      <c r="C76" s="258"/>
      <c r="D76" s="267" t="s">
        <v>199</v>
      </c>
      <c r="E76" s="113">
        <v>38.970588235294116</v>
      </c>
      <c r="F76" s="115">
        <v>53</v>
      </c>
      <c r="G76" s="114">
        <v>53</v>
      </c>
      <c r="H76" s="114">
        <v>54</v>
      </c>
      <c r="I76" s="114">
        <v>55</v>
      </c>
      <c r="J76" s="140">
        <v>55</v>
      </c>
      <c r="K76" s="114">
        <v>-2</v>
      </c>
      <c r="L76" s="116">
        <v>-3.6363636363636362</v>
      </c>
    </row>
    <row r="77" spans="1:12" s="110" customFormat="1" ht="15" customHeight="1" x14ac:dyDescent="0.2">
      <c r="A77" s="534"/>
      <c r="B77" s="119" t="s">
        <v>205</v>
      </c>
      <c r="C77" s="268"/>
      <c r="D77" s="182"/>
      <c r="E77" s="113">
        <v>11.017695086047288</v>
      </c>
      <c r="F77" s="115">
        <v>3630</v>
      </c>
      <c r="G77" s="114">
        <v>3792</v>
      </c>
      <c r="H77" s="114">
        <v>3900</v>
      </c>
      <c r="I77" s="114">
        <v>3818</v>
      </c>
      <c r="J77" s="140">
        <v>3869</v>
      </c>
      <c r="K77" s="114">
        <v>-239</v>
      </c>
      <c r="L77" s="116">
        <v>-6.1773067976221245</v>
      </c>
    </row>
    <row r="78" spans="1:12" s="110" customFormat="1" ht="15" customHeight="1" x14ac:dyDescent="0.2">
      <c r="A78" s="120"/>
      <c r="B78" s="119"/>
      <c r="C78" s="268" t="s">
        <v>106</v>
      </c>
      <c r="D78" s="182"/>
      <c r="E78" s="113">
        <v>67.300275482093667</v>
      </c>
      <c r="F78" s="115">
        <v>2443</v>
      </c>
      <c r="G78" s="114">
        <v>2569</v>
      </c>
      <c r="H78" s="114">
        <v>2648</v>
      </c>
      <c r="I78" s="114">
        <v>2584</v>
      </c>
      <c r="J78" s="140">
        <v>2609</v>
      </c>
      <c r="K78" s="114">
        <v>-166</v>
      </c>
      <c r="L78" s="116">
        <v>-6.362591031046378</v>
      </c>
    </row>
    <row r="79" spans="1:12" s="110" customFormat="1" ht="15" customHeight="1" x14ac:dyDescent="0.2">
      <c r="A79" s="123"/>
      <c r="B79" s="124"/>
      <c r="C79" s="260" t="s">
        <v>107</v>
      </c>
      <c r="D79" s="261"/>
      <c r="E79" s="125">
        <v>32.699724517906333</v>
      </c>
      <c r="F79" s="143">
        <v>1187</v>
      </c>
      <c r="G79" s="144">
        <v>1223</v>
      </c>
      <c r="H79" s="144">
        <v>1252</v>
      </c>
      <c r="I79" s="144">
        <v>1234</v>
      </c>
      <c r="J79" s="145">
        <v>1260</v>
      </c>
      <c r="K79" s="144">
        <v>-73</v>
      </c>
      <c r="L79" s="146">
        <v>-5.7936507936507935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32947</v>
      </c>
      <c r="E11" s="114">
        <v>33350</v>
      </c>
      <c r="F11" s="114">
        <v>33745</v>
      </c>
      <c r="G11" s="114">
        <v>33262</v>
      </c>
      <c r="H11" s="140">
        <v>33779</v>
      </c>
      <c r="I11" s="115">
        <v>-832</v>
      </c>
      <c r="J11" s="116">
        <v>-2.463068770537908</v>
      </c>
    </row>
    <row r="12" spans="1:15" s="110" customFormat="1" ht="24.95" customHeight="1" x14ac:dyDescent="0.2">
      <c r="A12" s="193" t="s">
        <v>132</v>
      </c>
      <c r="B12" s="194" t="s">
        <v>133</v>
      </c>
      <c r="C12" s="113">
        <v>0.12747746380550581</v>
      </c>
      <c r="D12" s="115">
        <v>42</v>
      </c>
      <c r="E12" s="114">
        <v>43</v>
      </c>
      <c r="F12" s="114">
        <v>46</v>
      </c>
      <c r="G12" s="114">
        <v>39</v>
      </c>
      <c r="H12" s="140">
        <v>41</v>
      </c>
      <c r="I12" s="115">
        <v>1</v>
      </c>
      <c r="J12" s="116">
        <v>2.4390243902439024</v>
      </c>
    </row>
    <row r="13" spans="1:15" s="110" customFormat="1" ht="24.95" customHeight="1" x14ac:dyDescent="0.2">
      <c r="A13" s="193" t="s">
        <v>134</v>
      </c>
      <c r="B13" s="199" t="s">
        <v>214</v>
      </c>
      <c r="C13" s="113">
        <v>1.3354781922481562</v>
      </c>
      <c r="D13" s="115">
        <v>440</v>
      </c>
      <c r="E13" s="114">
        <v>440</v>
      </c>
      <c r="F13" s="114">
        <v>437</v>
      </c>
      <c r="G13" s="114">
        <v>433</v>
      </c>
      <c r="H13" s="140">
        <v>431</v>
      </c>
      <c r="I13" s="115">
        <v>9</v>
      </c>
      <c r="J13" s="116">
        <v>2.0881670533642693</v>
      </c>
    </row>
    <row r="14" spans="1:15" s="287" customFormat="1" ht="24" customHeight="1" x14ac:dyDescent="0.2">
      <c r="A14" s="193" t="s">
        <v>215</v>
      </c>
      <c r="B14" s="199" t="s">
        <v>137</v>
      </c>
      <c r="C14" s="113">
        <v>36.713509575985675</v>
      </c>
      <c r="D14" s="115">
        <v>12096</v>
      </c>
      <c r="E14" s="114">
        <v>12266</v>
      </c>
      <c r="F14" s="114">
        <v>12315</v>
      </c>
      <c r="G14" s="114">
        <v>12094</v>
      </c>
      <c r="H14" s="140">
        <v>12355</v>
      </c>
      <c r="I14" s="115">
        <v>-259</v>
      </c>
      <c r="J14" s="116">
        <v>-2.0963172804532579</v>
      </c>
      <c r="K14" s="110"/>
      <c r="L14" s="110"/>
      <c r="M14" s="110"/>
      <c r="N14" s="110"/>
      <c r="O14" s="110"/>
    </row>
    <row r="15" spans="1:15" s="110" customFormat="1" ht="24.75" customHeight="1" x14ac:dyDescent="0.2">
      <c r="A15" s="193" t="s">
        <v>216</v>
      </c>
      <c r="B15" s="199" t="s">
        <v>217</v>
      </c>
      <c r="C15" s="113">
        <v>1.3111967705709169</v>
      </c>
      <c r="D15" s="115">
        <v>432</v>
      </c>
      <c r="E15" s="114">
        <v>411</v>
      </c>
      <c r="F15" s="114">
        <v>417</v>
      </c>
      <c r="G15" s="114">
        <v>410</v>
      </c>
      <c r="H15" s="140">
        <v>412</v>
      </c>
      <c r="I15" s="115">
        <v>20</v>
      </c>
      <c r="J15" s="116">
        <v>4.8543689320388346</v>
      </c>
    </row>
    <row r="16" spans="1:15" s="287" customFormat="1" ht="24.95" customHeight="1" x14ac:dyDescent="0.2">
      <c r="A16" s="193" t="s">
        <v>218</v>
      </c>
      <c r="B16" s="199" t="s">
        <v>141</v>
      </c>
      <c r="C16" s="113">
        <v>35.071478435062375</v>
      </c>
      <c r="D16" s="115">
        <v>11555</v>
      </c>
      <c r="E16" s="114">
        <v>11740</v>
      </c>
      <c r="F16" s="114">
        <v>11781</v>
      </c>
      <c r="G16" s="114">
        <v>11569</v>
      </c>
      <c r="H16" s="140">
        <v>11826</v>
      </c>
      <c r="I16" s="115">
        <v>-271</v>
      </c>
      <c r="J16" s="116">
        <v>-2.2915609673600543</v>
      </c>
      <c r="K16" s="110"/>
      <c r="L16" s="110"/>
      <c r="M16" s="110"/>
      <c r="N16" s="110"/>
      <c r="O16" s="110"/>
    </row>
    <row r="17" spans="1:15" s="110" customFormat="1" ht="24.95" customHeight="1" x14ac:dyDescent="0.2">
      <c r="A17" s="193" t="s">
        <v>219</v>
      </c>
      <c r="B17" s="199" t="s">
        <v>220</v>
      </c>
      <c r="C17" s="113">
        <v>0.33083437035238411</v>
      </c>
      <c r="D17" s="115">
        <v>109</v>
      </c>
      <c r="E17" s="114">
        <v>115</v>
      </c>
      <c r="F17" s="114">
        <v>117</v>
      </c>
      <c r="G17" s="114">
        <v>115</v>
      </c>
      <c r="H17" s="140">
        <v>117</v>
      </c>
      <c r="I17" s="115">
        <v>-8</v>
      </c>
      <c r="J17" s="116">
        <v>-6.8376068376068373</v>
      </c>
    </row>
    <row r="18" spans="1:15" s="287" customFormat="1" ht="24.95" customHeight="1" x14ac:dyDescent="0.2">
      <c r="A18" s="201" t="s">
        <v>144</v>
      </c>
      <c r="B18" s="202" t="s">
        <v>145</v>
      </c>
      <c r="C18" s="113">
        <v>4.0974899080341158</v>
      </c>
      <c r="D18" s="115">
        <v>1350</v>
      </c>
      <c r="E18" s="114">
        <v>1353</v>
      </c>
      <c r="F18" s="114">
        <v>1387</v>
      </c>
      <c r="G18" s="114">
        <v>1373</v>
      </c>
      <c r="H18" s="140">
        <v>1483</v>
      </c>
      <c r="I18" s="115">
        <v>-133</v>
      </c>
      <c r="J18" s="116">
        <v>-8.9683074848280508</v>
      </c>
      <c r="K18" s="110"/>
      <c r="L18" s="110"/>
      <c r="M18" s="110"/>
      <c r="N18" s="110"/>
      <c r="O18" s="110"/>
    </row>
    <row r="19" spans="1:15" s="110" customFormat="1" ht="24.95" customHeight="1" x14ac:dyDescent="0.2">
      <c r="A19" s="193" t="s">
        <v>146</v>
      </c>
      <c r="B19" s="199" t="s">
        <v>147</v>
      </c>
      <c r="C19" s="113">
        <v>8.8141560688378302</v>
      </c>
      <c r="D19" s="115">
        <v>2904</v>
      </c>
      <c r="E19" s="114">
        <v>2949</v>
      </c>
      <c r="F19" s="114">
        <v>2957</v>
      </c>
      <c r="G19" s="114">
        <v>2861</v>
      </c>
      <c r="H19" s="140">
        <v>2936</v>
      </c>
      <c r="I19" s="115">
        <v>-32</v>
      </c>
      <c r="J19" s="116">
        <v>-1.0899182561307903</v>
      </c>
    </row>
    <row r="20" spans="1:15" s="287" customFormat="1" ht="24.95" customHeight="1" x14ac:dyDescent="0.2">
      <c r="A20" s="193" t="s">
        <v>148</v>
      </c>
      <c r="B20" s="199" t="s">
        <v>149</v>
      </c>
      <c r="C20" s="113">
        <v>11.864509667041006</v>
      </c>
      <c r="D20" s="115">
        <v>3909</v>
      </c>
      <c r="E20" s="114">
        <v>4040</v>
      </c>
      <c r="F20" s="114">
        <v>4237</v>
      </c>
      <c r="G20" s="114">
        <v>4300</v>
      </c>
      <c r="H20" s="140">
        <v>4339</v>
      </c>
      <c r="I20" s="115">
        <v>-430</v>
      </c>
      <c r="J20" s="116">
        <v>-9.9101175386033642</v>
      </c>
      <c r="K20" s="110"/>
      <c r="L20" s="110"/>
      <c r="M20" s="110"/>
      <c r="N20" s="110"/>
      <c r="O20" s="110"/>
    </row>
    <row r="21" spans="1:15" s="110" customFormat="1" ht="24.95" customHeight="1" x14ac:dyDescent="0.2">
      <c r="A21" s="201" t="s">
        <v>150</v>
      </c>
      <c r="B21" s="202" t="s">
        <v>151</v>
      </c>
      <c r="C21" s="113">
        <v>1.7270161167936382</v>
      </c>
      <c r="D21" s="115">
        <v>569</v>
      </c>
      <c r="E21" s="114">
        <v>592</v>
      </c>
      <c r="F21" s="114">
        <v>645</v>
      </c>
      <c r="G21" s="114">
        <v>628</v>
      </c>
      <c r="H21" s="140">
        <v>610</v>
      </c>
      <c r="I21" s="115">
        <v>-41</v>
      </c>
      <c r="J21" s="116">
        <v>-6.721311475409836</v>
      </c>
    </row>
    <row r="22" spans="1:15" s="110" customFormat="1" ht="24.95" customHeight="1" x14ac:dyDescent="0.2">
      <c r="A22" s="201" t="s">
        <v>152</v>
      </c>
      <c r="B22" s="199" t="s">
        <v>153</v>
      </c>
      <c r="C22" s="113">
        <v>0.73754818344614081</v>
      </c>
      <c r="D22" s="115">
        <v>243</v>
      </c>
      <c r="E22" s="114">
        <v>251</v>
      </c>
      <c r="F22" s="114">
        <v>242</v>
      </c>
      <c r="G22" s="114">
        <v>232</v>
      </c>
      <c r="H22" s="140">
        <v>224</v>
      </c>
      <c r="I22" s="115">
        <v>19</v>
      </c>
      <c r="J22" s="116">
        <v>8.4821428571428577</v>
      </c>
    </row>
    <row r="23" spans="1:15" s="110" customFormat="1" ht="24.95" customHeight="1" x14ac:dyDescent="0.2">
      <c r="A23" s="193" t="s">
        <v>154</v>
      </c>
      <c r="B23" s="199" t="s">
        <v>155</v>
      </c>
      <c r="C23" s="113">
        <v>1.5266943879564148</v>
      </c>
      <c r="D23" s="115">
        <v>503</v>
      </c>
      <c r="E23" s="114">
        <v>504</v>
      </c>
      <c r="F23" s="114">
        <v>506</v>
      </c>
      <c r="G23" s="114">
        <v>499</v>
      </c>
      <c r="H23" s="140">
        <v>501</v>
      </c>
      <c r="I23" s="115">
        <v>2</v>
      </c>
      <c r="J23" s="116">
        <v>0.39920159680638723</v>
      </c>
    </row>
    <row r="24" spans="1:15" s="110" customFormat="1" ht="24.95" customHeight="1" x14ac:dyDescent="0.2">
      <c r="A24" s="193" t="s">
        <v>156</v>
      </c>
      <c r="B24" s="199" t="s">
        <v>221</v>
      </c>
      <c r="C24" s="113">
        <v>4.5193796096761467</v>
      </c>
      <c r="D24" s="115">
        <v>1489</v>
      </c>
      <c r="E24" s="114">
        <v>1461</v>
      </c>
      <c r="F24" s="114">
        <v>1497</v>
      </c>
      <c r="G24" s="114">
        <v>1477</v>
      </c>
      <c r="H24" s="140">
        <v>1478</v>
      </c>
      <c r="I24" s="115">
        <v>11</v>
      </c>
      <c r="J24" s="116">
        <v>0.74424898511502025</v>
      </c>
    </row>
    <row r="25" spans="1:15" s="110" customFormat="1" ht="24.95" customHeight="1" x14ac:dyDescent="0.2">
      <c r="A25" s="193" t="s">
        <v>222</v>
      </c>
      <c r="B25" s="204" t="s">
        <v>159</v>
      </c>
      <c r="C25" s="113">
        <v>6.2737123258566792</v>
      </c>
      <c r="D25" s="115">
        <v>2067</v>
      </c>
      <c r="E25" s="114">
        <v>2083</v>
      </c>
      <c r="F25" s="114">
        <v>2102</v>
      </c>
      <c r="G25" s="114">
        <v>2036</v>
      </c>
      <c r="H25" s="140">
        <v>2081</v>
      </c>
      <c r="I25" s="115">
        <v>-14</v>
      </c>
      <c r="J25" s="116">
        <v>-0.67275348390197021</v>
      </c>
    </row>
    <row r="26" spans="1:15" s="110" customFormat="1" ht="24.95" customHeight="1" x14ac:dyDescent="0.2">
      <c r="A26" s="201">
        <v>782.78300000000002</v>
      </c>
      <c r="B26" s="203" t="s">
        <v>160</v>
      </c>
      <c r="C26" s="113">
        <v>2.158011351564634</v>
      </c>
      <c r="D26" s="115">
        <v>711</v>
      </c>
      <c r="E26" s="114">
        <v>721</v>
      </c>
      <c r="F26" s="114">
        <v>776</v>
      </c>
      <c r="G26" s="114">
        <v>835</v>
      </c>
      <c r="H26" s="140">
        <v>843</v>
      </c>
      <c r="I26" s="115">
        <v>-132</v>
      </c>
      <c r="J26" s="116">
        <v>-15.658362989323843</v>
      </c>
    </row>
    <row r="27" spans="1:15" s="110" customFormat="1" ht="24.95" customHeight="1" x14ac:dyDescent="0.2">
      <c r="A27" s="193" t="s">
        <v>161</v>
      </c>
      <c r="B27" s="199" t="s">
        <v>223</v>
      </c>
      <c r="C27" s="113">
        <v>1.9303730233405165</v>
      </c>
      <c r="D27" s="115">
        <v>636</v>
      </c>
      <c r="E27" s="114">
        <v>646</v>
      </c>
      <c r="F27" s="114">
        <v>653</v>
      </c>
      <c r="G27" s="114">
        <v>640</v>
      </c>
      <c r="H27" s="140">
        <v>644</v>
      </c>
      <c r="I27" s="115">
        <v>-8</v>
      </c>
      <c r="J27" s="116">
        <v>-1.2422360248447204</v>
      </c>
    </row>
    <row r="28" spans="1:15" s="110" customFormat="1" ht="24.95" customHeight="1" x14ac:dyDescent="0.2">
      <c r="A28" s="193" t="s">
        <v>163</v>
      </c>
      <c r="B28" s="199" t="s">
        <v>164</v>
      </c>
      <c r="C28" s="113">
        <v>2.2126445503384224</v>
      </c>
      <c r="D28" s="115">
        <v>729</v>
      </c>
      <c r="E28" s="114">
        <v>749</v>
      </c>
      <c r="F28" s="114">
        <v>738</v>
      </c>
      <c r="G28" s="114">
        <v>758</v>
      </c>
      <c r="H28" s="140">
        <v>743</v>
      </c>
      <c r="I28" s="115">
        <v>-14</v>
      </c>
      <c r="J28" s="116">
        <v>-1.8842530282637955</v>
      </c>
    </row>
    <row r="29" spans="1:15" s="110" customFormat="1" ht="24.95" customHeight="1" x14ac:dyDescent="0.2">
      <c r="A29" s="193">
        <v>86</v>
      </c>
      <c r="B29" s="199" t="s">
        <v>165</v>
      </c>
      <c r="C29" s="113">
        <v>4.7257716939326802</v>
      </c>
      <c r="D29" s="115">
        <v>1557</v>
      </c>
      <c r="E29" s="114">
        <v>1550</v>
      </c>
      <c r="F29" s="114">
        <v>1527</v>
      </c>
      <c r="G29" s="114">
        <v>1499</v>
      </c>
      <c r="H29" s="140">
        <v>1517</v>
      </c>
      <c r="I29" s="115">
        <v>40</v>
      </c>
      <c r="J29" s="116">
        <v>2.6367831245880025</v>
      </c>
    </row>
    <row r="30" spans="1:15" s="110" customFormat="1" ht="24.95" customHeight="1" x14ac:dyDescent="0.2">
      <c r="A30" s="193">
        <v>87.88</v>
      </c>
      <c r="B30" s="204" t="s">
        <v>166</v>
      </c>
      <c r="C30" s="113">
        <v>9.3483473457370927</v>
      </c>
      <c r="D30" s="115">
        <v>3080</v>
      </c>
      <c r="E30" s="114">
        <v>3066</v>
      </c>
      <c r="F30" s="114">
        <v>3040</v>
      </c>
      <c r="G30" s="114">
        <v>2945</v>
      </c>
      <c r="H30" s="140">
        <v>2925</v>
      </c>
      <c r="I30" s="115">
        <v>155</v>
      </c>
      <c r="J30" s="116">
        <v>5.299145299145299</v>
      </c>
    </row>
    <row r="31" spans="1:15" s="110" customFormat="1" ht="24.95" customHeight="1" x14ac:dyDescent="0.2">
      <c r="A31" s="193" t="s">
        <v>167</v>
      </c>
      <c r="B31" s="199" t="s">
        <v>168</v>
      </c>
      <c r="C31" s="113">
        <v>1.8878805354053481</v>
      </c>
      <c r="D31" s="115">
        <v>622</v>
      </c>
      <c r="E31" s="114">
        <v>636</v>
      </c>
      <c r="F31" s="114">
        <v>640</v>
      </c>
      <c r="G31" s="114">
        <v>613</v>
      </c>
      <c r="H31" s="140">
        <v>628</v>
      </c>
      <c r="I31" s="115">
        <v>-6</v>
      </c>
      <c r="J31" s="116">
        <v>-0.95541401273885351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0.12747746380550581</v>
      </c>
      <c r="D34" s="115">
        <v>42</v>
      </c>
      <c r="E34" s="114">
        <v>43</v>
      </c>
      <c r="F34" s="114">
        <v>46</v>
      </c>
      <c r="G34" s="114">
        <v>39</v>
      </c>
      <c r="H34" s="140">
        <v>41</v>
      </c>
      <c r="I34" s="115">
        <v>1</v>
      </c>
      <c r="J34" s="116">
        <v>2.4390243902439024</v>
      </c>
    </row>
    <row r="35" spans="1:10" s="110" customFormat="1" ht="24.95" customHeight="1" x14ac:dyDescent="0.2">
      <c r="A35" s="292" t="s">
        <v>171</v>
      </c>
      <c r="B35" s="293" t="s">
        <v>172</v>
      </c>
      <c r="C35" s="113">
        <v>42.146477676267942</v>
      </c>
      <c r="D35" s="115">
        <v>13886</v>
      </c>
      <c r="E35" s="114">
        <v>14059</v>
      </c>
      <c r="F35" s="114">
        <v>14139</v>
      </c>
      <c r="G35" s="114">
        <v>13900</v>
      </c>
      <c r="H35" s="140">
        <v>14269</v>
      </c>
      <c r="I35" s="115">
        <v>-383</v>
      </c>
      <c r="J35" s="116">
        <v>-2.6841404443198544</v>
      </c>
    </row>
    <row r="36" spans="1:10" s="110" customFormat="1" ht="24.95" customHeight="1" x14ac:dyDescent="0.2">
      <c r="A36" s="294" t="s">
        <v>173</v>
      </c>
      <c r="B36" s="295" t="s">
        <v>174</v>
      </c>
      <c r="C36" s="125">
        <v>57.726044859926546</v>
      </c>
      <c r="D36" s="143">
        <v>19019</v>
      </c>
      <c r="E36" s="144">
        <v>19248</v>
      </c>
      <c r="F36" s="144">
        <v>19560</v>
      </c>
      <c r="G36" s="144">
        <v>19323</v>
      </c>
      <c r="H36" s="145">
        <v>19469</v>
      </c>
      <c r="I36" s="143">
        <v>-450</v>
      </c>
      <c r="J36" s="146">
        <v>-2.3113667882274385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2020-09-25T07:15:24Z</dcterms:created>
  <dcterms:modified xsi:type="dcterms:W3CDTF">2020-09-28T08:06:46Z</dcterms:modified>
</cp:coreProperties>
</file>