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L44" i="24"/>
  <c r="I44" i="24"/>
  <c r="G44" i="24"/>
  <c r="C44" i="24"/>
  <c r="M44" i="24" s="1"/>
  <c r="B44" i="24"/>
  <c r="D44" i="24" s="1"/>
  <c r="K43" i="24"/>
  <c r="H43" i="24"/>
  <c r="F43" i="24"/>
  <c r="D43" i="24"/>
  <c r="C43" i="24"/>
  <c r="M43" i="24" s="1"/>
  <c r="B43" i="24"/>
  <c r="J43" i="24" s="1"/>
  <c r="L42" i="24"/>
  <c r="I42" i="24"/>
  <c r="G42" i="24"/>
  <c r="C42" i="24"/>
  <c r="M42" i="24" s="1"/>
  <c r="B42" i="24"/>
  <c r="D42" i="24" s="1"/>
  <c r="K41" i="24"/>
  <c r="H41" i="24"/>
  <c r="F41" i="24"/>
  <c r="D41" i="24"/>
  <c r="C41" i="24"/>
  <c r="M41" i="24" s="1"/>
  <c r="B41" i="24"/>
  <c r="J41" i="24" s="1"/>
  <c r="L40" i="24"/>
  <c r="I40" i="24"/>
  <c r="G40" i="24"/>
  <c r="C40" i="24"/>
  <c r="M40" i="24" s="1"/>
  <c r="B40" i="24"/>
  <c r="D40" i="24" s="1"/>
  <c r="M36" i="24"/>
  <c r="L36" i="24"/>
  <c r="K36" i="24"/>
  <c r="J36" i="24"/>
  <c r="I36" i="24"/>
  <c r="H36" i="24"/>
  <c r="G36" i="24"/>
  <c r="F36" i="24"/>
  <c r="E36" i="24"/>
  <c r="D36" i="24"/>
  <c r="L57" i="15"/>
  <c r="K57" i="15"/>
  <c r="C38" i="24"/>
  <c r="C37" i="24"/>
  <c r="C35" i="24"/>
  <c r="C34" i="24"/>
  <c r="C33" i="24"/>
  <c r="C32" i="24"/>
  <c r="G32" i="24" s="1"/>
  <c r="C31" i="24"/>
  <c r="C30" i="24"/>
  <c r="C29" i="24"/>
  <c r="C28" i="24"/>
  <c r="C27" i="24"/>
  <c r="C26" i="24"/>
  <c r="C25" i="24"/>
  <c r="C24" i="24"/>
  <c r="G24" i="24" s="1"/>
  <c r="C23" i="24"/>
  <c r="C22" i="24"/>
  <c r="E22" i="24" s="1"/>
  <c r="C21" i="24"/>
  <c r="C20" i="24"/>
  <c r="C19" i="24"/>
  <c r="I19" i="24" s="1"/>
  <c r="C18" i="24"/>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M24" i="24" l="1"/>
  <c r="M32" i="24"/>
  <c r="M16" i="24"/>
  <c r="F9" i="24"/>
  <c r="J9" i="24"/>
  <c r="H9" i="24"/>
  <c r="K9" i="24"/>
  <c r="D9" i="24"/>
  <c r="K22" i="24"/>
  <c r="J22" i="24"/>
  <c r="H22" i="24"/>
  <c r="F22" i="24"/>
  <c r="D22" i="24"/>
  <c r="K26" i="24"/>
  <c r="J26" i="24"/>
  <c r="H26" i="24"/>
  <c r="F26" i="24"/>
  <c r="D26" i="24"/>
  <c r="F29" i="24"/>
  <c r="D29" i="24"/>
  <c r="J29" i="24"/>
  <c r="H29" i="24"/>
  <c r="K29" i="24"/>
  <c r="G9" i="24"/>
  <c r="M9" i="24"/>
  <c r="E9" i="24"/>
  <c r="L9" i="24"/>
  <c r="I9" i="24"/>
  <c r="I20" i="24"/>
  <c r="L20" i="24"/>
  <c r="M20" i="24"/>
  <c r="G20" i="24"/>
  <c r="E20" i="24"/>
  <c r="G23" i="24"/>
  <c r="M23" i="24"/>
  <c r="E23" i="24"/>
  <c r="L23" i="24"/>
  <c r="I23" i="24"/>
  <c r="I30" i="24"/>
  <c r="L30" i="24"/>
  <c r="M30" i="24"/>
  <c r="G30" i="24"/>
  <c r="G33" i="24"/>
  <c r="M33" i="24"/>
  <c r="E33" i="24"/>
  <c r="L33" i="24"/>
  <c r="I33" i="24"/>
  <c r="M38" i="24"/>
  <c r="E38" i="24"/>
  <c r="L38" i="24"/>
  <c r="I38" i="24"/>
  <c r="F19" i="24"/>
  <c r="D19" i="24"/>
  <c r="J19" i="24"/>
  <c r="H19" i="24"/>
  <c r="K19" i="24"/>
  <c r="I26" i="24"/>
  <c r="L26" i="24"/>
  <c r="M26" i="24"/>
  <c r="G26" i="24"/>
  <c r="E26" i="24"/>
  <c r="F17" i="24"/>
  <c r="D17" i="24"/>
  <c r="J17" i="24"/>
  <c r="H17" i="24"/>
  <c r="K17" i="24"/>
  <c r="F23" i="24"/>
  <c r="D23" i="24"/>
  <c r="J23" i="24"/>
  <c r="H23" i="24"/>
  <c r="K23" i="24"/>
  <c r="F33" i="24"/>
  <c r="D33" i="24"/>
  <c r="J33" i="24"/>
  <c r="H33" i="24"/>
  <c r="K33" i="24"/>
  <c r="G27" i="24"/>
  <c r="M27" i="24"/>
  <c r="E27" i="24"/>
  <c r="L27" i="24"/>
  <c r="G38" i="24"/>
  <c r="K58" i="24"/>
  <c r="I58" i="24"/>
  <c r="J58" i="24"/>
  <c r="B45" i="24"/>
  <c r="B39" i="24"/>
  <c r="K8" i="24"/>
  <c r="J8" i="24"/>
  <c r="F8" i="24"/>
  <c r="D8" i="24"/>
  <c r="K20" i="24"/>
  <c r="J20" i="24"/>
  <c r="H20" i="24"/>
  <c r="F20" i="24"/>
  <c r="D20" i="24"/>
  <c r="H37" i="24"/>
  <c r="F37" i="24"/>
  <c r="D37" i="24"/>
  <c r="J37" i="24"/>
  <c r="K37" i="24"/>
  <c r="I8" i="24"/>
  <c r="L8" i="24"/>
  <c r="E8" i="24"/>
  <c r="M8" i="24"/>
  <c r="G8" i="24"/>
  <c r="C14" i="24"/>
  <c r="C6" i="24"/>
  <c r="G17" i="24"/>
  <c r="M17" i="24"/>
  <c r="E17" i="24"/>
  <c r="L17" i="24"/>
  <c r="I17" i="24"/>
  <c r="G21" i="24"/>
  <c r="M21" i="24"/>
  <c r="E21" i="24"/>
  <c r="L21" i="24"/>
  <c r="I21" i="24"/>
  <c r="I34" i="24"/>
  <c r="L34" i="24"/>
  <c r="M34" i="24"/>
  <c r="G34" i="24"/>
  <c r="E34" i="24"/>
  <c r="K74" i="24"/>
  <c r="I74" i="24"/>
  <c r="J74" i="24"/>
  <c r="K32" i="24"/>
  <c r="J32" i="24"/>
  <c r="H32" i="24"/>
  <c r="F32" i="24"/>
  <c r="D32" i="24"/>
  <c r="B14" i="24"/>
  <c r="B6" i="24"/>
  <c r="K24" i="24"/>
  <c r="J24" i="24"/>
  <c r="H24" i="24"/>
  <c r="F24" i="24"/>
  <c r="D24" i="24"/>
  <c r="F27" i="24"/>
  <c r="D27" i="24"/>
  <c r="J27" i="24"/>
  <c r="H27" i="24"/>
  <c r="K27" i="24"/>
  <c r="K30" i="24"/>
  <c r="J30" i="24"/>
  <c r="H30" i="24"/>
  <c r="F30" i="24"/>
  <c r="D30" i="24"/>
  <c r="I28" i="24"/>
  <c r="L28" i="24"/>
  <c r="M28" i="24"/>
  <c r="G28" i="24"/>
  <c r="E28" i="24"/>
  <c r="G31" i="24"/>
  <c r="M31" i="24"/>
  <c r="E31" i="24"/>
  <c r="L31" i="24"/>
  <c r="I31" i="24"/>
  <c r="C45" i="24"/>
  <c r="C39" i="24"/>
  <c r="I27" i="24"/>
  <c r="F7" i="24"/>
  <c r="J7" i="24"/>
  <c r="H7" i="24"/>
  <c r="K7" i="24"/>
  <c r="D7" i="24"/>
  <c r="K16" i="24"/>
  <c r="J16" i="24"/>
  <c r="H16" i="24"/>
  <c r="F16" i="24"/>
  <c r="D16" i="24"/>
  <c r="K18" i="24"/>
  <c r="J18" i="24"/>
  <c r="H18" i="24"/>
  <c r="F18" i="24"/>
  <c r="D18" i="24"/>
  <c r="F21" i="24"/>
  <c r="D21" i="24"/>
  <c r="J21" i="24"/>
  <c r="H21" i="24"/>
  <c r="K21" i="24"/>
  <c r="K34" i="24"/>
  <c r="J34" i="24"/>
  <c r="H34" i="24"/>
  <c r="F34" i="24"/>
  <c r="D34" i="24"/>
  <c r="D38" i="24"/>
  <c r="K38" i="24"/>
  <c r="J38" i="24"/>
  <c r="H38" i="24"/>
  <c r="F38" i="24"/>
  <c r="G7" i="24"/>
  <c r="M7" i="24"/>
  <c r="E7" i="24"/>
  <c r="L7" i="24"/>
  <c r="I7" i="24"/>
  <c r="I18" i="24"/>
  <c r="L18" i="24"/>
  <c r="M18" i="24"/>
  <c r="G18" i="24"/>
  <c r="E18" i="24"/>
  <c r="G35" i="24"/>
  <c r="M35" i="24"/>
  <c r="E35" i="24"/>
  <c r="L35" i="24"/>
  <c r="E30" i="24"/>
  <c r="F15" i="24"/>
  <c r="D15" i="24"/>
  <c r="J15" i="24"/>
  <c r="H15" i="24"/>
  <c r="K15" i="24"/>
  <c r="F25" i="24"/>
  <c r="D25" i="24"/>
  <c r="J25" i="24"/>
  <c r="H25" i="24"/>
  <c r="K25" i="24"/>
  <c r="F31" i="24"/>
  <c r="D31" i="24"/>
  <c r="J31" i="24"/>
  <c r="H31" i="24"/>
  <c r="K31" i="24"/>
  <c r="G15" i="24"/>
  <c r="M15" i="24"/>
  <c r="E15" i="24"/>
  <c r="L15" i="24"/>
  <c r="I15" i="24"/>
  <c r="I22" i="24"/>
  <c r="L22" i="24"/>
  <c r="M22" i="24"/>
  <c r="G22" i="24"/>
  <c r="G25" i="24"/>
  <c r="M25" i="24"/>
  <c r="E25" i="24"/>
  <c r="L25" i="24"/>
  <c r="I25" i="24"/>
  <c r="G29" i="24"/>
  <c r="M29" i="24"/>
  <c r="E29" i="24"/>
  <c r="L29" i="24"/>
  <c r="I29" i="24"/>
  <c r="H8" i="24"/>
  <c r="F35" i="24"/>
  <c r="D35" i="24"/>
  <c r="J35" i="24"/>
  <c r="H35" i="24"/>
  <c r="K35" i="24"/>
  <c r="K28" i="24"/>
  <c r="J28" i="24"/>
  <c r="H28" i="24"/>
  <c r="F28" i="24"/>
  <c r="D28" i="24"/>
  <c r="G19" i="24"/>
  <c r="M19" i="24"/>
  <c r="E19" i="24"/>
  <c r="L19" i="24"/>
  <c r="I37" i="24"/>
  <c r="G37" i="24"/>
  <c r="L37" i="24"/>
  <c r="E37" i="24"/>
  <c r="M37" i="24"/>
  <c r="I35" i="24"/>
  <c r="K66" i="24"/>
  <c r="I66" i="24"/>
  <c r="J66" i="24"/>
  <c r="J77" i="24"/>
  <c r="K53" i="24"/>
  <c r="I53" i="24"/>
  <c r="K61" i="24"/>
  <c r="I61" i="24"/>
  <c r="K69" i="24"/>
  <c r="I69" i="24"/>
  <c r="I43" i="24"/>
  <c r="G43" i="24"/>
  <c r="L43" i="24"/>
  <c r="K55" i="24"/>
  <c r="I55" i="24"/>
  <c r="K63" i="24"/>
  <c r="I63" i="24"/>
  <c r="K71" i="24"/>
  <c r="I71" i="24"/>
  <c r="K52" i="24"/>
  <c r="I52" i="24"/>
  <c r="K60" i="24"/>
  <c r="I60" i="24"/>
  <c r="K68" i="24"/>
  <c r="I68" i="24"/>
  <c r="E43" i="24"/>
  <c r="K57" i="24"/>
  <c r="I57" i="24"/>
  <c r="K65" i="24"/>
  <c r="I65" i="24"/>
  <c r="K73" i="24"/>
  <c r="I73" i="24"/>
  <c r="I41" i="24"/>
  <c r="G41" i="24"/>
  <c r="L41" i="24"/>
  <c r="K54" i="24"/>
  <c r="I54" i="24"/>
  <c r="K62" i="24"/>
  <c r="I62" i="24"/>
  <c r="K70" i="24"/>
  <c r="I70" i="24"/>
  <c r="K51" i="24"/>
  <c r="I51" i="24"/>
  <c r="K59" i="24"/>
  <c r="I59" i="24"/>
  <c r="K67" i="24"/>
  <c r="I67" i="24"/>
  <c r="K75" i="24"/>
  <c r="K77" i="24" s="1"/>
  <c r="I75" i="24"/>
  <c r="I77" i="24" s="1"/>
  <c r="I16" i="24"/>
  <c r="L16" i="24"/>
  <c r="I24" i="24"/>
  <c r="L24" i="24"/>
  <c r="I32" i="24"/>
  <c r="L32" i="24"/>
  <c r="E16" i="24"/>
  <c r="E24" i="24"/>
  <c r="E32" i="24"/>
  <c r="E41" i="24"/>
  <c r="K56" i="24"/>
  <c r="I56" i="24"/>
  <c r="K64" i="24"/>
  <c r="I64" i="24"/>
  <c r="K72" i="24"/>
  <c r="I72" i="24"/>
  <c r="F40" i="24"/>
  <c r="F42" i="24"/>
  <c r="F44" i="24"/>
  <c r="H40" i="24"/>
  <c r="H42" i="24"/>
  <c r="H44" i="24"/>
  <c r="J40" i="24"/>
  <c r="J42" i="24"/>
  <c r="J44" i="24"/>
  <c r="K40" i="24"/>
  <c r="K42" i="24"/>
  <c r="K44" i="24"/>
  <c r="E40" i="24"/>
  <c r="E42" i="24"/>
  <c r="E44" i="24"/>
  <c r="I14" i="24" l="1"/>
  <c r="L14" i="24"/>
  <c r="M14" i="24"/>
  <c r="E14" i="24"/>
  <c r="G14" i="24"/>
  <c r="I78" i="24"/>
  <c r="I79" i="24"/>
  <c r="K79" i="24"/>
  <c r="K78" i="24"/>
  <c r="K6" i="24"/>
  <c r="J6" i="24"/>
  <c r="F6" i="24"/>
  <c r="D6" i="24"/>
  <c r="H6" i="24"/>
  <c r="K14" i="24"/>
  <c r="J14" i="24"/>
  <c r="F14" i="24"/>
  <c r="D14" i="24"/>
  <c r="H14" i="24"/>
  <c r="I6" i="24"/>
  <c r="L6" i="24"/>
  <c r="G6" i="24"/>
  <c r="E6" i="24"/>
  <c r="M6" i="24"/>
  <c r="J79" i="24"/>
  <c r="J78" i="24"/>
  <c r="I39" i="24"/>
  <c r="G39" i="24"/>
  <c r="L39" i="24"/>
  <c r="M39" i="24"/>
  <c r="E39" i="24"/>
  <c r="I45" i="24"/>
  <c r="G45" i="24"/>
  <c r="L45" i="24"/>
  <c r="E45" i="24"/>
  <c r="M45" i="24"/>
  <c r="H39" i="24"/>
  <c r="F39" i="24"/>
  <c r="D39" i="24"/>
  <c r="J39" i="24"/>
  <c r="K39" i="24"/>
  <c r="H45" i="24"/>
  <c r="F45" i="24"/>
  <c r="D45" i="24"/>
  <c r="J45" i="24"/>
  <c r="K45" i="24"/>
  <c r="I83" i="24" l="1"/>
  <c r="I82" i="24"/>
  <c r="I81" i="24"/>
</calcChain>
</file>

<file path=xl/sharedStrings.xml><?xml version="1.0" encoding="utf-8"?>
<sst xmlns="http://schemas.openxmlformats.org/spreadsheetml/2006/main" count="1661" uniqueCount="521">
  <si>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</si>
  <si>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</si>
  <si>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</si>
  <si>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</si>
  <si>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</si>
  <si>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</si>
  <si>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</si>
  <si>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</si>
  <si>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</si>
  <si>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</si>
  <si>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</si>
  <si>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</si>
  <si>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</si>
  <si>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Oldenburg (Oldenburg), Stadt (03403)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</si>
  <si>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</si>
  <si>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</si>
  <si>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</si>
  <si>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</si>
  <si>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</si>
  <si>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</si>
  <si>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</si>
  <si>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</si>
  <si>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</si>
  <si>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</si>
  <si>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</si>
  <si>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</si>
  <si>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</si>
  <si>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</si>
  <si>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</si>
  <si>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</si>
  <si>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</si>
  <si>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</si>
  <si>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</si>
  <si>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</si>
  <si>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</si>
  <si>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</si>
  <si>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</si>
  <si>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</si>
  <si>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</si>
  <si>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</si>
  <si>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</si>
  <si>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</si>
  <si>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</si>
  <si>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</si>
  <si>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</si>
  <si>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</si>
  <si>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</si>
  <si>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</si>
  <si>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</si>
  <si>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</si>
  <si>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</si>
  <si>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</si>
  <si>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</si>
  <si>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</si>
  <si>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</si>
  <si>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</si>
  <si>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</si>
  <si>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</si>
  <si>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</si>
  <si>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</si>
  <si>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</si>
  <si>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</si>
  <si>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</si>
  <si>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</si>
  <si>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</si>
  <si>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</si>
  <si>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</si>
  <si>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</si>
  <si>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</si>
  <si>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</si>
  <si>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</si>
  <si>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</si>
  <si>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</si>
  <si>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</si>
  <si>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</si>
  <si>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</si>
  <si>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</si>
  <si>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</si>
  <si>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</si>
  <si>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</si>
  <si>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</si>
  <si>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</si>
  <si>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</si>
  <si>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</si>
  <si>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</si>
  <si>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</si>
  <si>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</si>
  <si>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</si>
  <si>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</si>
  <si>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</si>
  <si>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</si>
  <si>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</si>
  <si>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Oldenburg (Oldenburg), Stadt (03403);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</si>
  <si>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</si>
  <si>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</si>
  <si>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</si>
  <si>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</si>
  <si>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</si>
  <si>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</si>
  <si>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</si>
  <si>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</si>
  <si>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</si>
  <si>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</si>
  <si>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</si>
  <si>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</si>
  <si>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</si>
  <si>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</si>
  <si>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</si>
  <si>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</si>
  <si>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</si>
  <si>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</si>
  <si>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</si>
  <si>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</si>
  <si>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</si>
  <si>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</si>
  <si>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</si>
  <si>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</si>
  <si>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</si>
  <si>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</si>
  <si>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</si>
  <si>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</si>
  <si>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</si>
  <si>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</si>
  <si>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</si>
  <si>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</si>
  <si>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</si>
  <si>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</si>
  <si>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</si>
  <si>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</si>
  <si>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</si>
  <si>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</si>
  <si>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</si>
  <si>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</si>
  <si>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</si>
  <si>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</si>
  <si>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</si>
  <si>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</si>
  <si>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</si>
  <si>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</si>
  <si>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</si>
  <si>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</si>
  <si>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</si>
  <si>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</si>
  <si>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</si>
  <si>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</si>
  <si>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</si>
  <si>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</si>
  <si>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</si>
  <si>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</si>
  <si>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</si>
  <si>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</si>
  <si>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</si>
  <si>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</si>
  <si>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</si>
  <si>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</si>
  <si>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</si>
  <si>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</si>
  <si>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</si>
  <si>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</si>
  <si>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</si>
  <si>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</si>
  <si>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</si>
  <si>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</si>
  <si>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</si>
  <si>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</si>
  <si>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</si>
  <si>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</si>
  <si>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</si>
  <si>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</si>
  <si>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</si>
  <si>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</si>
  <si>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</si>
  <si>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</si>
  <si>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</si>
  <si>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</si>
  <si>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</si>
  <si>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</si>
  <si>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</si>
  <si>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</si>
  <si>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</si>
  <si>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</si>
  <si>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</si>
  <si>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</si>
  <si>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Oldenburg (Oldenburg), Stadt (03403)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</si>
  <si>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</si>
  <si>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</si>
  <si>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</si>
  <si>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</si>
  <si>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</si>
  <si>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</si>
  <si>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</si>
  <si>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</si>
  <si>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</si>
  <si>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</si>
  <si>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</si>
  <si>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</si>
  <si>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</si>
  <si>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</si>
  <si>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</si>
  <si>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</si>
  <si>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</si>
  <si>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</si>
  <si>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</si>
  <si>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</si>
  <si>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</si>
  <si>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</si>
  <si>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</si>
  <si>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</si>
  <si>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</si>
  <si>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</si>
  <si>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</si>
  <si>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</si>
  <si>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</si>
  <si>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</si>
  <si>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</si>
  <si>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</si>
  <si>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</si>
  <si>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</si>
  <si>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</si>
  <si>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</si>
  <si>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</si>
  <si>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</si>
  <si>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</si>
  <si>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</si>
  <si>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</si>
  <si>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</si>
  <si>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</si>
  <si>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</si>
  <si>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</si>
  <si>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</si>
  <si>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</si>
  <si>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</si>
  <si>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</si>
  <si>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</si>
  <si>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</si>
  <si>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</si>
  <si>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</si>
  <si>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</si>
  <si>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</si>
  <si>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</si>
  <si>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</si>
  <si>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</si>
  <si>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</si>
  <si>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</si>
  <si>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</si>
  <si>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</si>
  <si>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</si>
  <si>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</si>
  <si>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</si>
  <si>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</si>
  <si>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</si>
  <si>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</si>
  <si>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</si>
  <si>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</si>
  <si>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</si>
  <si>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</si>
  <si>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</si>
  <si>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</si>
  <si>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</si>
  <si>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</si>
  <si>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</si>
  <si>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</si>
  <si>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</si>
  <si>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</si>
  <si>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</si>
  <si>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</si>
  <si>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</si>
  <si>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</si>
  <si>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</si>
  <si>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</si>
  <si>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</si>
  <si>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</si>
  <si>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</si>
  <si>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</si>
  <si>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</si>
  <si>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</si>
  <si>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</si>
  <si>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</si>
  <si>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</si>
  <si>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</si>
  <si>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</si>
  <si>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</si>
  <si>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</si>
  <si>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</si>
  <si>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</si>
  <si>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</si>
  <si>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</si>
  <si>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</si>
  <si>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</si>
  <si>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</si>
  <si>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</si>
  <si>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</si>
  <si>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</si>
  <si>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</si>
  <si>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</si>
  <si>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</si>
  <si>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</si>
  <si>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</si>
  <si>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</si>
  <si>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</si>
  <si>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</si>
  <si>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</si>
  <si>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</si>
  <si>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</si>
  <si>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</si>
  <si>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</si>
  <si>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</si>
  <si>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</si>
  <si>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</si>
  <si>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</si>
  <si>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</si>
  <si>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</si>
  <si>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</si>
  <si>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</si>
  <si>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</si>
  <si>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</si>
  <si>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</si>
  <si>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</si>
  <si>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</si>
  <si>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</si>
  <si>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</si>
  <si>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</si>
  <si>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</si>
  <si>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</si>
  <si>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</si>
  <si>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</si>
  <si>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</si>
  <si>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</si>
  <si>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</si>
  <si>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</si>
  <si>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</si>
  <si>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</si>
  <si>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</si>
  <si>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</si>
  <si>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</si>
  <si>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</si>
  <si>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</si>
  <si>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</si>
  <si>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</si>
  <si>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</si>
  <si>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</si>
  <si>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</si>
  <si>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</si>
  <si>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</si>
  <si>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</si>
  <si>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</si>
  <si>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</si>
  <si>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</si>
  <si>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</si>
  <si>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</si>
  <si>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</si>
  <si>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</si>
  <si>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</si>
  <si>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</si>
  <si>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</si>
  <si>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</si>
  <si>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</si>
  <si>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</si>
  <si>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</si>
  <si>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</si>
  <si>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</si>
  <si>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</si>
  <si>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</si>
  <si>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</si>
  <si>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</si>
  <si>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</si>
  <si>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</si>
  <si>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</si>
  <si>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</si>
  <si>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</si>
  <si>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</si>
  <si>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</si>
  <si>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</si>
  <si>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Oldenburg (Oldenburg), Stadt (03403);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</si>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</sst>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{928A33EB-F74A-4559-A5A3-EF29FEC13402}</c15:txfldGUID>
                      <c15:f>Daten_Diagramme!$D$6</c15:f>
                      <c15:dlblFieldTableCache>
                        <c:ptCount val="1"/>
                        <c:pt idx="0">
                          <c:v>2.8</c:v>
                        </c:pt>
                      </c15:dlblFieldTableCache>
                    </c15:dlblFTEntry>
                  </c15:dlblFieldTable>
                  <c15:showDataLabelsRange val="0"/>
                </c:ext>
                <c:ext xmlns:c16="http://schemas.microsoft.com/office/drawing/2014/chart" uri="{C3380CC4-5D6E-409C-BE32-E72D297353CC}">
                  <c16:uniqueId val="{00000000-0438-4894-AF1C-373F0514868D}"/>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{568128B1-CDE3-4E58-A2C5-9A685BA23428}</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0438-4894-AF1C-373F0514868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{0A2028AD-0859-4066-9903-21BDD526DE04}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0438-4894-AF1C-373F0514868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{3359FA19-E83A-4229-ADB9-E0D69E057361}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438-4894-AF1C-373F0514868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2.8279831484008784</c:v>
                </c:pt>
                <c:pt idx="1">
                  <c:v>1.4040057212208159</c:v>
                </c:pt>
                <c:pt idx="2">
                  <c:v>1.1186464311118853</c:v>
                </c:pt>
                <c:pt idx="3">
                  <c:v>1.0875687030768</c:v>
                </c:pt>
              </c:numCache>
            </c:numRef>
          </c:val>
          <c:extLst>
            <c:ext xmlns:c16="http://schemas.microsoft.com/office/drawing/2014/chart" uri="{C3380CC4-5D6E-409C-BE32-E72D297353CC}">
              <c16:uniqueId val="{00000004-0438-4894-AF1C-373F0514868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{214BF50D-EA43-461D-8823-504337B9FA34}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438-4894-AF1C-373F0514868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{B81DCBE8-7A1D-4EF5-B3DB-389E62239F12}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438-4894-AF1C-373F0514868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{26355837-BC2F-4653-8C99-EAA836508F1E}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438-4894-AF1C-373F0514868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{B9342F6F-F97B-443C-9EBF-FC6135C48E20}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438-4894-AF1C-373F0514868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438-4894-AF1C-373F0514868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438-4894-AF1C-373F0514868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{083D5897-7FA2-411B-96FE-675AAD83D01F}</c15:txfldGUID>
                      <c15:f>Daten_Diagramme!$E$6</c15:f>
                      <c15:dlblFieldTableCache>
                        <c:ptCount val="1"/>
                        <c:pt idx="0">
                          <c:v>-1.0</c:v>
                        </c:pt>
                      </c15:dlblFieldTableCache>
                    </c15:dlblFTEntry>
                  </c15:dlblFieldTable>
                  <c15:showDataLabelsRange val="0"/>
                </c:ext>
                <c:ext xmlns:c16="http://schemas.microsoft.com/office/drawing/2014/chart" uri="{C3380CC4-5D6E-409C-BE32-E72D297353CC}">
                  <c16:uniqueId val="{00000000-3513-4127-9683-3AB833940562}"/>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{C50ECB8C-BFF8-4621-8899-B9D4F3085DB7}</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3513-4127-9683-3AB83394056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{1089ADB0-A105-45C4-928A-288E98AD590C}</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513-4127-9683-3AB83394056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{0E1FED67-98F1-4902-93E7-20575A13C448}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513-4127-9683-3AB83394056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-0.95243106714375925</c:v>
                </c:pt>
                <c:pt idx="1">
                  <c:v>-2.8801937126160149</c:v>
                </c:pt>
                <c:pt idx="2">
                  <c:v>-2.7637010795899166</c:v>
                </c:pt>
                <c:pt idx="3">
                  <c:v>-2.8655893304673015</c:v>
                </c:pt>
              </c:numCache>
            </c:numRef>
          </c:val>
          <c:extLst>
            <c:ext xmlns:c16="http://schemas.microsoft.com/office/drawing/2014/chart" uri="{C3380CC4-5D6E-409C-BE32-E72D297353CC}">
              <c16:uniqueId val="{00000004-3513-4127-9683-3AB83394056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{4EA6142D-6AAE-4384-89EF-0AD847B05B09}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513-4127-9683-3AB83394056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{348512F4-A6FC-4DBE-905D-5980107915A6}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513-4127-9683-3AB83394056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{776B0AC4-859F-4492-8C47-7F2E64926EBA}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513-4127-9683-3AB83394056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{C8D5A32E-FB6B-4FC3-B0DB-4DE97C6D8134}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513-4127-9683-3AB83394056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513-4127-9683-3AB83394056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513-4127-9683-3AB83394056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{8E2EE3F6-2A8C-44F7-8111-2998DD6DCCE6}</c15:txfldGUID>
                      <c15:f>Daten_Diagramme!$D$14</c15:f>
                      <c15:dlblFieldTableCache>
                        <c:ptCount val="1"/>
                        <c:pt idx="0">
                          <c:v>2.8</c:v>
                        </c:pt>
                      </c15:dlblFieldTableCache>
                    </c15:dlblFTEntry>
                  </c15:dlblFieldTable>
                  <c15:showDataLabelsRange val="0"/>
                </c:ext>
                <c:ext xmlns:c16="http://schemas.microsoft.com/office/drawing/2014/chart" uri="{C3380CC4-5D6E-409C-BE32-E72D297353CC}">
                  <c16:uniqueId val="{00000000-C4EE-4CC9-B2F3-361A751B5EC5}"/>
                </c:ext>
              </c:extLst>
            </c:dLbl>
            <c:dLbl>
              <c:idx val="1"/>
              <c:tx>
                <c:strRef>
                  <c:f>Daten_Diagramme!$D$15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{D56BDD28-79FB-45F7-91A2-A718AF833CCD}</c15:txfldGUID>
                      <c15:f>Daten_Diagramme!$D$15</c15:f>
                      <c15:dlblFieldTableCache>
                        <c:ptCount val="1"/>
                        <c:pt idx="0">
                          <c:v>0.0</c:v>
                        </c:pt>
                      </c15:dlblFieldTableCache>
                    </c15:dlblFTEntry>
                  </c15:dlblFieldTable>
                  <c15:showDataLabelsRange val="0"/>
                </c:ext>
                <c:ext xmlns:c16="http://schemas.microsoft.com/office/drawing/2014/chart" uri="{C3380CC4-5D6E-409C-BE32-E72D297353CC}">
                  <c16:uniqueId val="{00000001-C4EE-4CC9-B2F3-361A751B5EC5}"/>
                </c:ext>
              </c:extLst>
            </c:dLbl>
            <c:dLbl>
              <c:idx val="2"/>
              <c:tx>
                <c:strRef>
                  <c:f>Daten_Diagramme!$D$16</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{09192548-4B4C-47B4-955D-A82F3167B657}</c15:txfldGUID>
                      <c15:f>Daten_Diagramme!$D$16</c15:f>
                      <c15:dlblFieldTableCache>
                        <c:ptCount val="1"/>
                        <c:pt idx="0">
                          <c:v>6.0</c:v>
                        </c:pt>
                      </c15:dlblFieldTableCache>
                    </c15:dlblFTEntry>
                  </c15:dlblFieldTable>
                  <c15:showDataLabelsRange val="0"/>
                </c:ext>
                <c:ext xmlns:c16="http://schemas.microsoft.com/office/drawing/2014/chart" uri="{C3380CC4-5D6E-409C-BE32-E72D297353CC}">
                  <c16:uniqueId val="{00000002-C4EE-4CC9-B2F3-361A751B5EC5}"/>
                </c:ext>
              </c:extLst>
            </c:dLbl>
            <c:dLbl>
              <c:idx val="3"/>
              <c:tx>
                <c:strRef>
                  <c:f>Daten_Diagramme!$D$17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{65FDE36C-05C3-412E-A02A-7AD2A20ACF56}</c15:txfldGUID>
                      <c15:f>Daten_Diagramme!$D$17</c15:f>
                      <c15:dlblFieldTableCache>
                        <c:ptCount val="1"/>
                        <c:pt idx="0">
                          <c:v>4.4</c:v>
                        </c:pt>
                      </c15:dlblFieldTableCache>
                    </c15:dlblFTEntry>
                  </c15:dlblFieldTable>
                  <c15:showDataLabelsRange val="0"/>
                </c:ext>
                <c:ext xmlns:c16="http://schemas.microsoft.com/office/drawing/2014/chart" uri="{C3380CC4-5D6E-409C-BE32-E72D297353CC}">
                  <c16:uniqueId val="{00000003-C4EE-4CC9-B2F3-361A751B5EC5}"/>
                </c:ext>
              </c:extLst>
            </c:dLbl>
            <c:dLbl>
              <c:idx val="4"/>
              <c:tx>
                <c:strRef>
                  <c:f>Daten_Diagramme!$D$18</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{E237F568-983F-4E8F-8E61-5F3F4A56FD51}</c15:txfldGUID>
                      <c15:f>Daten_Diagramme!$D$18</c15:f>
                      <c15:dlblFieldTableCache>
                        <c:ptCount val="1"/>
                        <c:pt idx="0">
                          <c:v>5.2</c:v>
                        </c:pt>
                      </c15:dlblFieldTableCache>
                    </c15:dlblFTEntry>
                  </c15:dlblFieldTable>
                  <c15:showDataLabelsRange val="0"/>
                </c:ext>
                <c:ext xmlns:c16="http://schemas.microsoft.com/office/drawing/2014/chart" uri="{C3380CC4-5D6E-409C-BE32-E72D297353CC}">
                  <c16:uniqueId val="{00000004-C4EE-4CC9-B2F3-361A751B5EC5}"/>
                </c:ext>
              </c:extLst>
            </c:dLbl>
            <c:dLbl>
              <c:idx val="5"/>
              <c:tx>
                <c:strRef>
                  <c:f>Daten_Diagramme!$D$19</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{0A51E58E-3937-4CDB-B73A-88E9A00B85E3}</c15:txfldGUID>
                      <c15:f>Daten_Diagramme!$D$19</c15:f>
                      <c15:dlblFieldTableCache>
                        <c:ptCount val="1"/>
                        <c:pt idx="0">
                          <c:v>9.2</c:v>
                        </c:pt>
                      </c15:dlblFieldTableCache>
                    </c15:dlblFTEntry>
                  </c15:dlblFieldTable>
                  <c15:showDataLabelsRange val="0"/>
                </c:ext>
                <c:ext xmlns:c16="http://schemas.microsoft.com/office/drawing/2014/chart" uri="{C3380CC4-5D6E-409C-BE32-E72D297353CC}">
                  <c16:uniqueId val="{00000005-C4EE-4CC9-B2F3-361A751B5EC5}"/>
                </c:ext>
              </c:extLst>
            </c:dLbl>
            <c:dLbl>
              <c:idx val="6"/>
              <c:tx>
                <c:strRef>
                  <c:f>Daten_Diagramme!$D$20</c:f>
                  <c:strCache>
                    <c:ptCount val="1"/>
                    <c:pt idx="0">
                      <c:v>-13.6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{4A6338D6-1DBD-4A58-B9CF-5B484D6AEBF5}</c15:txfldGUID>
                      <c15:f>Daten_Diagramme!$D$20</c15:f>
                      <c15:dlblFieldTableCache>
                        <c:ptCount val="1"/>
                        <c:pt idx="0">
                          <c:v>-13.6</c:v>
                        </c:pt>
                      </c15:dlblFieldTableCache>
                    </c15:dlblFTEntry>
                  </c15:dlblFieldTable>
                  <c15:showDataLabelsRange val="0"/>
                </c:ext>
                <c:ext xmlns:c16="http://schemas.microsoft.com/office/drawing/2014/chart" uri="{C3380CC4-5D6E-409C-BE32-E72D297353CC}">
                  <c16:uniqueId val="{00000006-C4EE-4CC9-B2F3-361A751B5EC5}"/>
                </c:ext>
              </c:extLst>
            </c:dLbl>
            <c:dLbl>
              <c:idx val="7"/>
              <c:tx>
                <c:strRef>
                  <c:f>Daten_Diagramme!$D$21</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{9C6A3FF2-6B10-49B5-AD31-581F858C0695}</c15:txfldGUID>
                      <c15:f>Daten_Diagramme!$D$21</c15:f>
                      <c15:dlblFieldTableCache>
                        <c:ptCount val="1"/>
                        <c:pt idx="0">
                          <c:v>7.1</c:v>
                        </c:pt>
                      </c15:dlblFieldTableCache>
                    </c15:dlblFTEntry>
                  </c15:dlblFieldTable>
                  <c15:showDataLabelsRange val="0"/>
                </c:ext>
                <c:ext xmlns:c16="http://schemas.microsoft.com/office/drawing/2014/chart" uri="{C3380CC4-5D6E-409C-BE32-E72D297353CC}">
                  <c16:uniqueId val="{00000007-C4EE-4CC9-B2F3-361A751B5EC5}"/>
                </c:ext>
              </c:extLst>
            </c:dLbl>
            <c:dLbl>
              <c:idx val="8"/>
              <c:tx>
                <c:strRef>
                  <c:f>Daten_Diagramme!$D$22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{2D4A46F9-C42B-4F54-865D-91F0F4B1AED8}</c15:txfldGUID>
                      <c15:f>Daten_Diagramme!$D$22</c15:f>
                      <c15:dlblFieldTableCache>
                        <c:ptCount val="1"/>
                        <c:pt idx="0">
                          <c:v>1.9</c:v>
                        </c:pt>
                      </c15:dlblFieldTableCache>
                    </c15:dlblFTEntry>
                  </c15:dlblFieldTable>
                  <c15:showDataLabelsRange val="0"/>
                </c:ext>
                <c:ext xmlns:c16="http://schemas.microsoft.com/office/drawing/2014/chart" uri="{C3380CC4-5D6E-409C-BE32-E72D297353CC}">
                  <c16:uniqueId val="{00000008-C4EE-4CC9-B2F3-361A751B5EC5}"/>
                </c:ext>
              </c:extLst>
            </c:dLbl>
            <c:dLbl>
              <c:idx val="9"/>
              <c:tx>
                <c:strRef>
                  <c:f>Daten_Diagramme!$D$23</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{31445CAA-0557-4D7F-9C85-00765DD476C6}</c15:txfldGUID>
                      <c15:f>Daten_Diagramme!$D$23</c15:f>
                      <c15:dlblFieldTableCache>
                        <c:ptCount val="1"/>
                        <c:pt idx="0">
                          <c:v>9.0</c:v>
                        </c:pt>
                      </c15:dlblFieldTableCache>
                    </c15:dlblFTEntry>
                  </c15:dlblFieldTable>
                  <c15:showDataLabelsRange val="0"/>
                </c:ext>
                <c:ext xmlns:c16="http://schemas.microsoft.com/office/drawing/2014/chart" uri="{C3380CC4-5D6E-409C-BE32-E72D297353CC}">
                  <c16:uniqueId val="{00000009-C4EE-4CC9-B2F3-361A751B5EC5}"/>
                </c:ext>
              </c:extLst>
            </c:dLbl>
            <c:dLbl>
              <c:idx val="10"/>
              <c:tx>
                <c:strRef>
                  <c:f>Daten_Diagramme!$D$24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{B51E650F-2BA1-4BBE-B957-78A0486B22A3}</c15:txfldGUID>
                      <c15:f>Daten_Diagramme!$D$24</c15:f>
                      <c15:dlblFieldTableCache>
                        <c:ptCount val="1"/>
                        <c:pt idx="0">
                          <c:v>3.0</c:v>
                        </c:pt>
                      </c15:dlblFieldTableCache>
                    </c15:dlblFTEntry>
                  </c15:dlblFieldTable>
                  <c15:showDataLabelsRange val="0"/>
                </c:ext>
                <c:ext xmlns:c16="http://schemas.microsoft.com/office/drawing/2014/chart" uri="{C3380CC4-5D6E-409C-BE32-E72D297353CC}">
                  <c16:uniqueId val="{0000000A-C4EE-4CC9-B2F3-361A751B5EC5}"/>
                </c:ext>
              </c:extLst>
            </c:dLbl>
            <c:dLbl>
              <c:idx val="11"/>
              <c:tx>
                <c:strRef>
                  <c:f>Daten_Diagramme!$D$25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{5B247CB5-D719-4FFD-A7E1-D2DC6EC3E520}</c15:txfldGUID>
                      <c15:f>Daten_Diagramme!$D$25</c15:f>
                      <c15:dlblFieldTableCache>
                        <c:ptCount val="1"/>
                        <c:pt idx="0">
                          <c:v>2.8</c:v>
                        </c:pt>
                      </c15:dlblFieldTableCache>
                    </c15:dlblFTEntry>
                  </c15:dlblFieldTable>
                  <c15:showDataLabelsRange val="0"/>
                </c:ext>
                <c:ext xmlns:c16="http://schemas.microsoft.com/office/drawing/2014/chart" uri="{C3380CC4-5D6E-409C-BE32-E72D297353CC}">
                  <c16:uniqueId val="{0000000B-C4EE-4CC9-B2F3-361A751B5EC5}"/>
                </c:ext>
              </c:extLst>
            </c:dLbl>
            <c:dLbl>
              <c:idx val="12"/>
              <c:tx>
                <c:strRef>
                  <c:f>Daten_Diagramme!$D$26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{1C5303F4-1CF5-496C-B3E1-B148AA714641}</c15:txfldGUID>
                      <c15:f>Daten_Diagramme!$D$26</c15:f>
                      <c15:dlblFieldTableCache>
                        <c:ptCount val="1"/>
                        <c:pt idx="0">
                          <c:v>0.1</c:v>
                        </c:pt>
                      </c15:dlblFieldTableCache>
                    </c15:dlblFTEntry>
                  </c15:dlblFieldTable>
                  <c15:showDataLabelsRange val="0"/>
                </c:ext>
                <c:ext xmlns:c16="http://schemas.microsoft.com/office/drawing/2014/chart" uri="{C3380CC4-5D6E-409C-BE32-E72D297353CC}">
                  <c16:uniqueId val="{0000000C-C4EE-4CC9-B2F3-361A751B5EC5}"/>
                </c:ext>
              </c:extLst>
            </c:dLbl>
            <c:dLbl>
              <c:idx val="13"/>
              <c:tx>
                <c:strRef>
                  <c:f>Daten_Diagramme!$D$27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{9B37D818-2953-4429-AC4D-5519B07DAE98}</c15:txfldGUID>
                      <c15:f>Daten_Diagramme!$D$27</c15:f>
                      <c15:dlblFieldTableCache>
                        <c:ptCount val="1"/>
                        <c:pt idx="0">
                          <c:v>3.7</c:v>
                        </c:pt>
                      </c15:dlblFieldTableCache>
                    </c15:dlblFTEntry>
                  </c15:dlblFieldTable>
                  <c15:showDataLabelsRange val="0"/>
                </c:ext>
                <c:ext xmlns:c16="http://schemas.microsoft.com/office/drawing/2014/chart" uri="{C3380CC4-5D6E-409C-BE32-E72D297353CC}">
                  <c16:uniqueId val="{0000000D-C4EE-4CC9-B2F3-361A751B5EC5}"/>
                </c:ext>
              </c:extLst>
            </c:dLbl>
            <c:dLbl>
              <c:idx val="14"/>
              <c:tx>
                <c:strRef>
                  <c:f>Daten_Diagramme!$D$28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{9A094E24-CBEF-41AD-A5FB-BCFB621D48C7}</c15:txfldGUID>
                      <c15:f>Daten_Diagramme!$D$28</c15:f>
                      <c15:dlblFieldTableCache>
                        <c:ptCount val="1"/>
                        <c:pt idx="0">
                          <c:v>3.0</c:v>
                        </c:pt>
                      </c15:dlblFieldTableCache>
                    </c15:dlblFTEntry>
                  </c15:dlblFieldTable>
                  <c15:showDataLabelsRange val="0"/>
                </c:ext>
                <c:ext xmlns:c16="http://schemas.microsoft.com/office/drawing/2014/chart" uri="{C3380CC4-5D6E-409C-BE32-E72D297353CC}">
                  <c16:uniqueId val="{0000000E-C4EE-4CC9-B2F3-361A751B5EC5}"/>
                </c:ext>
              </c:extLst>
            </c:dLbl>
            <c:dLbl>
              <c:idx val="15"/>
              <c:tx>
                <c:strRef>
                  <c:f>Daten_Diagramme!$D$29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{1D49D44C-E96E-47A2-BE0A-E7A76EC7CEB4}</c15:txfldGUID>
                      <c15:f>Daten_Diagramme!$D$29</c15:f>
                      <c15:dlblFieldTableCache>
                        <c:ptCount val="1"/>
                        <c:pt idx="0">
                          <c:v>-4.0</c:v>
                        </c:pt>
                      </c15:dlblFieldTableCache>
                    </c15:dlblFTEntry>
                  </c15:dlblFieldTable>
                  <c15:showDataLabelsRange val="0"/>
                </c:ext>
                <c:ext xmlns:c16="http://schemas.microsoft.com/office/drawing/2014/chart" uri="{C3380CC4-5D6E-409C-BE32-E72D297353CC}">
                  <c16:uniqueId val="{0000000F-C4EE-4CC9-B2F3-361A751B5EC5}"/>
                </c:ext>
              </c:extLst>
            </c:dLbl>
            <c:dLbl>
              <c:idx val="16"/>
              <c:tx>
                <c:strRef>
                  <c:f>Daten_Diagramme!$D$30</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{D867BDC5-0C2D-4160-82C7-241D75D90B97}</c15:txfldGUID>
                      <c15:f>Daten_Diagramme!$D$30</c15:f>
                      <c15:dlblFieldTableCache>
                        <c:ptCount val="1"/>
                        <c:pt idx="0">
                          <c:v>0.1</c:v>
                        </c:pt>
                      </c15:dlblFieldTableCache>
                    </c15:dlblFTEntry>
                  </c15:dlblFieldTable>
                  <c15:showDataLabelsRange val="0"/>
                </c:ext>
                <c:ext xmlns:c16="http://schemas.microsoft.com/office/drawing/2014/chart" uri="{C3380CC4-5D6E-409C-BE32-E72D297353CC}">
                  <c16:uniqueId val="{00000010-C4EE-4CC9-B2F3-361A751B5EC5}"/>
                </c:ext>
              </c:extLst>
            </c:dLbl>
            <c:dLbl>
              <c:idx val="17"/>
              <c:tx>
                <c:strRef>
                  <c:f>Daten_Diagramme!$D$31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{56C7E706-40AB-43F6-9DF4-A655D185491F}</c15:txfldGUID>
                      <c15:f>Daten_Diagramme!$D$31</c15:f>
                      <c15:dlblFieldTableCache>
                        <c:ptCount val="1"/>
                        <c:pt idx="0">
                          <c:v>2.2</c:v>
                        </c:pt>
                      </c15:dlblFieldTableCache>
                    </c15:dlblFTEntry>
                  </c15:dlblFieldTable>
                  <c15:showDataLabelsRange val="0"/>
                </c:ext>
                <c:ext xmlns:c16="http://schemas.microsoft.com/office/drawing/2014/chart" uri="{C3380CC4-5D6E-409C-BE32-E72D297353CC}">
                  <c16:uniqueId val="{00000011-C4EE-4CC9-B2F3-361A751B5EC5}"/>
                </c:ext>
              </c:extLst>
            </c:dLbl>
            <c:dLbl>
              <c:idx val="18"/>
              <c:tx>
                <c:strRef>
                  <c:f>Daten_Diagramme!$D$32</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{665946B8-1C7A-4ED6-9D96-830FF4BFF0CA}</c15:txfldGUID>
                      <c15:f>Daten_Diagramme!$D$32</c15:f>
                      <c15:dlblFieldTableCache>
                        <c:ptCount val="1"/>
                        <c:pt idx="0">
                          <c:v>6.8</c:v>
                        </c:pt>
                      </c15:dlblFieldTableCache>
                    </c15:dlblFTEntry>
                  </c15:dlblFieldTable>
                  <c15:showDataLabelsRange val="0"/>
                </c:ext>
                <c:ext xmlns:c16="http://schemas.microsoft.com/office/drawing/2014/chart" uri="{C3380CC4-5D6E-409C-BE32-E72D297353CC}">
                  <c16:uniqueId val="{00000012-C4EE-4CC9-B2F3-361A751B5EC5}"/>
                </c:ext>
              </c:extLst>
            </c:dLbl>
            <c:dLbl>
              <c:idx val="19"/>
              <c:tx>
                <c:strRef>
                  <c:f>Daten_Diagramme!$D$33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{0ABC8684-44B8-459E-AEFD-19547CF2E097}</c15:txfldGUID>
                      <c15:f>Daten_Diagramme!$D$33</c15:f>
                      <c15:dlblFieldTableCache>
                        <c:ptCount val="1"/>
                        <c:pt idx="0">
                          <c:v>0.6</c:v>
                        </c:pt>
                      </c15:dlblFieldTableCache>
                    </c15:dlblFTEntry>
                  </c15:dlblFieldTable>
                  <c15:showDataLabelsRange val="0"/>
                </c:ext>
                <c:ext xmlns:c16="http://schemas.microsoft.com/office/drawing/2014/chart" uri="{C3380CC4-5D6E-409C-BE32-E72D297353CC}">
                  <c16:uniqueId val="{00000013-C4EE-4CC9-B2F3-361A751B5EC5}"/>
                </c:ext>
              </c:extLst>
            </c:dLbl>
            <c:dLbl>
              <c:idx val="20"/>
              <c:tx>
                <c:strRef>
                  <c:f>Daten_Diagramme!$D$34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{74EEBCE8-FF3F-4873-AF09-7F6CAB93505D}</c15:txfldGUID>
                      <c15:f>Daten_Diagramme!$D$34</c15:f>
                      <c15:dlblFieldTableCache>
                        <c:ptCount val="1"/>
                        <c:pt idx="0">
                          <c:v>1.8</c:v>
                        </c:pt>
                      </c15:dlblFieldTableCache>
                    </c15:dlblFTEntry>
                  </c15:dlblFieldTable>
                  <c15:showDataLabelsRange val="0"/>
                </c:ext>
                <c:ext xmlns:c16="http://schemas.microsoft.com/office/drawing/2014/chart" uri="{C3380CC4-5D6E-409C-BE32-E72D297353CC}">
                  <c16:uniqueId val="{00000014-C4EE-4CC9-B2F3-361A751B5EC5}"/>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{95DD7A9F-0E79-45F2-8363-6B150DBB1071}</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C4EE-4CC9-B2F3-361A751B5EC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{36DCC1EA-1360-42E7-AAF1-13FCB032561C}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4EE-4CC9-B2F3-361A751B5EC5}"/>
                </c:ext>
              </c:extLst>
            </c:dLbl>
            <c:dLbl>
              <c:idx val="23"/>
              <c:tx>
                <c:strRef>
                  <c:f>Daten_Diagramme!$D$37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{FC01A8F4-3112-4EC6-B302-3EFE339D1E3E}</c15:txfldGUID>
                      <c15:f>Daten_Diagramme!$D$37</c15:f>
                      <c15:dlblFieldTableCache>
                        <c:ptCount val="1"/>
                        <c:pt idx="0">
                          <c:v>0.0</c:v>
                        </c:pt>
                      </c15:dlblFieldTableCache>
                    </c15:dlblFTEntry>
                  </c15:dlblFieldTable>
                  <c15:showDataLabelsRange val="0"/>
                </c:ext>
                <c:ext xmlns:c16="http://schemas.microsoft.com/office/drawing/2014/chart" uri="{C3380CC4-5D6E-409C-BE32-E72D297353CC}">
                  <c16:uniqueId val="{00000017-C4EE-4CC9-B2F3-361A751B5EC5}"/>
                </c:ext>
              </c:extLst>
            </c:dLbl>
            <c:dLbl>
              <c:idx val="24"/>
              <c:layout>
                <c:manualLayout>
                  <c:x val="4.7769028871392123E-3"/>
                  <c:y val="-4.6876052205785108E-5"/>
                </c:manualLayout>
              </c:layout>
              <c:tx>
                <c:strRef>
                  <c:f>Daten_Diagramme!$D$38</c:f>
                  <c:strCache>
                    <c:ptCount val="1"/>
                    <c:pt idx="0">
                      <c:v>5.6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{EF6AF046-3F89-4B3C-9029-2931A2359509}</c15:txfldGUID>
                      <c15:f>Daten_Diagramme!$D$38</c15:f>
                      <c15:dlblFieldTableCache>
                        <c:ptCount val="1"/>
                        <c:pt idx="0">
                          <c:v>5.6</c:v>
                        </c:pt>
                      </c15:dlblFieldTableCache>
                    </c15:dlblFTEntry>
                  </c15:dlblFieldTable>
                  <c15:showDataLabelsRange val="0"/>
                </c:ext>
                <c:ext xmlns:c16="http://schemas.microsoft.com/office/drawing/2014/chart" uri="{C3380CC4-5D6E-409C-BE32-E72D297353CC}">
                  <c16:uniqueId val="{00000018-C4EE-4CC9-B2F3-361A751B5EC5}"/>
                </c:ext>
              </c:extLst>
            </c:dLbl>
            <c:dLbl>
              <c:idx val="25"/>
              <c:tx>
                <c:strRef>
                  <c:f>Daten_Diagramme!$D$39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{20A6E09E-6D84-4727-B576-8FC3016763F6}</c15:txfldGUID>
                      <c15:f>Daten_Diagramme!$D$39</c15:f>
                      <c15:dlblFieldTableCache>
                        <c:ptCount val="1"/>
                        <c:pt idx="0">
                          <c:v>2.5</c:v>
                        </c:pt>
                      </c15:dlblFieldTableCache>
                    </c15:dlblFTEntry>
                  </c15:dlblFieldTable>
                  <c15:showDataLabelsRange val="0"/>
                </c:ext>
                <c:ext xmlns:c16="http://schemas.microsoft.com/office/drawing/2014/chart" uri="{C3380CC4-5D6E-409C-BE32-E72D297353CC}">
                  <c16:uniqueId val="{00000019-C4EE-4CC9-B2F3-361A751B5EC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{3AC70F58-12C8-431B-B22D-413E2ED2B8BF}</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4EE-4CC9-B2F3-361A751B5EC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{EACD7B4F-622C-4D19-9D61-DAEF0FD2E99A}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4EE-4CC9-B2F3-361A751B5EC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{FE0FF236-7067-4222-890E-1B3D68905FBD}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4EE-4CC9-B2F3-361A751B5EC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{3809C63C-9FD0-4616-B264-A7BE21F970B9}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4EE-4CC9-B2F3-361A751B5EC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{89FD44F1-F4DE-478B-903F-3BE20FE594D6}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4EE-4CC9-B2F3-361A751B5EC5}"/>
                </c:ext>
              </c:extLst>
            </c:dLbl>
            <c:dLbl>
              <c:idx val="31"/>
              <c:tx>
                <c:strRef>
                  <c:f>Daten_Diagramme!$D$45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{E7C9B2F0-35F4-4F02-A8F8-EDEF3943308F}</c15:txfldGUID>
                      <c15:f>Daten_Diagramme!$D$45</c15:f>
                      <c15:dlblFieldTableCache>
                        <c:ptCount val="1"/>
                        <c:pt idx="0">
                          <c:v>2.5</c:v>
                        </c:pt>
                      </c15:dlblFieldTableCache>
                    </c15:dlblFTEntry>
                  </c15:dlblFieldTable>
                  <c15:showDataLabelsRange val="0"/>
                </c:ext>
                <c:ext xmlns:c16="http://schemas.microsoft.com/office/drawing/2014/chart" uri="{C3380CC4-5D6E-409C-BE32-E72D297353CC}">
                  <c16:uniqueId val="{0000001F-C4EE-4CC9-B2F3-361A751B5EC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2.8279831484008784</c:v>
                </c:pt>
                <c:pt idx="1">
                  <c:v>0</c:v>
                </c:pt>
                <c:pt idx="2">
                  <c:v>5.9701492537313436</c:v>
                </c:pt>
                <c:pt idx="3">
                  <c:v>4.4065682810226567</c:v>
                </c:pt>
                <c:pt idx="4">
                  <c:v>5.2154195011337867</c:v>
                </c:pt>
                <c:pt idx="5">
                  <c:v>9.2268261426740708</c:v>
                </c:pt>
                <c:pt idx="6">
                  <c:v>-13.597733711048159</c:v>
                </c:pt>
                <c:pt idx="7">
                  <c:v>7.1492940823069988</c:v>
                </c:pt>
                <c:pt idx="8">
                  <c:v>1.9171023717511555</c:v>
                </c:pt>
                <c:pt idx="9">
                  <c:v>9.038322487346349</c:v>
                </c:pt>
                <c:pt idx="10">
                  <c:v>3.0239395212095759</c:v>
                </c:pt>
                <c:pt idx="11">
                  <c:v>2.8203062046736505</c:v>
                </c:pt>
                <c:pt idx="12">
                  <c:v>0.1278118609406953</c:v>
                </c:pt>
                <c:pt idx="13">
                  <c:v>3.6980595346947069</c:v>
                </c:pt>
                <c:pt idx="14">
                  <c:v>3.0150753768844223</c:v>
                </c:pt>
                <c:pt idx="15">
                  <c:v>-4.0357451715191699</c:v>
                </c:pt>
                <c:pt idx="16">
                  <c:v>8.0153895479320295E-2</c:v>
                </c:pt>
                <c:pt idx="17">
                  <c:v>2.2275405007363771</c:v>
                </c:pt>
                <c:pt idx="18">
                  <c:v>6.8013387520917998</c:v>
                </c:pt>
                <c:pt idx="19">
                  <c:v>0.63849194283976896</c:v>
                </c:pt>
                <c:pt idx="20">
                  <c:v>1.7834394904458599</c:v>
                </c:pt>
                <c:pt idx="21">
                  <c:v>0</c:v>
                </c:pt>
                <c:pt idx="23">
                  <c:v>0</c:v>
                </c:pt>
                <c:pt idx="24">
                  <c:v>5.5933801194092387</c:v>
                </c:pt>
                <c:pt idx="25">
                  <c:v>2.4771576324321427</c:v>
                </c:pt>
              </c:numCache>
            </c:numRef>
          </c:val>
          <c:extLst>
            <c:ext xmlns:c16="http://schemas.microsoft.com/office/drawing/2014/chart" uri="{C3380CC4-5D6E-409C-BE32-E72D297353CC}">
              <c16:uniqueId val="{00000020-C4EE-4CC9-B2F3-361A751B5EC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{E1C35FEA-7CA7-41BD-986A-1811F2CFBF98}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4EE-4CC9-B2F3-361A751B5EC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{5A2980D2-CF59-46CB-8E83-09817DE7C988}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4EE-4CC9-B2F3-361A751B5EC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{87FEFD83-B668-40E9-BC1A-D862145210DC}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4EE-4CC9-B2F3-361A751B5EC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{29825A4C-D8B2-432D-8DA7-CF00CF7966C8}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4EE-4CC9-B2F3-361A751B5EC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{46A9898F-8D30-47F7-BFEC-3653205A6BEC}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4EE-4CC9-B2F3-361A751B5EC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{253DB58F-119E-4A36-B00C-A41B0DBFFFA6}</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4EE-4CC9-B2F3-361A751B5EC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{128E125F-5B5B-4D17-AD20-452D151C6B60}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4EE-4CC9-B2F3-361A751B5EC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{E282251C-7E2C-45D6-ACE4-7902A60C4714}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4EE-4CC9-B2F3-361A751B5EC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{A327BCB2-0B51-440A-9592-D3B4A88A676E}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4EE-4CC9-B2F3-361A751B5EC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{CBB023AB-1379-4C48-BEDC-D71D718481AC}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4EE-4CC9-B2F3-361A751B5EC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{718B7CA5-D2B4-46D3-A22A-0F3682F2BEA6}</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4EE-4CC9-B2F3-361A751B5EC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{40E75997-DD1B-4F15-8C8F-9985E45E87F4}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4EE-4CC9-B2F3-361A751B5EC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{F9F99D42-EB34-421C-B14C-5306EC1D812A}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4EE-4CC9-B2F3-361A751B5EC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{D1E62E0A-40E8-4D92-828F-138408EB00F8}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4EE-4CC9-B2F3-361A751B5EC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{926F66F1-1B8F-4E3A-B87B-601E24F5D6DE}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4EE-4CC9-B2F3-361A751B5EC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{924C8025-793C-40DA-8C7E-D608D255C87E}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4EE-4CC9-B2F3-361A751B5EC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{830D365A-AA9E-446E-9B7A-610C8F25838E}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4EE-4CC9-B2F3-361A751B5EC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{DF3CCDF3-D74E-4F95-AB85-2FD3B539BBCD}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4EE-4CC9-B2F3-361A751B5EC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{65782375-B7D9-4702-87D3-B8CC718A1C20}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4EE-4CC9-B2F3-361A751B5EC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{41AAE8D0-1476-4ED6-A84F-8E2197EB788E}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4EE-4CC9-B2F3-361A751B5EC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{51D45590-C641-47E8-808C-30694DF8C06D}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4EE-4CC9-B2F3-361A751B5EC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{BD8A98F6-6251-4A53-AC5F-E29A5DB3AB70}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4EE-4CC9-B2F3-361A751B5EC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{E3DFEBAD-9C32-4566-A4BC-2E1F54ACAAA8}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4EE-4CC9-B2F3-361A751B5EC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{772E08DA-B521-4983-A731-29EC83C663B6}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4EE-4CC9-B2F3-361A751B5EC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{BF30248C-4663-4BAA-8392-D8124D089330}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4EE-4CC9-B2F3-361A751B5EC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{0E4A5D5D-A6F7-46A5-A53F-D78488ED4447}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4EE-4CC9-B2F3-361A751B5EC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{317C265C-40AF-46EB-A1DB-56BEA62811E4}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4EE-4CC9-B2F3-361A751B5EC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{462B00A2-2D0E-40ED-A2C0-3DF0973214F8}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4EE-4CC9-B2F3-361A751B5EC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{257095CF-31E3-48A2-8612-A360E85089B7}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4EE-4CC9-B2F3-361A751B5EC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{6F1B91FA-9EB6-4229-81C1-28D53453070A}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4EE-4CC9-B2F3-361A751B5EC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{5055AD2B-51E1-43F6-9DBB-D38F108E5804}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4EE-4CC9-B2F3-361A751B5EC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{B8CDB812-3370-4682-B1C5-D1F9224E1DAE}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4EE-4CC9-B2F3-361A751B5EC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4EE-4CC9-B2F3-361A751B5EC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4EE-4CC9-B2F3-361A751B5EC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{1FD72E05-D726-4A06-A136-FCE4C100AD0C}</c15:txfldGUID>
                      <c15:f>Daten_Diagramme!$E$14</c15:f>
                      <c15:dlblFieldTableCache>
                        <c:ptCount val="1"/>
                        <c:pt idx="0">
                          <c:v>-1.0</c:v>
                        </c:pt>
                      </c15:dlblFieldTableCache>
                    </c15:dlblFTEntry>
                  </c15:dlblFieldTable>
                  <c15:showDataLabelsRange val="0"/>
                </c:ext>
                <c:ext xmlns:c16="http://schemas.microsoft.com/office/drawing/2014/chart" uri="{C3380CC4-5D6E-409C-BE32-E72D297353CC}">
                  <c16:uniqueId val="{00000000-FC2E-4F8A-A28C-C9D2B6C9C339}"/>
                </c:ext>
              </c:extLst>
            </c:dLbl>
            <c:dLbl>
              <c:idx val="1"/>
              <c:tx>
                <c:strRef>
                  <c:f>Daten_Diagramme!$E$15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{FCE284BF-2399-4D7C-A452-28AAC7507111}</c15:txfldGUID>
                      <c15:f>Daten_Diagramme!$E$15</c15:f>
                      <c15:dlblFieldTableCache>
                        <c:ptCount val="1"/>
                        <c:pt idx="0">
                          <c:v>3.5</c:v>
                        </c:pt>
                      </c15:dlblFieldTableCache>
                    </c15:dlblFTEntry>
                  </c15:dlblFieldTable>
                  <c15:showDataLabelsRange val="0"/>
                </c:ext>
                <c:ext xmlns:c16="http://schemas.microsoft.com/office/drawing/2014/chart" uri="{C3380CC4-5D6E-409C-BE32-E72D297353CC}">
                  <c16:uniqueId val="{00000001-FC2E-4F8A-A28C-C9D2B6C9C339}"/>
                </c:ext>
              </c:extLst>
            </c:dLbl>
            <c:dLbl>
              <c:idx val="2"/>
              <c:tx>
                <c:strRef>
                  <c:f>Daten_Diagramme!$E$16</c:f>
                  <c:strCache>
                    <c:ptCount val="1"/>
                    <c:pt idx="0">
                      <c:v>-25.0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{8491F8B1-1786-47FE-AF3D-A58A8EEE90FA}</c15:txfldGUID>
                      <c15:f>Daten_Diagramme!$E$16</c15:f>
                      <c15:dlblFieldTableCache>
                        <c:ptCount val="1"/>
                        <c:pt idx="0">
                          <c:v>-25.0</c:v>
                        </c:pt>
                      </c15:dlblFieldTableCache>
                    </c15:dlblFTEntry>
                  </c15:dlblFieldTable>
                  <c15:showDataLabelsRange val="0"/>
                </c:ext>
                <c:ext xmlns:c16="http://schemas.microsoft.com/office/drawing/2014/chart" uri="{C3380CC4-5D6E-409C-BE32-E72D297353CC}">
                  <c16:uniqueId val="{00000002-FC2E-4F8A-A28C-C9D2B6C9C339}"/>
                </c:ext>
              </c:extLst>
            </c:dLbl>
            <c:dLbl>
              <c:idx val="3"/>
              <c:tx>
                <c:strRef>
                  <c:f>Daten_Diagramme!$E$17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{D43FC4FB-6017-4622-A8BE-62E17961244A}</c15:txfldGUID>
                      <c15:f>Daten_Diagramme!$E$17</c15:f>
                      <c15:dlblFieldTableCache>
                        <c:ptCount val="1"/>
                        <c:pt idx="0">
                          <c:v>-1.8</c:v>
                        </c:pt>
                      </c15:dlblFieldTableCache>
                    </c15:dlblFTEntry>
                  </c15:dlblFieldTable>
                  <c15:showDataLabelsRange val="0"/>
                </c:ext>
                <c:ext xmlns:c16="http://schemas.microsoft.com/office/drawing/2014/chart" uri="{C3380CC4-5D6E-409C-BE32-E72D297353CC}">
                  <c16:uniqueId val="{00000003-FC2E-4F8A-A28C-C9D2B6C9C339}"/>
                </c:ext>
              </c:extLst>
            </c:dLbl>
            <c:dLbl>
              <c:idx val="4"/>
              <c:tx>
                <c:strRef>
                  <c:f>Daten_Diagramme!$E$18</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{E607983C-1F30-4640-83C3-F9A75E86464E}</c15:txfldGUID>
                      <c15:f>Daten_Diagramme!$E$18</c15:f>
                      <c15:dlblFieldTableCache>
                        <c:ptCount val="1"/>
                        <c:pt idx="0">
                          <c:v>-8.3</c:v>
                        </c:pt>
                      </c15:dlblFieldTableCache>
                    </c15:dlblFTEntry>
                  </c15:dlblFieldTable>
                  <c15:showDataLabelsRange val="0"/>
                </c:ext>
                <c:ext xmlns:c16="http://schemas.microsoft.com/office/drawing/2014/chart" uri="{C3380CC4-5D6E-409C-BE32-E72D297353CC}">
                  <c16:uniqueId val="{00000004-FC2E-4F8A-A28C-C9D2B6C9C339}"/>
                </c:ext>
              </c:extLst>
            </c:dLbl>
            <c:dLbl>
              <c:idx val="5"/>
              <c:tx>
                <c:strRef>
                  <c:f>Daten_Diagramme!$E$19</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{294878E3-04B9-4A47-9A3B-0D38DE697839}</c15:txfldGUID>
                      <c15:f>Daten_Diagramme!$E$19</c15:f>
                      <c15:dlblFieldTableCache>
                        <c:ptCount val="1"/>
                        <c:pt idx="0">
                          <c:v>8.4</c:v>
                        </c:pt>
                      </c15:dlblFieldTableCache>
                    </c15:dlblFTEntry>
                  </c15:dlblFieldTable>
                  <c15:showDataLabelsRange val="0"/>
                </c:ext>
                <c:ext xmlns:c16="http://schemas.microsoft.com/office/drawing/2014/chart" uri="{C3380CC4-5D6E-409C-BE32-E72D297353CC}">
                  <c16:uniqueId val="{00000005-FC2E-4F8A-A28C-C9D2B6C9C339}"/>
                </c:ext>
              </c:extLst>
            </c:dLbl>
            <c:dLbl>
              <c:idx val="6"/>
              <c:tx>
                <c:strRef>
                  <c:f>Daten_Diagramme!$E$20</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{E94C69B1-47E7-426B-8BA1-1FAC2E04FD7B}</c15:txfldGUID>
                      <c15:f>Daten_Diagramme!$E$20</c15:f>
                      <c15:dlblFieldTableCache>
                        <c:ptCount val="1"/>
                        <c:pt idx="0">
                          <c:v>11.1</c:v>
                        </c:pt>
                      </c15:dlblFieldTableCache>
                    </c15:dlblFTEntry>
                  </c15:dlblFieldTable>
                  <c15:showDataLabelsRange val="0"/>
                </c:ext>
                <c:ext xmlns:c16="http://schemas.microsoft.com/office/drawing/2014/chart" uri="{C3380CC4-5D6E-409C-BE32-E72D297353CC}">
                  <c16:uniqueId val="{00000006-FC2E-4F8A-A28C-C9D2B6C9C339}"/>
                </c:ext>
              </c:extLst>
            </c:dLbl>
            <c:dLbl>
              <c:idx val="7"/>
              <c:tx>
                <c:strRef>
                  <c:f>Daten_Diagramme!$E$21</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{0C8B4FED-3D20-4123-A6F5-CBE8CD6AD81F}</c15:txfldGUID>
                      <c15:f>Daten_Diagramme!$E$21</c15:f>
                      <c15:dlblFieldTableCache>
                        <c:ptCount val="1"/>
                        <c:pt idx="0">
                          <c:v>6.6</c:v>
                        </c:pt>
                      </c15:dlblFieldTableCache>
                    </c15:dlblFTEntry>
                  </c15:dlblFieldTable>
                  <c15:showDataLabelsRange val="0"/>
                </c:ext>
                <c:ext xmlns:c16="http://schemas.microsoft.com/office/drawing/2014/chart" uri="{C3380CC4-5D6E-409C-BE32-E72D297353CC}">
                  <c16:uniqueId val="{00000007-FC2E-4F8A-A28C-C9D2B6C9C339}"/>
                </c:ext>
              </c:extLst>
            </c:dLbl>
            <c:dLbl>
              <c:idx val="8"/>
              <c:tx>
                <c:strRef>
                  <c:f>Daten_Diagramme!$E$22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{34F3C1FE-5288-4DF0-90C7-5AE4873D04F0}</c15:txfldGUID>
                      <c15:f>Daten_Diagramme!$E$22</c15:f>
                      <c15:dlblFieldTableCache>
                        <c:ptCount val="1"/>
                        <c:pt idx="0">
                          <c:v>2.0</c:v>
                        </c:pt>
                      </c15:dlblFieldTableCache>
                    </c15:dlblFTEntry>
                  </c15:dlblFieldTable>
                  <c15:showDataLabelsRange val="0"/>
                </c:ext>
                <c:ext xmlns:c16="http://schemas.microsoft.com/office/drawing/2014/chart" uri="{C3380CC4-5D6E-409C-BE32-E72D297353CC}">
                  <c16:uniqueId val="{00000008-FC2E-4F8A-A28C-C9D2B6C9C339}"/>
                </c:ext>
              </c:extLst>
            </c:dLbl>
            <c:dLbl>
              <c:idx val="9"/>
              <c:tx>
                <c:strRef>
                  <c:f>Daten_Diagramme!$E$23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{5463D487-28EC-427C-B63A-56AA6F70E292}</c15:txfldGUID>
                      <c15:f>Daten_Diagramme!$E$23</c15:f>
                      <c15:dlblFieldTableCache>
                        <c:ptCount val="1"/>
                        <c:pt idx="0">
                          <c:v>2.1</c:v>
                        </c:pt>
                      </c15:dlblFieldTableCache>
                    </c15:dlblFTEntry>
                  </c15:dlblFieldTable>
                  <c15:showDataLabelsRange val="0"/>
                </c:ext>
                <c:ext xmlns:c16="http://schemas.microsoft.com/office/drawing/2014/chart" uri="{C3380CC4-5D6E-409C-BE32-E72D297353CC}">
                  <c16:uniqueId val="{00000009-FC2E-4F8A-A28C-C9D2B6C9C339}"/>
                </c:ext>
              </c:extLst>
            </c:dLbl>
            <c:dLbl>
              <c:idx val="10"/>
              <c:tx>
                <c:strRef>
                  <c:f>Daten_Diagramme!$E$24</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{5FA31BD6-C0CE-4862-8A67-8D4BBA88139F}</c15:txfldGUID>
                      <c15:f>Daten_Diagramme!$E$24</c15:f>
                      <c15:dlblFieldTableCache>
                        <c:ptCount val="1"/>
                        <c:pt idx="0">
                          <c:v>-8.3</c:v>
                        </c:pt>
                      </c15:dlblFieldTableCache>
                    </c15:dlblFTEntry>
                  </c15:dlblFieldTable>
                  <c15:showDataLabelsRange val="0"/>
                </c:ext>
                <c:ext xmlns:c16="http://schemas.microsoft.com/office/drawing/2014/chart" uri="{C3380CC4-5D6E-409C-BE32-E72D297353CC}">
                  <c16:uniqueId val="{0000000A-FC2E-4F8A-A28C-C9D2B6C9C339}"/>
                </c:ext>
              </c:extLst>
            </c:dLbl>
            <c:dLbl>
              <c:idx val="11"/>
              <c:tx>
                <c:strRef>
                  <c:f>Daten_Diagramme!$E$25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{B622332F-D0F3-407F-B37B-279BA190D58D}</c15:txfldGUID>
                      <c15:f>Daten_Diagramme!$E$25</c15:f>
                      <c15:dlblFieldTableCache>
                        <c:ptCount val="1"/>
                        <c:pt idx="0">
                          <c:v>-4.1</c:v>
                        </c:pt>
                      </c15:dlblFieldTableCache>
                    </c15:dlblFTEntry>
                  </c15:dlblFieldTable>
                  <c15:showDataLabelsRange val="0"/>
                </c:ext>
                <c:ext xmlns:c16="http://schemas.microsoft.com/office/drawing/2014/chart" uri="{C3380CC4-5D6E-409C-BE32-E72D297353CC}">
                  <c16:uniqueId val="{0000000B-FC2E-4F8A-A28C-C9D2B6C9C339}"/>
                </c:ext>
              </c:extLst>
            </c:dLbl>
            <c:dLbl>
              <c:idx val="12"/>
              <c:tx>
                <c:strRef>
                  <c:f>Daten_Diagramme!$E$26</c:f>
                  <c:strCache>
                    <c:ptCount val="1"/>
                    <c:pt idx="0">
                      <c:v>18.5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{6D0475D8-ACB7-4A04-87C8-6833EA00298E}</c15:txfldGUID>
                      <c15:f>Daten_Diagramme!$E$26</c15:f>
                      <c15:dlblFieldTableCache>
                        <c:ptCount val="1"/>
                        <c:pt idx="0">
                          <c:v>18.5</c:v>
                        </c:pt>
                      </c15:dlblFieldTableCache>
                    </c15:dlblFTEntry>
                  </c15:dlblFieldTable>
                  <c15:showDataLabelsRange val="0"/>
                </c:ext>
                <c:ext xmlns:c16="http://schemas.microsoft.com/office/drawing/2014/chart" uri="{C3380CC4-5D6E-409C-BE32-E72D297353CC}">
                  <c16:uniqueId val="{0000000C-FC2E-4F8A-A28C-C9D2B6C9C339}"/>
                </c:ext>
              </c:extLst>
            </c:dLbl>
            <c:dLbl>
              <c:idx val="13"/>
              <c:tx>
                <c:strRef>
                  <c:f>Daten_Diagramme!$E$27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{2714A7EE-2E57-4F3E-8A20-9EEC90D7D75A}</c15:txfldGUID>
                      <c15:f>Daten_Diagramme!$E$27</c15:f>
                      <c15:dlblFieldTableCache>
                        <c:ptCount val="1"/>
                        <c:pt idx="0">
                          <c:v>2.8</c:v>
                        </c:pt>
                      </c15:dlblFieldTableCache>
                    </c15:dlblFTEntry>
                  </c15:dlblFieldTable>
                  <c15:showDataLabelsRange val="0"/>
                </c:ext>
                <c:ext xmlns:c16="http://schemas.microsoft.com/office/drawing/2014/chart" uri="{C3380CC4-5D6E-409C-BE32-E72D297353CC}">
                  <c16:uniqueId val="{0000000D-FC2E-4F8A-A28C-C9D2B6C9C339}"/>
                </c:ext>
              </c:extLst>
            </c:dLbl>
            <c:dLbl>
              <c:idx val="14"/>
              <c:tx>
                <c:strRef>
                  <c:f>Daten_Diagramme!$E$28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{46EBA8C3-587C-46A0-B41F-68AFB296B6F2}</c15:txfldGUID>
                      <c15:f>Daten_Diagramme!$E$28</c15:f>
                      <c15:dlblFieldTableCache>
                        <c:ptCount val="1"/>
                        <c:pt idx="0">
                          <c:v>0.5</c:v>
                        </c:pt>
                      </c15:dlblFieldTableCache>
                    </c15:dlblFTEntry>
                  </c15:dlblFieldTable>
                  <c15:showDataLabelsRange val="0"/>
                </c:ext>
                <c:ext xmlns:c16="http://schemas.microsoft.com/office/drawing/2014/chart" uri="{C3380CC4-5D6E-409C-BE32-E72D297353CC}">
                  <c16:uniqueId val="{0000000E-FC2E-4F8A-A28C-C9D2B6C9C339}"/>
                </c:ext>
              </c:extLst>
            </c:dLbl>
            <c:dLbl>
              <c:idx val="15"/>
              <c:tx>
                <c:strRef>
                  <c:f>Daten_Diagramme!$E$29</c:f>
                  <c:strCache>
                    <c:ptCount val="1"/>
                    <c:pt idx="0">
                      <c:v>18.0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{5DE51AB2-42CF-4384-ABD7-FE8387583060}</c15:txfldGUID>
                      <c15:f>Daten_Diagramme!$E$29</c15:f>
                      <c15:dlblFieldTableCache>
                        <c:ptCount val="1"/>
                        <c:pt idx="0">
                          <c:v>18.0</c:v>
                        </c:pt>
                      </c15:dlblFieldTableCache>
                    </c15:dlblFTEntry>
                  </c15:dlblFieldTable>
                  <c15:showDataLabelsRange val="0"/>
                </c:ext>
                <c:ext xmlns:c16="http://schemas.microsoft.com/office/drawing/2014/chart" uri="{C3380CC4-5D6E-409C-BE32-E72D297353CC}">
                  <c16:uniqueId val="{0000000F-FC2E-4F8A-A28C-C9D2B6C9C339}"/>
                </c:ext>
              </c:extLst>
            </c:dLbl>
            <c:dLbl>
              <c:idx val="16"/>
              <c:tx>
                <c:strRef>
                  <c:f>Daten_Diagramme!$E$30</c:f>
                  <c:strCache>
                    <c:ptCount val="1"/>
                    <c:pt idx="0">
                      <c:v>16.7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{7810D105-A16D-4A18-BEA3-707C51BD59E0}</c15:txfldGUID>
                      <c15:f>Daten_Diagramme!$E$30</c15:f>
                      <c15:dlblFieldTableCache>
                        <c:ptCount val="1"/>
                        <c:pt idx="0">
                          <c:v>16.7</c:v>
                        </c:pt>
                      </c15:dlblFieldTableCache>
                    </c15:dlblFTEntry>
                  </c15:dlblFieldTable>
                  <c15:showDataLabelsRange val="0"/>
                </c:ext>
                <c:ext xmlns:c16="http://schemas.microsoft.com/office/drawing/2014/chart" uri="{C3380CC4-5D6E-409C-BE32-E72D297353CC}">
                  <c16:uniqueId val="{00000010-FC2E-4F8A-A28C-C9D2B6C9C339}"/>
                </c:ext>
              </c:extLst>
            </c:dLbl>
            <c:dLbl>
              <c:idx val="17"/>
              <c:tx>
                <c:strRef>
                  <c:f>Daten_Diagramme!$E$31</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{EAE95EF7-E72D-4B54-8846-BEA3B268D614}</c15:txfldGUID>
                      <c15:f>Daten_Diagramme!$E$31</c15:f>
                      <c15:dlblFieldTableCache>
                        <c:ptCount val="1"/>
                        <c:pt idx="0">
                          <c:v>-4.7</c:v>
                        </c:pt>
                      </c15:dlblFieldTableCache>
                    </c15:dlblFTEntry>
                  </c15:dlblFieldTable>
                  <c15:showDataLabelsRange val="0"/>
                </c:ext>
                <c:ext xmlns:c16="http://schemas.microsoft.com/office/drawing/2014/chart" uri="{C3380CC4-5D6E-409C-BE32-E72D297353CC}">
                  <c16:uniqueId val="{00000011-FC2E-4F8A-A28C-C9D2B6C9C339}"/>
                </c:ext>
              </c:extLst>
            </c:dLbl>
            <c:dLbl>
              <c:idx val="18"/>
              <c:tx>
                <c:strRef>
                  <c:f>Daten_Diagramme!$E$32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{E342F2F8-A5A0-4809-A844-8B8AE0CFD523}</c15:txfldGUID>
                      <c15:f>Daten_Diagramme!$E$32</c15:f>
                      <c15:dlblFieldTableCache>
                        <c:ptCount val="1"/>
                        <c:pt idx="0">
                          <c:v>0.6</c:v>
                        </c:pt>
                      </c15:dlblFieldTableCache>
                    </c15:dlblFTEntry>
                  </c15:dlblFieldTable>
                  <c15:showDataLabelsRange val="0"/>
                </c:ext>
                <c:ext xmlns:c16="http://schemas.microsoft.com/office/drawing/2014/chart" uri="{C3380CC4-5D6E-409C-BE32-E72D297353CC}">
                  <c16:uniqueId val="{00000012-FC2E-4F8A-A28C-C9D2B6C9C339}"/>
                </c:ext>
              </c:extLst>
            </c:dLbl>
            <c:dLbl>
              <c:idx val="19"/>
              <c:tx>
                <c:strRef>
                  <c:f>Daten_Diagramme!$E$33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{77E8882F-2ED9-4AA3-AF31-3011C81124C0}</c15:txfldGUID>
                      <c15:f>Daten_Diagramme!$E$33</c15:f>
                      <c15:dlblFieldTableCache>
                        <c:ptCount val="1"/>
                        <c:pt idx="0">
                          <c:v>-3.0</c:v>
                        </c:pt>
                      </c15:dlblFieldTableCache>
                    </c15:dlblFTEntry>
                  </c15:dlblFieldTable>
                  <c15:showDataLabelsRange val="0"/>
                </c:ext>
                <c:ext xmlns:c16="http://schemas.microsoft.com/office/drawing/2014/chart" uri="{C3380CC4-5D6E-409C-BE32-E72D297353CC}">
                  <c16:uniqueId val="{00000013-FC2E-4F8A-A28C-C9D2B6C9C339}"/>
                </c:ext>
              </c:extLst>
            </c:dLbl>
            <c:dLbl>
              <c:idx val="20"/>
              <c:tx>
                <c:strRef>
                  <c:f>Daten_Diagramme!$E$34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{3A4ECFD2-23AB-42D5-B55E-1160D81B9034}</c15:txfldGUID>
                      <c15:f>Daten_Diagramme!$E$34</c15:f>
                      <c15:dlblFieldTableCache>
                        <c:ptCount val="1"/>
                        <c:pt idx="0">
                          <c:v>-3.4</c:v>
                        </c:pt>
                      </c15:dlblFieldTableCache>
                    </c15:dlblFTEntry>
                  </c15:dlblFieldTable>
                  <c15:showDataLabelsRange val="0"/>
                </c:ext>
                <c:ext xmlns:c16="http://schemas.microsoft.com/office/drawing/2014/chart" uri="{C3380CC4-5D6E-409C-BE32-E72D297353CC}">
                  <c16:uniqueId val="{00000014-FC2E-4F8A-A28C-C9D2B6C9C339}"/>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{6843ECB8-73E4-4CB8-A964-904A48D96F35}</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FC2E-4F8A-A28C-C9D2B6C9C33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{576C07EF-ABF0-4225-BD69-B147F3E5B5C2}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C2E-4F8A-A28C-C9D2B6C9C339}"/>
                </c:ext>
              </c:extLst>
            </c:dLbl>
            <c:dLbl>
              <c:idx val="23"/>
              <c:tx>
                <c:strRef>
                  <c:f>Daten_Diagramme!$E$37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{D39746A5-8C7A-4E61-B9B7-6B3F5E80315E}</c15:txfldGUID>
                      <c15:f>Daten_Diagramme!$E$37</c15:f>
                      <c15:dlblFieldTableCache>
                        <c:ptCount val="1"/>
                        <c:pt idx="0">
                          <c:v>3.5</c:v>
                        </c:pt>
                      </c15:dlblFieldTableCache>
                    </c15:dlblFTEntry>
                  </c15:dlblFieldTable>
                  <c15:showDataLabelsRange val="0"/>
                </c:ext>
                <c:ext xmlns:c16="http://schemas.microsoft.com/office/drawing/2014/chart" uri="{C3380CC4-5D6E-409C-BE32-E72D297353CC}">
                  <c16:uniqueId val="{00000017-FC2E-4F8A-A28C-C9D2B6C9C339}"/>
                </c:ext>
              </c:extLst>
            </c:dLbl>
            <c:dLbl>
              <c:idx val="24"/>
              <c:tx>
                <c:strRef>
                  <c:f>Daten_Diagramme!$E$38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{7DA891D9-A333-4C4C-A3F4-C7E8A425BC39}</c15:txfldGUID>
                      <c15:f>Daten_Diagramme!$E$38</c15:f>
                      <c15:dlblFieldTableCache>
                        <c:ptCount val="1"/>
                        <c:pt idx="0">
                          <c:v>0.7</c:v>
                        </c:pt>
                      </c15:dlblFieldTableCache>
                    </c15:dlblFTEntry>
                  </c15:dlblFieldTable>
                  <c15:showDataLabelsRange val="0"/>
                </c:ext>
                <c:ext xmlns:c16="http://schemas.microsoft.com/office/drawing/2014/chart" uri="{C3380CC4-5D6E-409C-BE32-E72D297353CC}">
                  <c16:uniqueId val="{00000018-FC2E-4F8A-A28C-C9D2B6C9C339}"/>
                </c:ext>
              </c:extLst>
            </c:dLbl>
            <c:dLbl>
              <c:idx val="25"/>
              <c:tx>
                <c:strRef>
                  <c:f>Daten_Diagramme!$E$39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{4A1732C9-DEFA-4184-9119-C2E11DA048AE}</c15:txfldGUID>
                      <c15:f>Daten_Diagramme!$E$39</c15:f>
                      <c15:dlblFieldTableCache>
                        <c:ptCount val="1"/>
                        <c:pt idx="0">
                          <c:v>-1.1</c:v>
                        </c:pt>
                      </c15:dlblFieldTableCache>
                    </c15:dlblFTEntry>
                  </c15:dlblFieldTable>
                  <c15:showDataLabelsRange val="0"/>
                </c:ext>
                <c:ext xmlns:c16="http://schemas.microsoft.com/office/drawing/2014/chart" uri="{C3380CC4-5D6E-409C-BE32-E72D297353CC}">
                  <c16:uniqueId val="{00000019-FC2E-4F8A-A28C-C9D2B6C9C33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{EE17910D-D3B3-48AF-9DB2-9B9A2F08A5D0}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C2E-4F8A-A28C-C9D2B6C9C33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{6EA1E46E-774B-41D6-A137-28731B71F5E2}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C2E-4F8A-A28C-C9D2B6C9C33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{421FBE0E-3AC7-4131-9CB5-3BFB506806AA}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C2E-4F8A-A28C-C9D2B6C9C33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{11103C90-7A50-4095-BBDE-4F48DDA72403}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C2E-4F8A-A28C-C9D2B6C9C33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{7412DF70-2383-4FD4-9E71-512B9043D04A}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C2E-4F8A-A28C-C9D2B6C9C339}"/>
                </c:ext>
              </c:extLst>
            </c:dLbl>
            <c:dLbl>
              <c:idx val="31"/>
              <c:tx>
                <c:strRef>
                  <c:f>Daten_Diagramme!$E$45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{89F48830-8280-450C-B05C-A29040CD9123}</c15:txfldGUID>
                      <c15:f>Daten_Diagramme!$E$45</c15:f>
                      <c15:dlblFieldTableCache>
                        <c:ptCount val="1"/>
                        <c:pt idx="0">
                          <c:v>-1.1</c:v>
                        </c:pt>
                      </c15:dlblFieldTableCache>
                    </c15:dlblFTEntry>
                  </c15:dlblFieldTable>
                  <c15:showDataLabelsRange val="0"/>
                </c:ext>
                <c:ext xmlns:c16="http://schemas.microsoft.com/office/drawing/2014/chart" uri="{C3380CC4-5D6E-409C-BE32-E72D297353CC}">
                  <c16:uniqueId val="{0000001F-FC2E-4F8A-A28C-C9D2B6C9C3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-0.95243106714375925</c:v>
                </c:pt>
                <c:pt idx="1">
                  <c:v>3.4883720930232558</c:v>
                </c:pt>
                <c:pt idx="2">
                  <c:v>-25</c:v>
                </c:pt>
                <c:pt idx="3">
                  <c:v>-1.7656500802568218</c:v>
                </c:pt>
                <c:pt idx="4">
                  <c:v>-8.3116883116883109</c:v>
                </c:pt>
                <c:pt idx="5">
                  <c:v>8.4158415841584162</c:v>
                </c:pt>
                <c:pt idx="6">
                  <c:v>11.111111111111111</c:v>
                </c:pt>
                <c:pt idx="7">
                  <c:v>6.6066066066066069</c:v>
                </c:pt>
                <c:pt idx="8">
                  <c:v>1.991550995775498</c:v>
                </c:pt>
                <c:pt idx="9">
                  <c:v>2.1248339973439574</c:v>
                </c:pt>
                <c:pt idx="10">
                  <c:v>-8.2516955538809338</c:v>
                </c:pt>
                <c:pt idx="11">
                  <c:v>-4.0705563093622796</c:v>
                </c:pt>
                <c:pt idx="12">
                  <c:v>18.487394957983192</c:v>
                </c:pt>
                <c:pt idx="13">
                  <c:v>2.7539779681762546</c:v>
                </c:pt>
                <c:pt idx="14">
                  <c:v>0.53066037735849059</c:v>
                </c:pt>
                <c:pt idx="15">
                  <c:v>17.955112219451372</c:v>
                </c:pt>
                <c:pt idx="16">
                  <c:v>16.666666666666668</c:v>
                </c:pt>
                <c:pt idx="17">
                  <c:v>-4.6944198405668738</c:v>
                </c:pt>
                <c:pt idx="18">
                  <c:v>0.64568200161420497</c:v>
                </c:pt>
                <c:pt idx="19">
                  <c:v>-3.0411449016100178</c:v>
                </c:pt>
                <c:pt idx="20">
                  <c:v>-3.4482758620689653</c:v>
                </c:pt>
                <c:pt idx="21">
                  <c:v>0</c:v>
                </c:pt>
                <c:pt idx="23">
                  <c:v>3.4883720930232558</c:v>
                </c:pt>
                <c:pt idx="24">
                  <c:v>0.72016460905349799</c:v>
                </c:pt>
                <c:pt idx="25">
                  <c:v>-1.0643040231806531</c:v>
                </c:pt>
              </c:numCache>
            </c:numRef>
          </c:val>
          <c:extLst>
            <c:ext xmlns:c16="http://schemas.microsoft.com/office/drawing/2014/chart" uri="{C3380CC4-5D6E-409C-BE32-E72D297353CC}">
              <c16:uniqueId val="{00000020-FC2E-4F8A-A28C-C9D2B6C9C33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{F025F81E-E7DC-42B4-A431-D9CF7A69763C}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C2E-4F8A-A28C-C9D2B6C9C33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{9360D891-9D5A-4501-AB3B-E29C836FA268}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C2E-4F8A-A28C-C9D2B6C9C33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{4D2707FF-9925-40A3-AA61-035E1185C59B}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C2E-4F8A-A28C-C9D2B6C9C33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{C387EAB0-3892-4AB5-89A5-61CBF44365F2}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C2E-4F8A-A28C-C9D2B6C9C33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{2E19DFA7-1631-4BC6-A438-F4EB89A38418}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C2E-4F8A-A28C-C9D2B6C9C33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{F273E58B-1EF9-4821-83B4-CBEDF00B7239}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C2E-4F8A-A28C-C9D2B6C9C33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{71D6C976-BF79-4483-8306-A1124055FC24}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C2E-4F8A-A28C-C9D2B6C9C33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{878E5FC3-1E6E-497A-A4EA-6963C7FC37AD}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C2E-4F8A-A28C-C9D2B6C9C33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{7BA0A6D9-414C-473B-A601-3F96CF9CACEA}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C2E-4F8A-A28C-C9D2B6C9C33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{A40D8095-40C0-4BD4-843B-B45D5AD27184}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C2E-4F8A-A28C-C9D2B6C9C33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{F8851695-CF23-40C4-8CCA-1497239035A7}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C2E-4F8A-A28C-C9D2B6C9C33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{B91BD1F0-CAC5-4CFD-B5D7-1DC87E9ABE47}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C2E-4F8A-A28C-C9D2B6C9C33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{DEE8125E-57A6-408F-B2A5-E85E8BD7D626}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C2E-4F8A-A28C-C9D2B6C9C33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{A5E7F9B7-A58F-4314-BF87-CBB0BC96EAFD}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C2E-4F8A-A28C-C9D2B6C9C33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{60FA38C4-37AE-4912-B0BF-B36F15BF0BB0}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C2E-4F8A-A28C-C9D2B6C9C33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{ED7AAE6F-74B5-4DF1-AF0A-6E0CD13FAEAE}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C2E-4F8A-A28C-C9D2B6C9C33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{524A8635-9F38-4E7A-B825-505758B843A2}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C2E-4F8A-A28C-C9D2B6C9C33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{033E625C-B83A-4203-BB40-BBFF285523B8}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C2E-4F8A-A28C-C9D2B6C9C33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{71F3B165-E217-48BF-AA95-270EE5E50F24}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C2E-4F8A-A28C-C9D2B6C9C33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{3D9273B8-AB74-4162-9058-7C3C99DB92F2}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C2E-4F8A-A28C-C9D2B6C9C33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{5C703E39-2B0B-49E1-ADBD-D37CBC3F8F65}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C2E-4F8A-A28C-C9D2B6C9C33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{98C8AE44-6BE6-4F27-9B42-96FDBEAAB9FD}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C2E-4F8A-A28C-C9D2B6C9C33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{9A7C028D-0FDF-4D9D-9C2C-C8B3FD547C07}</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C2E-4F8A-A28C-C9D2B6C9C33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{97B388F2-9593-4E61-A0DA-DC5A0CD00B30}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C2E-4F8A-A28C-C9D2B6C9C33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{3B506FC4-50E6-430D-919F-0001C714BB3C}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C2E-4F8A-A28C-C9D2B6C9C33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{BFDB0AE2-EBAF-4401-97BE-B129455AC128}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C2E-4F8A-A28C-C9D2B6C9C33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{1B5F2899-AED4-4709-8B54-BC5203BC4CCB}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C2E-4F8A-A28C-C9D2B6C9C33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{F5047C99-3A7A-4F20-A4C2-0F2B96B4AE40}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C2E-4F8A-A28C-C9D2B6C9C33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{524ED432-1C1A-4C5E-B869-60225DD3E0FD}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C2E-4F8A-A28C-C9D2B6C9C33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{A353B78D-87FD-4A07-8D01-B13D7076BB17}</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C2E-4F8A-A28C-C9D2B6C9C33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{9B3D021F-0D85-4F59-9665-2B99FA205354}</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C2E-4F8A-A28C-C9D2B6C9C33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{424849A5-3DA5-4A83-809E-F8A591E13E0E}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C2E-4F8A-A28C-C9D2B6C9C3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C2E-4F8A-A28C-C9D2B6C9C33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C2E-4F8A-A28C-C9D2B6C9C33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{06784F2F-8F3B-4DE7-AC7B-4B714A33B869}</c15:txfldGUID>
                      <c15:f>Diagramm!$I$46</c15:f>
                      <c15:dlblFieldTableCache>
                        <c:ptCount val="1"/>
                      </c15:dlblFieldTableCache>
                    </c15:dlblFTEntry>
                  </c15:dlblFieldTable>
                  <c15:showDataLabelsRange val="0"/>
                </c:ext>
                <c:ext xmlns:c16="http://schemas.microsoft.com/office/drawing/2014/chart" uri="{C3380CC4-5D6E-409C-BE32-E72D297353CC}">
                  <c16:uniqueId val="{00000000-99EF-4533-AEF4-5EDFDCA78CF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{5F979C58-3B16-446E-8B1F-8D2CD28ACEA2}</c15:txfldGUID>
                      <c15:f>Diagramm!$I$47</c15:f>
                      <c15:dlblFieldTableCache>
                        <c:ptCount val="1"/>
                      </c15:dlblFieldTableCache>
                    </c15:dlblFTEntry>
                  </c15:dlblFieldTable>
                  <c15:showDataLabelsRange val="0"/>
                </c:ext>
                <c:ext xmlns:c16="http://schemas.microsoft.com/office/drawing/2014/chart" uri="{C3380CC4-5D6E-409C-BE32-E72D297353CC}">
                  <c16:uniqueId val="{00000001-99EF-4533-AEF4-5EDFDCA78CF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{54381113-9176-4FE3-8116-D891D14B03AC}</c15:txfldGUID>
                      <c15:f>Diagramm!$I$48</c15:f>
                      <c15:dlblFieldTableCache>
                        <c:ptCount val="1"/>
                      </c15:dlblFieldTableCache>
                    </c15:dlblFTEntry>
                  </c15:dlblFieldTable>
                  <c15:showDataLabelsRange val="0"/>
                </c:ext>
                <c:ext xmlns:c16="http://schemas.microsoft.com/office/drawing/2014/chart" uri="{C3380CC4-5D6E-409C-BE32-E72D297353CC}">
                  <c16:uniqueId val="{00000002-99EF-4533-AEF4-5EDFDCA78CF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{533C785C-A7EA-4AD6-8AD1-89A17AE4C23E}</c15:txfldGUID>
                      <c15:f>Diagramm!$I$49</c15:f>
                      <c15:dlblFieldTableCache>
                        <c:ptCount val="1"/>
                      </c15:dlblFieldTableCache>
                    </c15:dlblFTEntry>
                  </c15:dlblFieldTable>
                  <c15:showDataLabelsRange val="0"/>
                </c:ext>
                <c:ext xmlns:c16="http://schemas.microsoft.com/office/drawing/2014/chart" uri="{C3380CC4-5D6E-409C-BE32-E72D297353CC}">
                  <c16:uniqueId val="{00000003-99EF-4533-AEF4-5EDFDCA78CF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{415B3F3D-5ABC-4825-97C7-1B3927E29BA9}</c15:txfldGUID>
                      <c15:f>Diagramm!$I$50</c15:f>
                      <c15:dlblFieldTableCache>
                        <c:ptCount val="1"/>
                      </c15:dlblFieldTableCache>
                    </c15:dlblFTEntry>
                  </c15:dlblFieldTable>
                  <c15:showDataLabelsRange val="0"/>
                </c:ext>
                <c:ext xmlns:c16="http://schemas.microsoft.com/office/drawing/2014/chart" uri="{C3380CC4-5D6E-409C-BE32-E72D297353CC}">
                  <c16:uniqueId val="{00000004-99EF-4533-AEF4-5EDFDCA78CF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{ED3963B0-154C-4066-BAB6-A0D58D37A00A}</c15:txfldGUID>
                      <c15:f>Diagramm!$I$51</c15:f>
                      <c15:dlblFieldTableCache>
                        <c:ptCount val="1"/>
                      </c15:dlblFieldTableCache>
                    </c15:dlblFTEntry>
                  </c15:dlblFieldTable>
                  <c15:showDataLabelsRange val="0"/>
                </c:ext>
                <c:ext xmlns:c16="http://schemas.microsoft.com/office/drawing/2014/chart" uri="{C3380CC4-5D6E-409C-BE32-E72D297353CC}">
                  <c16:uniqueId val="{00000005-99EF-4533-AEF4-5EDFDCA78CF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{0D978422-12D6-4531-A770-F1E2DFFDAFC4}</c15:txfldGUID>
                      <c15:f>Diagramm!$I$52</c15:f>
                      <c15:dlblFieldTableCache>
                        <c:ptCount val="1"/>
                      </c15:dlblFieldTableCache>
                    </c15:dlblFTEntry>
                  </c15:dlblFieldTable>
                  <c15:showDataLabelsRange val="0"/>
                </c:ext>
                <c:ext xmlns:c16="http://schemas.microsoft.com/office/drawing/2014/chart" uri="{C3380CC4-5D6E-409C-BE32-E72D297353CC}">
                  <c16:uniqueId val="{00000006-99EF-4533-AEF4-5EDFDCA78CF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{E87A9A64-AAFA-4797-A363-889BD820C7C7}</c15:txfldGUID>
                      <c15:f>Diagramm!$I$53</c15:f>
                      <c15:dlblFieldTableCache>
                        <c:ptCount val="1"/>
                      </c15:dlblFieldTableCache>
                    </c15:dlblFTEntry>
                  </c15:dlblFieldTable>
                  <c15:showDataLabelsRange val="0"/>
                </c:ext>
                <c:ext xmlns:c16="http://schemas.microsoft.com/office/drawing/2014/chart" uri="{C3380CC4-5D6E-409C-BE32-E72D297353CC}">
                  <c16:uniqueId val="{00000007-99EF-4533-AEF4-5EDFDCA78CF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{2C877323-FBB0-4800-B8DD-AB29A99C202C}</c15:txfldGUID>
                      <c15:f>Diagramm!$I$54</c15:f>
                      <c15:dlblFieldTableCache>
                        <c:ptCount val="1"/>
                      </c15:dlblFieldTableCache>
                    </c15:dlblFTEntry>
                  </c15:dlblFieldTable>
                  <c15:showDataLabelsRange val="0"/>
                </c:ext>
                <c:ext xmlns:c16="http://schemas.microsoft.com/office/drawing/2014/chart" uri="{C3380CC4-5D6E-409C-BE32-E72D297353CC}">
                  <c16:uniqueId val="{00000008-99EF-4533-AEF4-5EDFDCA78CF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{157896BA-8BD3-4D01-9611-A603BE8ABF40}</c15:txfldGUID>
                      <c15:f>Diagramm!$I$55</c15:f>
                      <c15:dlblFieldTableCache>
                        <c:ptCount val="1"/>
                      </c15:dlblFieldTableCache>
                    </c15:dlblFTEntry>
                  </c15:dlblFieldTable>
                  <c15:showDataLabelsRange val="0"/>
                </c:ext>
                <c:ext xmlns:c16="http://schemas.microsoft.com/office/drawing/2014/chart" uri="{C3380CC4-5D6E-409C-BE32-E72D297353CC}">
                  <c16:uniqueId val="{00000009-99EF-4533-AEF4-5EDFDCA78CF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{1D022261-3D8C-4DD8-AE85-529649247D87}</c15:txfldGUID>
                      <c15:f>Diagramm!$I$56</c15:f>
                      <c15:dlblFieldTableCache>
                        <c:ptCount val="1"/>
                      </c15:dlblFieldTableCache>
                    </c15:dlblFTEntry>
                  </c15:dlblFieldTable>
                  <c15:showDataLabelsRange val="0"/>
                </c:ext>
                <c:ext xmlns:c16="http://schemas.microsoft.com/office/drawing/2014/chart" uri="{C3380CC4-5D6E-409C-BE32-E72D297353CC}">
                  <c16:uniqueId val="{0000000A-99EF-4533-AEF4-5EDFDCA78CF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{791E2A9C-17B3-4B73-BF56-D0A0DF2191BA}</c15:txfldGUID>
                      <c15:f>Diagramm!$I$57</c15:f>
                      <c15:dlblFieldTableCache>
                        <c:ptCount val="1"/>
                      </c15:dlblFieldTableCache>
                    </c15:dlblFTEntry>
                  </c15:dlblFieldTable>
                  <c15:showDataLabelsRange val="0"/>
                </c:ext>
                <c:ext xmlns:c16="http://schemas.microsoft.com/office/drawing/2014/chart" uri="{C3380CC4-5D6E-409C-BE32-E72D297353CC}">
                  <c16:uniqueId val="{0000000B-99EF-4533-AEF4-5EDFDCA78CF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{56045E9F-503D-42DC-BE7D-213AF8FB794D}</c15:txfldGUID>
                      <c15:f>Diagramm!$I$58</c15:f>
                      <c15:dlblFieldTableCache>
                        <c:ptCount val="1"/>
                      </c15:dlblFieldTableCache>
                    </c15:dlblFTEntry>
                  </c15:dlblFieldTable>
                  <c15:showDataLabelsRange val="0"/>
                </c:ext>
                <c:ext xmlns:c16="http://schemas.microsoft.com/office/drawing/2014/chart" uri="{C3380CC4-5D6E-409C-BE32-E72D297353CC}">
                  <c16:uniqueId val="{0000000C-99EF-4533-AEF4-5EDFDCA78CF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{3B598C42-BF45-4DA7-90B6-7C88C3F58EE8}</c15:txfldGUID>
                      <c15:f>Diagramm!$I$59</c15:f>
                      <c15:dlblFieldTableCache>
                        <c:ptCount val="1"/>
                      </c15:dlblFieldTableCache>
                    </c15:dlblFTEntry>
                  </c15:dlblFieldTable>
                  <c15:showDataLabelsRange val="0"/>
                </c:ext>
                <c:ext xmlns:c16="http://schemas.microsoft.com/office/drawing/2014/chart" uri="{C3380CC4-5D6E-409C-BE32-E72D297353CC}">
                  <c16:uniqueId val="{0000000D-99EF-4533-AEF4-5EDFDCA78CF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{EFB8E46B-6F04-46DA-A2DC-D5995D1D9992}</c15:txfldGUID>
                      <c15:f>Diagramm!$I$60</c15:f>
                      <c15:dlblFieldTableCache>
                        <c:ptCount val="1"/>
                      </c15:dlblFieldTableCache>
                    </c15:dlblFTEntry>
                  </c15:dlblFieldTable>
                  <c15:showDataLabelsRange val="0"/>
                </c:ext>
                <c:ext xmlns:c16="http://schemas.microsoft.com/office/drawing/2014/chart" uri="{C3380CC4-5D6E-409C-BE32-E72D297353CC}">
                  <c16:uniqueId val="{0000000E-99EF-4533-AEF4-5EDFDCA78CF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{7386EBDC-9CEB-4039-9BB1-6FA441E14AF3}</c15:txfldGUID>
                      <c15:f>Diagramm!$I$61</c15:f>
                      <c15:dlblFieldTableCache>
                        <c:ptCount val="1"/>
                      </c15:dlblFieldTableCache>
                    </c15:dlblFTEntry>
                  </c15:dlblFieldTable>
                  <c15:showDataLabelsRange val="0"/>
                </c:ext>
                <c:ext xmlns:c16="http://schemas.microsoft.com/office/drawing/2014/chart" uri="{C3380CC4-5D6E-409C-BE32-E72D297353CC}">
                  <c16:uniqueId val="{0000000F-99EF-4533-AEF4-5EDFDCA78CF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{07136D61-8432-4E84-AD01-20CB285B0779}</c15:txfldGUID>
                      <c15:f>Diagramm!$I$62</c15:f>
                      <c15:dlblFieldTableCache>
                        <c:ptCount val="1"/>
                      </c15:dlblFieldTableCache>
                    </c15:dlblFTEntry>
                  </c15:dlblFieldTable>
                  <c15:showDataLabelsRange val="0"/>
                </c:ext>
                <c:ext xmlns:c16="http://schemas.microsoft.com/office/drawing/2014/chart" uri="{C3380CC4-5D6E-409C-BE32-E72D297353CC}">
                  <c16:uniqueId val="{00000010-99EF-4533-AEF4-5EDFDCA78CF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{CD16B796-A58E-4441-8CAB-9B919722F99C}</c15:txfldGUID>
                      <c15:f>Diagramm!$I$63</c15:f>
                      <c15:dlblFieldTableCache>
                        <c:ptCount val="1"/>
                      </c15:dlblFieldTableCache>
                    </c15:dlblFTEntry>
                  </c15:dlblFieldTable>
                  <c15:showDataLabelsRange val="0"/>
                </c:ext>
                <c:ext xmlns:c16="http://schemas.microsoft.com/office/drawing/2014/chart" uri="{C3380CC4-5D6E-409C-BE32-E72D297353CC}">
                  <c16:uniqueId val="{00000011-99EF-4533-AEF4-5EDFDCA78CF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{55CA1FE5-F405-45F5-BA59-29FF478B0773}</c15:txfldGUID>
                      <c15:f>Diagramm!$I$64</c15:f>
                      <c15:dlblFieldTableCache>
                        <c:ptCount val="1"/>
                      </c15:dlblFieldTableCache>
                    </c15:dlblFTEntry>
                  </c15:dlblFieldTable>
                  <c15:showDataLabelsRange val="0"/>
                </c:ext>
                <c:ext xmlns:c16="http://schemas.microsoft.com/office/drawing/2014/chart" uri="{C3380CC4-5D6E-409C-BE32-E72D297353CC}">
                  <c16:uniqueId val="{00000012-99EF-4533-AEF4-5EDFDCA78CF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{AA10423E-B01C-4E7C-8895-73BD22245CEA}</c15:txfldGUID>
                      <c15:f>Diagramm!$I$65</c15:f>
                      <c15:dlblFieldTableCache>
                        <c:ptCount val="1"/>
                      </c15:dlblFieldTableCache>
                    </c15:dlblFTEntry>
                  </c15:dlblFieldTable>
                  <c15:showDataLabelsRange val="0"/>
                </c:ext>
                <c:ext xmlns:c16="http://schemas.microsoft.com/office/drawing/2014/chart" uri="{C3380CC4-5D6E-409C-BE32-E72D297353CC}">
                  <c16:uniqueId val="{00000013-99EF-4533-AEF4-5EDFDCA78CF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{24F84331-A21D-4CAF-8E68-1FF82198D740}</c15:txfldGUID>
                      <c15:f>Diagramm!$I$66</c15:f>
                      <c15:dlblFieldTableCache>
                        <c:ptCount val="1"/>
                      </c15:dlblFieldTableCache>
                    </c15:dlblFTEntry>
                  </c15:dlblFieldTable>
                  <c15:showDataLabelsRange val="0"/>
                </c:ext>
                <c:ext xmlns:c16="http://schemas.microsoft.com/office/drawing/2014/chart" uri="{C3380CC4-5D6E-409C-BE32-E72D297353CC}">
                  <c16:uniqueId val="{00000014-99EF-4533-AEF4-5EDFDCA78CF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{50E98E5C-EB7B-4598-BED6-1F2CAA77B520}</c15:txfldGUID>
                      <c15:f>Diagramm!$I$67</c15:f>
                      <c15:dlblFieldTableCache>
                        <c:ptCount val="1"/>
                      </c15:dlblFieldTableCache>
                    </c15:dlblFTEntry>
                  </c15:dlblFieldTable>
                  <c15:showDataLabelsRange val="0"/>
                </c:ext>
                <c:ext xmlns:c16="http://schemas.microsoft.com/office/drawing/2014/chart" uri="{C3380CC4-5D6E-409C-BE32-E72D297353CC}">
                  <c16:uniqueId val="{00000015-99EF-4533-AEF4-5EDFDCA78CF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9EF-4533-AEF4-5EDFDCA78CF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{2879C1EF-A22C-48BB-8052-779A6C4CF2D7}</c15:txfldGUID>
                      <c15:f>Diagramm!$K$46</c15:f>
                      <c15:dlblFieldTableCache>
                        <c:ptCount val="1"/>
                      </c15:dlblFieldTableCache>
                    </c15:dlblFTEntry>
                  </c15:dlblFieldTable>
                  <c15:showDataLabelsRange val="0"/>
                </c:ext>
                <c:ext xmlns:c16="http://schemas.microsoft.com/office/drawing/2014/chart" uri="{C3380CC4-5D6E-409C-BE32-E72D297353CC}">
                  <c16:uniqueId val="{00000017-99EF-4533-AEF4-5EDFDCA78CF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{78F3D61F-09C1-4672-AC17-914A9CBB83F2}</c15:txfldGUID>
                      <c15:f>Diagramm!$K$47</c15:f>
                      <c15:dlblFieldTableCache>
                        <c:ptCount val="1"/>
                      </c15:dlblFieldTableCache>
                    </c15:dlblFTEntry>
                  </c15:dlblFieldTable>
                  <c15:showDataLabelsRange val="0"/>
                </c:ext>
                <c:ext xmlns:c16="http://schemas.microsoft.com/office/drawing/2014/chart" uri="{C3380CC4-5D6E-409C-BE32-E72D297353CC}">
                  <c16:uniqueId val="{00000018-99EF-4533-AEF4-5EDFDCA78CF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{49AAE913-BCC4-49B8-9313-92466FB21CEE}</c15:txfldGUID>
                      <c15:f>Diagramm!$K$48</c15:f>
                      <c15:dlblFieldTableCache>
                        <c:ptCount val="1"/>
                      </c15:dlblFieldTableCache>
                    </c15:dlblFTEntry>
                  </c15:dlblFieldTable>
                  <c15:showDataLabelsRange val="0"/>
                </c:ext>
                <c:ext xmlns:c16="http://schemas.microsoft.com/office/drawing/2014/chart" uri="{C3380CC4-5D6E-409C-BE32-E72D297353CC}">
                  <c16:uniqueId val="{00000019-99EF-4533-AEF4-5EDFDCA78CF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{7E7A4A90-FBF4-4A94-80C1-6ADE6A9CE0BE}</c15:txfldGUID>
                      <c15:f>Diagramm!$K$49</c15:f>
                      <c15:dlblFieldTableCache>
                        <c:ptCount val="1"/>
                      </c15:dlblFieldTableCache>
                    </c15:dlblFTEntry>
                  </c15:dlblFieldTable>
                  <c15:showDataLabelsRange val="0"/>
                </c:ext>
                <c:ext xmlns:c16="http://schemas.microsoft.com/office/drawing/2014/chart" uri="{C3380CC4-5D6E-409C-BE32-E72D297353CC}">
                  <c16:uniqueId val="{0000001A-99EF-4533-AEF4-5EDFDCA78CF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{D36561E4-A693-43FC-AE26-DB25A25E560A}</c15:txfldGUID>
                      <c15:f>Diagramm!$K$50</c15:f>
                      <c15:dlblFieldTableCache>
                        <c:ptCount val="1"/>
                      </c15:dlblFieldTableCache>
                    </c15:dlblFTEntry>
                  </c15:dlblFieldTable>
                  <c15:showDataLabelsRange val="0"/>
                </c:ext>
                <c:ext xmlns:c16="http://schemas.microsoft.com/office/drawing/2014/chart" uri="{C3380CC4-5D6E-409C-BE32-E72D297353CC}">
                  <c16:uniqueId val="{0000001B-99EF-4533-AEF4-5EDFDCA78CF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{86F9A864-1BF5-4EB3-BC19-3EC858DFAA24}</c15:txfldGUID>
                      <c15:f>Diagramm!$K$51</c15:f>
                      <c15:dlblFieldTableCache>
                        <c:ptCount val="1"/>
                      </c15:dlblFieldTableCache>
                    </c15:dlblFTEntry>
                  </c15:dlblFieldTable>
                  <c15:showDataLabelsRange val="0"/>
                </c:ext>
                <c:ext xmlns:c16="http://schemas.microsoft.com/office/drawing/2014/chart" uri="{C3380CC4-5D6E-409C-BE32-E72D297353CC}">
                  <c16:uniqueId val="{0000001C-99EF-4533-AEF4-5EDFDCA78CF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{32D51E77-3BFD-42FD-B476-058088278AEE}</c15:txfldGUID>
                      <c15:f>Diagramm!$K$52</c15:f>
                      <c15:dlblFieldTableCache>
                        <c:ptCount val="1"/>
                      </c15:dlblFieldTableCache>
                    </c15:dlblFTEntry>
                  </c15:dlblFieldTable>
                  <c15:showDataLabelsRange val="0"/>
                </c:ext>
                <c:ext xmlns:c16="http://schemas.microsoft.com/office/drawing/2014/chart" uri="{C3380CC4-5D6E-409C-BE32-E72D297353CC}">
                  <c16:uniqueId val="{0000001D-99EF-4533-AEF4-5EDFDCA78CF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{98AF2A6C-01C7-4A1D-8701-8B3353071875}</c15:txfldGUID>
                      <c15:f>Diagramm!$K$53</c15:f>
                      <c15:dlblFieldTableCache>
                        <c:ptCount val="1"/>
                      </c15:dlblFieldTableCache>
                    </c15:dlblFTEntry>
                  </c15:dlblFieldTable>
                  <c15:showDataLabelsRange val="0"/>
                </c:ext>
                <c:ext xmlns:c16="http://schemas.microsoft.com/office/drawing/2014/chart" uri="{C3380CC4-5D6E-409C-BE32-E72D297353CC}">
                  <c16:uniqueId val="{0000001E-99EF-4533-AEF4-5EDFDCA78CF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{77C04688-5580-4F42-9CE7-CE2837EFFA56}</c15:txfldGUID>
                      <c15:f>Diagramm!$K$54</c15:f>
                      <c15:dlblFieldTableCache>
                        <c:ptCount val="1"/>
                      </c15:dlblFieldTableCache>
                    </c15:dlblFTEntry>
                  </c15:dlblFieldTable>
                  <c15:showDataLabelsRange val="0"/>
                </c:ext>
                <c:ext xmlns:c16="http://schemas.microsoft.com/office/drawing/2014/chart" uri="{C3380CC4-5D6E-409C-BE32-E72D297353CC}">
                  <c16:uniqueId val="{0000001F-99EF-4533-AEF4-5EDFDCA78CF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{AFBDF636-CE48-4257-B44C-3559E7C12990}</c15:txfldGUID>
                      <c15:f>Diagramm!$K$55</c15:f>
                      <c15:dlblFieldTableCache>
                        <c:ptCount val="1"/>
                      </c15:dlblFieldTableCache>
                    </c15:dlblFTEntry>
                  </c15:dlblFieldTable>
                  <c15:showDataLabelsRange val="0"/>
                </c:ext>
                <c:ext xmlns:c16="http://schemas.microsoft.com/office/drawing/2014/chart" uri="{C3380CC4-5D6E-409C-BE32-E72D297353CC}">
                  <c16:uniqueId val="{00000020-99EF-4533-AEF4-5EDFDCA78CF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{63F26D21-6B97-4A51-AEBF-0BD2BE2738B5}</c15:txfldGUID>
                      <c15:f>Diagramm!$K$56</c15:f>
                      <c15:dlblFieldTableCache>
                        <c:ptCount val="1"/>
                      </c15:dlblFieldTableCache>
                    </c15:dlblFTEntry>
                  </c15:dlblFieldTable>
                  <c15:showDataLabelsRange val="0"/>
                </c:ext>
                <c:ext xmlns:c16="http://schemas.microsoft.com/office/drawing/2014/chart" uri="{C3380CC4-5D6E-409C-BE32-E72D297353CC}">
                  <c16:uniqueId val="{00000021-99EF-4533-AEF4-5EDFDCA78CF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{851985B4-F9B6-433F-A0C9-38587D4DC89A}</c15:txfldGUID>
                      <c15:f>Diagramm!$K$57</c15:f>
                      <c15:dlblFieldTableCache>
                        <c:ptCount val="1"/>
                      </c15:dlblFieldTableCache>
                    </c15:dlblFTEntry>
                  </c15:dlblFieldTable>
                  <c15:showDataLabelsRange val="0"/>
                </c:ext>
                <c:ext xmlns:c16="http://schemas.microsoft.com/office/drawing/2014/chart" uri="{C3380CC4-5D6E-409C-BE32-E72D297353CC}">
                  <c16:uniqueId val="{00000022-99EF-4533-AEF4-5EDFDCA78CF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{71AEFFA7-340D-4406-B20E-422B6B03418D}</c15:txfldGUID>
                      <c15:f>Diagramm!$K$58</c15:f>
                      <c15:dlblFieldTableCache>
                        <c:ptCount val="1"/>
                      </c15:dlblFieldTableCache>
                    </c15:dlblFTEntry>
                  </c15:dlblFieldTable>
                  <c15:showDataLabelsRange val="0"/>
                </c:ext>
                <c:ext xmlns:c16="http://schemas.microsoft.com/office/drawing/2014/chart" uri="{C3380CC4-5D6E-409C-BE32-E72D297353CC}">
                  <c16:uniqueId val="{00000023-99EF-4533-AEF4-5EDFDCA78CF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{55AB7980-AA4D-4FF0-8462-C6238C6135CB}</c15:txfldGUID>
                      <c15:f>Diagramm!$K$59</c15:f>
                      <c15:dlblFieldTableCache>
                        <c:ptCount val="1"/>
                      </c15:dlblFieldTableCache>
                    </c15:dlblFTEntry>
                  </c15:dlblFieldTable>
                  <c15:showDataLabelsRange val="0"/>
                </c:ext>
                <c:ext xmlns:c16="http://schemas.microsoft.com/office/drawing/2014/chart" uri="{C3380CC4-5D6E-409C-BE32-E72D297353CC}">
                  <c16:uniqueId val="{00000024-99EF-4533-AEF4-5EDFDCA78CF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{91E2D4AA-8924-4ABC-BC2E-5E492957FA76}</c15:txfldGUID>
                      <c15:f>Diagramm!$K$60</c15:f>
                      <c15:dlblFieldTableCache>
                        <c:ptCount val="1"/>
                      </c15:dlblFieldTableCache>
                    </c15:dlblFTEntry>
                  </c15:dlblFieldTable>
                  <c15:showDataLabelsRange val="0"/>
                </c:ext>
                <c:ext xmlns:c16="http://schemas.microsoft.com/office/drawing/2014/chart" uri="{C3380CC4-5D6E-409C-BE32-E72D297353CC}">
                  <c16:uniqueId val="{00000025-99EF-4533-AEF4-5EDFDCA78CF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{9C335156-415B-4E55-97EE-89E9AB6387D2}</c15:txfldGUID>
                      <c15:f>Diagramm!$K$61</c15:f>
                      <c15:dlblFieldTableCache>
                        <c:ptCount val="1"/>
                      </c15:dlblFieldTableCache>
                    </c15:dlblFTEntry>
                  </c15:dlblFieldTable>
                  <c15:showDataLabelsRange val="0"/>
                </c:ext>
                <c:ext xmlns:c16="http://schemas.microsoft.com/office/drawing/2014/chart" uri="{C3380CC4-5D6E-409C-BE32-E72D297353CC}">
                  <c16:uniqueId val="{00000026-99EF-4533-AEF4-5EDFDCA78CF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{4D5CBDBA-E55E-4486-9702-E8FEDF462335}</c15:txfldGUID>
                      <c15:f>Diagramm!$K$62</c15:f>
                      <c15:dlblFieldTableCache>
                        <c:ptCount val="1"/>
                      </c15:dlblFieldTableCache>
                    </c15:dlblFTEntry>
                  </c15:dlblFieldTable>
                  <c15:showDataLabelsRange val="0"/>
                </c:ext>
                <c:ext xmlns:c16="http://schemas.microsoft.com/office/drawing/2014/chart" uri="{C3380CC4-5D6E-409C-BE32-E72D297353CC}">
                  <c16:uniqueId val="{00000027-99EF-4533-AEF4-5EDFDCA78CF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{2C0D26B1-DDE3-42AC-B2F0-67364814E4C1}</c15:txfldGUID>
                      <c15:f>Diagramm!$K$63</c15:f>
                      <c15:dlblFieldTableCache>
                        <c:ptCount val="1"/>
                      </c15:dlblFieldTableCache>
                    </c15:dlblFTEntry>
                  </c15:dlblFieldTable>
                  <c15:showDataLabelsRange val="0"/>
                </c:ext>
                <c:ext xmlns:c16="http://schemas.microsoft.com/office/drawing/2014/chart" uri="{C3380CC4-5D6E-409C-BE32-E72D297353CC}">
                  <c16:uniqueId val="{00000028-99EF-4533-AEF4-5EDFDCA78CF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{4F68102A-280A-407E-B5D5-6F4043F8DFDB}</c15:txfldGUID>
                      <c15:f>Diagramm!$K$64</c15:f>
                      <c15:dlblFieldTableCache>
                        <c:ptCount val="1"/>
                      </c15:dlblFieldTableCache>
                    </c15:dlblFTEntry>
                  </c15:dlblFieldTable>
                  <c15:showDataLabelsRange val="0"/>
                </c:ext>
                <c:ext xmlns:c16="http://schemas.microsoft.com/office/drawing/2014/chart" uri="{C3380CC4-5D6E-409C-BE32-E72D297353CC}">
                  <c16:uniqueId val="{00000029-99EF-4533-AEF4-5EDFDCA78CF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{B0A3B4CD-41D3-433F-AB9E-FA66666F00CD}</c15:txfldGUID>
                      <c15:f>Diagramm!$K$65</c15:f>
                      <c15:dlblFieldTableCache>
                        <c:ptCount val="1"/>
                      </c15:dlblFieldTableCache>
                    </c15:dlblFTEntry>
                  </c15:dlblFieldTable>
                  <c15:showDataLabelsRange val="0"/>
                </c:ext>
                <c:ext xmlns:c16="http://schemas.microsoft.com/office/drawing/2014/chart" uri="{C3380CC4-5D6E-409C-BE32-E72D297353CC}">
                  <c16:uniqueId val="{0000002A-99EF-4533-AEF4-5EDFDCA78CF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{91B6DD9D-9B1D-45A8-873A-2C06AA86D060}</c15:txfldGUID>
                      <c15:f>Diagramm!$K$66</c15:f>
                      <c15:dlblFieldTableCache>
                        <c:ptCount val="1"/>
                      </c15:dlblFieldTableCache>
                    </c15:dlblFTEntry>
                  </c15:dlblFieldTable>
                  <c15:showDataLabelsRange val="0"/>
                </c:ext>
                <c:ext xmlns:c16="http://schemas.microsoft.com/office/drawing/2014/chart" uri="{C3380CC4-5D6E-409C-BE32-E72D297353CC}">
                  <c16:uniqueId val="{0000002B-99EF-4533-AEF4-5EDFDCA78CF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{2660A4C8-1C85-4E5E-A754-8E45136AEA20}</c15:txfldGUID>
                      <c15:f>Diagramm!$K$67</c15:f>
                      <c15:dlblFieldTableCache>
                        <c:ptCount val="1"/>
                      </c15:dlblFieldTableCache>
                    </c15:dlblFTEntry>
                  </c15:dlblFieldTable>
                  <c15:showDataLabelsRange val="0"/>
                </c:ext>
                <c:ext xmlns:c16="http://schemas.microsoft.com/office/drawing/2014/chart" uri="{C3380CC4-5D6E-409C-BE32-E72D297353CC}">
                  <c16:uniqueId val="{0000002C-99EF-4533-AEF4-5EDFDCA78CF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9EF-4533-AEF4-5EDFDCA78CF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{B99EAA3A-E336-4F24-BD98-25615F907905}</c15:txfldGUID>
                      <c15:f>Diagramm!$J$46</c15:f>
                      <c15:dlblFieldTableCache>
                        <c:ptCount val="1"/>
                      </c15:dlblFieldTableCache>
                    </c15:dlblFTEntry>
                  </c15:dlblFieldTable>
                  <c15:showDataLabelsRange val="0"/>
                </c:ext>
                <c:ext xmlns:c16="http://schemas.microsoft.com/office/drawing/2014/chart" uri="{C3380CC4-5D6E-409C-BE32-E72D297353CC}">
                  <c16:uniqueId val="{0000002E-99EF-4533-AEF4-5EDFDCA78CF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{8CEF0AF1-9012-40BA-9482-B3406A7F8C89}</c15:txfldGUID>
                      <c15:f>Diagramm!$J$47</c15:f>
                      <c15:dlblFieldTableCache>
                        <c:ptCount val="1"/>
                      </c15:dlblFieldTableCache>
                    </c15:dlblFTEntry>
                  </c15:dlblFieldTable>
                  <c15:showDataLabelsRange val="0"/>
                </c:ext>
                <c:ext xmlns:c16="http://schemas.microsoft.com/office/drawing/2014/chart" uri="{C3380CC4-5D6E-409C-BE32-E72D297353CC}">
                  <c16:uniqueId val="{0000002F-99EF-4533-AEF4-5EDFDCA78CF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{8F4A3983-4EAB-4160-BA1C-50A93F792145}</c15:txfldGUID>
                      <c15:f>Diagramm!$J$48</c15:f>
                      <c15:dlblFieldTableCache>
                        <c:ptCount val="1"/>
                      </c15:dlblFieldTableCache>
                    </c15:dlblFTEntry>
                  </c15:dlblFieldTable>
                  <c15:showDataLabelsRange val="0"/>
                </c:ext>
                <c:ext xmlns:c16="http://schemas.microsoft.com/office/drawing/2014/chart" uri="{C3380CC4-5D6E-409C-BE32-E72D297353CC}">
                  <c16:uniqueId val="{00000030-99EF-4533-AEF4-5EDFDCA78CF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{06EA8EF2-7012-4B3C-BA6B-9D26868BACCD}</c15:txfldGUID>
                      <c15:f>Diagramm!$J$49</c15:f>
                      <c15:dlblFieldTableCache>
                        <c:ptCount val="1"/>
                      </c15:dlblFieldTableCache>
                    </c15:dlblFTEntry>
                  </c15:dlblFieldTable>
                  <c15:showDataLabelsRange val="0"/>
                </c:ext>
                <c:ext xmlns:c16="http://schemas.microsoft.com/office/drawing/2014/chart" uri="{C3380CC4-5D6E-409C-BE32-E72D297353CC}">
                  <c16:uniqueId val="{00000031-99EF-4533-AEF4-5EDFDCA78CF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{58E44D37-3DB4-401F-99A3-626680F53C8B}</c15:txfldGUID>
                      <c15:f>Diagramm!$J$50</c15:f>
                      <c15:dlblFieldTableCache>
                        <c:ptCount val="1"/>
                      </c15:dlblFieldTableCache>
                    </c15:dlblFTEntry>
                  </c15:dlblFieldTable>
                  <c15:showDataLabelsRange val="0"/>
                </c:ext>
                <c:ext xmlns:c16="http://schemas.microsoft.com/office/drawing/2014/chart" uri="{C3380CC4-5D6E-409C-BE32-E72D297353CC}">
                  <c16:uniqueId val="{00000032-99EF-4533-AEF4-5EDFDCA78CF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{9397A3CE-5126-4A2A-87F3-1FF8467EF306}</c15:txfldGUID>
                      <c15:f>Diagramm!$J$51</c15:f>
                      <c15:dlblFieldTableCache>
                        <c:ptCount val="1"/>
                      </c15:dlblFieldTableCache>
                    </c15:dlblFTEntry>
                  </c15:dlblFieldTable>
                  <c15:showDataLabelsRange val="0"/>
                </c:ext>
                <c:ext xmlns:c16="http://schemas.microsoft.com/office/drawing/2014/chart" uri="{C3380CC4-5D6E-409C-BE32-E72D297353CC}">
                  <c16:uniqueId val="{00000033-99EF-4533-AEF4-5EDFDCA78CF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{5113BA26-A5F4-4425-AD2A-5584F7C5A826}</c15:txfldGUID>
                      <c15:f>Diagramm!$J$52</c15:f>
                      <c15:dlblFieldTableCache>
                        <c:ptCount val="1"/>
                      </c15:dlblFieldTableCache>
                    </c15:dlblFTEntry>
                  </c15:dlblFieldTable>
                  <c15:showDataLabelsRange val="0"/>
                </c:ext>
                <c:ext xmlns:c16="http://schemas.microsoft.com/office/drawing/2014/chart" uri="{C3380CC4-5D6E-409C-BE32-E72D297353CC}">
                  <c16:uniqueId val="{00000034-99EF-4533-AEF4-5EDFDCA78CF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{AD310BF0-16C5-46B8-949F-B66491201E4B}</c15:txfldGUID>
                      <c15:f>Diagramm!$J$53</c15:f>
                      <c15:dlblFieldTableCache>
                        <c:ptCount val="1"/>
                      </c15:dlblFieldTableCache>
                    </c15:dlblFTEntry>
                  </c15:dlblFieldTable>
                  <c15:showDataLabelsRange val="0"/>
                </c:ext>
                <c:ext xmlns:c16="http://schemas.microsoft.com/office/drawing/2014/chart" uri="{C3380CC4-5D6E-409C-BE32-E72D297353CC}">
                  <c16:uniqueId val="{00000035-99EF-4533-AEF4-5EDFDCA78CF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{E985DB23-DC36-4853-A2D9-FEC19EA91708}</c15:txfldGUID>
                      <c15:f>Diagramm!$J$54</c15:f>
                      <c15:dlblFieldTableCache>
                        <c:ptCount val="1"/>
                      </c15:dlblFieldTableCache>
                    </c15:dlblFTEntry>
                  </c15:dlblFieldTable>
                  <c15:showDataLabelsRange val="0"/>
                </c:ext>
                <c:ext xmlns:c16="http://schemas.microsoft.com/office/drawing/2014/chart" uri="{C3380CC4-5D6E-409C-BE32-E72D297353CC}">
                  <c16:uniqueId val="{00000036-99EF-4533-AEF4-5EDFDCA78CF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{C0287670-9580-48F7-80A0-A19F596D3C2B}</c15:txfldGUID>
                      <c15:f>Diagramm!$J$55</c15:f>
                      <c15:dlblFieldTableCache>
                        <c:ptCount val="1"/>
                      </c15:dlblFieldTableCache>
                    </c15:dlblFTEntry>
                  </c15:dlblFieldTable>
                  <c15:showDataLabelsRange val="0"/>
                </c:ext>
                <c:ext xmlns:c16="http://schemas.microsoft.com/office/drawing/2014/chart" uri="{C3380CC4-5D6E-409C-BE32-E72D297353CC}">
                  <c16:uniqueId val="{00000037-99EF-4533-AEF4-5EDFDCA78CF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{00C6691A-F08E-49D4-89F0-293A36D73C1B}</c15:txfldGUID>
                      <c15:f>Diagramm!$J$56</c15:f>
                      <c15:dlblFieldTableCache>
                        <c:ptCount val="1"/>
                      </c15:dlblFieldTableCache>
                    </c15:dlblFTEntry>
                  </c15:dlblFieldTable>
                  <c15:showDataLabelsRange val="0"/>
                </c:ext>
                <c:ext xmlns:c16="http://schemas.microsoft.com/office/drawing/2014/chart" uri="{C3380CC4-5D6E-409C-BE32-E72D297353CC}">
                  <c16:uniqueId val="{00000038-99EF-4533-AEF4-5EDFDCA78CF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{34830FFD-8DFD-4A71-9DCD-020D71232F77}</c15:txfldGUID>
                      <c15:f>Diagramm!$J$57</c15:f>
                      <c15:dlblFieldTableCache>
                        <c:ptCount val="1"/>
                      </c15:dlblFieldTableCache>
                    </c15:dlblFTEntry>
                  </c15:dlblFieldTable>
                  <c15:showDataLabelsRange val="0"/>
                </c:ext>
                <c:ext xmlns:c16="http://schemas.microsoft.com/office/drawing/2014/chart" uri="{C3380CC4-5D6E-409C-BE32-E72D297353CC}">
                  <c16:uniqueId val="{00000039-99EF-4533-AEF4-5EDFDCA78CF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{DF313ECB-EEEB-4A5B-A87E-EB078DB91871}</c15:txfldGUID>
                      <c15:f>Diagramm!$J$58</c15:f>
                      <c15:dlblFieldTableCache>
                        <c:ptCount val="1"/>
                      </c15:dlblFieldTableCache>
                    </c15:dlblFTEntry>
                  </c15:dlblFieldTable>
                  <c15:showDataLabelsRange val="0"/>
                </c:ext>
                <c:ext xmlns:c16="http://schemas.microsoft.com/office/drawing/2014/chart" uri="{C3380CC4-5D6E-409C-BE32-E72D297353CC}">
                  <c16:uniqueId val="{0000003A-99EF-4533-AEF4-5EDFDCA78CF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{005D42D9-44C2-43D1-9687-91A23C763604}</c15:txfldGUID>
                      <c15:f>Diagramm!$J$59</c15:f>
                      <c15:dlblFieldTableCache>
                        <c:ptCount val="1"/>
                      </c15:dlblFieldTableCache>
                    </c15:dlblFTEntry>
                  </c15:dlblFieldTable>
                  <c15:showDataLabelsRange val="0"/>
                </c:ext>
                <c:ext xmlns:c16="http://schemas.microsoft.com/office/drawing/2014/chart" uri="{C3380CC4-5D6E-409C-BE32-E72D297353CC}">
                  <c16:uniqueId val="{0000003B-99EF-4533-AEF4-5EDFDCA78CF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{F3D93F0A-5059-494B-BE5B-3BAE4D0AC148}</c15:txfldGUID>
                      <c15:f>Diagramm!$J$60</c15:f>
                      <c15:dlblFieldTableCache>
                        <c:ptCount val="1"/>
                      </c15:dlblFieldTableCache>
                    </c15:dlblFTEntry>
                  </c15:dlblFieldTable>
                  <c15:showDataLabelsRange val="0"/>
                </c:ext>
                <c:ext xmlns:c16="http://schemas.microsoft.com/office/drawing/2014/chart" uri="{C3380CC4-5D6E-409C-BE32-E72D297353CC}">
                  <c16:uniqueId val="{0000003C-99EF-4533-AEF4-5EDFDCA78CF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{1AE629AF-6641-471B-96D6-2645A1D67C23}</c15:txfldGUID>
                      <c15:f>Diagramm!$J$61</c15:f>
                      <c15:dlblFieldTableCache>
                        <c:ptCount val="1"/>
                      </c15:dlblFieldTableCache>
                    </c15:dlblFTEntry>
                  </c15:dlblFieldTable>
                  <c15:showDataLabelsRange val="0"/>
                </c:ext>
                <c:ext xmlns:c16="http://schemas.microsoft.com/office/drawing/2014/chart" uri="{C3380CC4-5D6E-409C-BE32-E72D297353CC}">
                  <c16:uniqueId val="{0000003D-99EF-4533-AEF4-5EDFDCA78CF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{7D76F5AA-322F-49AA-92F9-3BC840758B05}</c15:txfldGUID>
                      <c15:f>Diagramm!$J$62</c15:f>
                      <c15:dlblFieldTableCache>
                        <c:ptCount val="1"/>
                      </c15:dlblFieldTableCache>
                    </c15:dlblFTEntry>
                  </c15:dlblFieldTable>
                  <c15:showDataLabelsRange val="0"/>
                </c:ext>
                <c:ext xmlns:c16="http://schemas.microsoft.com/office/drawing/2014/chart" uri="{C3380CC4-5D6E-409C-BE32-E72D297353CC}">
                  <c16:uniqueId val="{0000003E-99EF-4533-AEF4-5EDFDCA78CF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{2AB606F9-140C-495B-B573-F092D20F26BD}</c15:txfldGUID>
                      <c15:f>Diagramm!$J$63</c15:f>
                      <c15:dlblFieldTableCache>
                        <c:ptCount val="1"/>
                      </c15:dlblFieldTableCache>
                    </c15:dlblFTEntry>
                  </c15:dlblFieldTable>
                  <c15:showDataLabelsRange val="0"/>
                </c:ext>
                <c:ext xmlns:c16="http://schemas.microsoft.com/office/drawing/2014/chart" uri="{C3380CC4-5D6E-409C-BE32-E72D297353CC}">
                  <c16:uniqueId val="{0000003F-99EF-4533-AEF4-5EDFDCA78CF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{8C4656E7-8FF5-4AED-8030-659159D6E6B3}</c15:txfldGUID>
                      <c15:f>Diagramm!$J$64</c15:f>
                      <c15:dlblFieldTableCache>
                        <c:ptCount val="1"/>
                      </c15:dlblFieldTableCache>
                    </c15:dlblFTEntry>
                  </c15:dlblFieldTable>
                  <c15:showDataLabelsRange val="0"/>
                </c:ext>
                <c:ext xmlns:c16="http://schemas.microsoft.com/office/drawing/2014/chart" uri="{C3380CC4-5D6E-409C-BE32-E72D297353CC}">
                  <c16:uniqueId val="{00000040-99EF-4533-AEF4-5EDFDCA78CF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{AFB84196-1A7D-4335-8B50-EB94545A9331}</c15:txfldGUID>
                      <c15:f>Diagramm!$J$65</c15:f>
                      <c15:dlblFieldTableCache>
                        <c:ptCount val="1"/>
                      </c15:dlblFieldTableCache>
                    </c15:dlblFTEntry>
                  </c15:dlblFieldTable>
                  <c15:showDataLabelsRange val="0"/>
                </c:ext>
                <c:ext xmlns:c16="http://schemas.microsoft.com/office/drawing/2014/chart" uri="{C3380CC4-5D6E-409C-BE32-E72D297353CC}">
                  <c16:uniqueId val="{00000041-99EF-4533-AEF4-5EDFDCA78CF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{D6A023A1-E3FF-46DC-A492-DDEC8DC4C273}</c15:txfldGUID>
                      <c15:f>Diagramm!$J$66</c15:f>
                      <c15:dlblFieldTableCache>
                        <c:ptCount val="1"/>
                      </c15:dlblFieldTableCache>
                    </c15:dlblFTEntry>
                  </c15:dlblFieldTable>
                  <c15:showDataLabelsRange val="0"/>
                </c:ext>
                <c:ext xmlns:c16="http://schemas.microsoft.com/office/drawing/2014/chart" uri="{C3380CC4-5D6E-409C-BE32-E72D297353CC}">
                  <c16:uniqueId val="{00000042-99EF-4533-AEF4-5EDFDCA78CF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{0ABDD8F0-12A8-4331-8C09-59D0E197C220}</c15:txfldGUID>
                      <c15:f>Diagramm!$J$67</c15:f>
                      <c15:dlblFieldTableCache>
                        <c:ptCount val="1"/>
                      </c15:dlblFieldTableCache>
                    </c15:dlblFTEntry>
                  </c15:dlblFieldTable>
                  <c15:showDataLabelsRange val="0"/>
                </c:ext>
                <c:ext xmlns:c16="http://schemas.microsoft.com/office/drawing/2014/chart" uri="{C3380CC4-5D6E-409C-BE32-E72D297353CC}">
                  <c16:uniqueId val="{00000043-99EF-4533-AEF4-5EDFDCA78CF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9EF-4533-AEF4-5EDFDCA78CF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2FA-430A-8EFB-B97D8E6BDEB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FA-430A-8EFB-B97D8E6BDEB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2FA-430A-8EFB-B97D8E6BDEB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2FA-430A-8EFB-B97D8E6BDEB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2FA-430A-8EFB-B97D8E6BDEB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2FA-430A-8EFB-B97D8E6BDEB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2FA-430A-8EFB-B97D8E6BDEB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2FA-430A-8EFB-B97D8E6BDEB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2FA-430A-8EFB-B97D8E6BDEB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2FA-430A-8EFB-B97D8E6BDEB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2FA-430A-8EFB-B97D8E6BDEB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2FA-430A-8EFB-B97D8E6BDEB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2FA-430A-8EFB-B97D8E6BDEB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2FA-430A-8EFB-B97D8E6BDEB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2FA-430A-8EFB-B97D8E6BDEB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2FA-430A-8EFB-B97D8E6BDEB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2FA-430A-8EFB-B97D8E6BDEB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2FA-430A-8EFB-B97D8E6BDEB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2FA-430A-8EFB-B97D8E6BDEB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2FA-430A-8EFB-B97D8E6BDEB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2FA-430A-8EFB-B97D8E6BDEB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2FA-430A-8EFB-B97D8E6BDEB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2FA-430A-8EFB-B97D8E6BDEB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2FA-430A-8EFB-B97D8E6BDEB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2FA-430A-8EFB-B97D8E6BDEB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2FA-430A-8EFB-B97D8E6BDEB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2FA-430A-8EFB-B97D8E6BDEB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2FA-430A-8EFB-B97D8E6BDEB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2FA-430A-8EFB-B97D8E6BDEB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2FA-430A-8EFB-B97D8E6BDEB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2FA-430A-8EFB-B97D8E6BDEB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2FA-430A-8EFB-B97D8E6BDEB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2FA-430A-8EFB-B97D8E6BDEB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2FA-430A-8EFB-B97D8E6BDEB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2FA-430A-8EFB-B97D8E6BDEB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2FA-430A-8EFB-B97D8E6BDEB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2FA-430A-8EFB-B97D8E6BDEB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2FA-430A-8EFB-B97D8E6BDEB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2FA-430A-8EFB-B97D8E6BDEB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2FA-430A-8EFB-B97D8E6BDEB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2FA-430A-8EFB-B97D8E6BDEB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2FA-430A-8EFB-B97D8E6BDEB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2FA-430A-8EFB-B97D8E6BDEB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2FA-430A-8EFB-B97D8E6BDEB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2FA-430A-8EFB-B97D8E6BDEB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2FA-430A-8EFB-B97D8E6BDEB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2FA-430A-8EFB-B97D8E6BDEB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2FA-430A-8EFB-B97D8E6BDEB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2FA-430A-8EFB-B97D8E6BDEB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2FA-430A-8EFB-B97D8E6BDEB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2FA-430A-8EFB-B97D8E6BDEB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2FA-430A-8EFB-B97D8E6BDEB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2FA-430A-8EFB-B97D8E6BDEB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2FA-430A-8EFB-B97D8E6BDEB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2FA-430A-8EFB-B97D8E6BDEB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2FA-430A-8EFB-B97D8E6BDEB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2FA-430A-8EFB-B97D8E6BDEB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2FA-430A-8EFB-B97D8E6BDEB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2FA-430A-8EFB-B97D8E6BDEB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2FA-430A-8EFB-B97D8E6BDEB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2FA-430A-8EFB-B97D8E6BDEB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2FA-430A-8EFB-B97D8E6BDEB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2FA-430A-8EFB-B97D8E6BDEB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2FA-430A-8EFB-B97D8E6BDEB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2FA-430A-8EFB-B97D8E6BDEB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2FA-430A-8EFB-B97D8E6BDEB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2FA-430A-8EFB-B97D8E6BDEB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2FA-430A-8EFB-B97D8E6BDEB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2FA-430A-8EFB-B97D8E6BDEB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100.08986832336969</c:v>
                </c:pt>
                <c:pt idx="2">
                  <c:v>101.40012242931009</c:v>
                </c:pt>
                <c:pt idx="3">
                  <c:v>101.26076140611364</c:v>
                </c:pt>
                <c:pt idx="4">
                  <c:v>101.6280493364071</c:v>
                </c:pt>
                <c:pt idx="5">
                  <c:v>102.24931296318003</c:v>
                </c:pt>
                <c:pt idx="6">
                  <c:v>104.62235767592701</c:v>
                </c:pt>
                <c:pt idx="7">
                  <c:v>104.63538207061826</c:v>
                </c:pt>
                <c:pt idx="8">
                  <c:v>104.21860144049806</c:v>
                </c:pt>
                <c:pt idx="9">
                  <c:v>104.31367952174422</c:v>
                </c:pt>
                <c:pt idx="10">
                  <c:v>106.79091939202125</c:v>
                </c:pt>
                <c:pt idx="11">
                  <c:v>106.78310475520649</c:v>
                </c:pt>
                <c:pt idx="12">
                  <c:v>105.74636293778245</c:v>
                </c:pt>
                <c:pt idx="13">
                  <c:v>105.84665077690514</c:v>
                </c:pt>
                <c:pt idx="14">
                  <c:v>108.20406621602261</c:v>
                </c:pt>
                <c:pt idx="15">
                  <c:v>107.69350994412534</c:v>
                </c:pt>
                <c:pt idx="16">
                  <c:v>107.67657823102672</c:v>
                </c:pt>
                <c:pt idx="17">
                  <c:v>107.70653433881661</c:v>
                </c:pt>
                <c:pt idx="18">
                  <c:v>110.50547675796767</c:v>
                </c:pt>
                <c:pt idx="19">
                  <c:v>110.60055483921386</c:v>
                </c:pt>
                <c:pt idx="20">
                  <c:v>109.7500618658748</c:v>
                </c:pt>
                <c:pt idx="21">
                  <c:v>109.90635460216987</c:v>
                </c:pt>
                <c:pt idx="22">
                  <c:v>113.39298506101929</c:v>
                </c:pt>
                <c:pt idx="23">
                  <c:v>113.3682387111059</c:v>
                </c:pt>
                <c:pt idx="24">
                  <c:v>112.85377512080126</c:v>
                </c:pt>
              </c:numCache>
            </c:numRef>
          </c:val>
          <c:smooth val="0"/>
          <c:extLst>
            <c:ext xmlns:c16="http://schemas.microsoft.com/office/drawing/2014/chart" uri="{C3380CC4-5D6E-409C-BE32-E72D297353CC}">
              <c16:uniqueId val="{00000000-087A-4A91-9C84-54A9621BFD6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102.31738035264483</c:v>
                </c:pt>
                <c:pt idx="2">
                  <c:v>102.73719563392108</c:v>
                </c:pt>
                <c:pt idx="3">
                  <c:v>104.19815281276239</c:v>
                </c:pt>
                <c:pt idx="4">
                  <c:v>100.35264483627205</c:v>
                </c:pt>
                <c:pt idx="5">
                  <c:v>101.47774979009236</c:v>
                </c:pt>
                <c:pt idx="6">
                  <c:v>107.01931150293871</c:v>
                </c:pt>
                <c:pt idx="7">
                  <c:v>110.86481947942906</c:v>
                </c:pt>
                <c:pt idx="8">
                  <c:v>108.79932829554997</c:v>
                </c:pt>
                <c:pt idx="9">
                  <c:v>109.3534844668346</c:v>
                </c:pt>
                <c:pt idx="10">
                  <c:v>114.59277917716204</c:v>
                </c:pt>
                <c:pt idx="11">
                  <c:v>113.03106633081444</c:v>
                </c:pt>
                <c:pt idx="12">
                  <c:v>107.48950461796809</c:v>
                </c:pt>
                <c:pt idx="13">
                  <c:v>106.73383711167087</c:v>
                </c:pt>
                <c:pt idx="14">
                  <c:v>112.17464315701091</c:v>
                </c:pt>
                <c:pt idx="15">
                  <c:v>113.88748950461797</c:v>
                </c:pt>
                <c:pt idx="16">
                  <c:v>110.47858942065491</c:v>
                </c:pt>
                <c:pt idx="17">
                  <c:v>111.11670864819479</c:v>
                </c:pt>
                <c:pt idx="18">
                  <c:v>113.56842989084804</c:v>
                </c:pt>
                <c:pt idx="19">
                  <c:v>114.22334172963895</c:v>
                </c:pt>
                <c:pt idx="20">
                  <c:v>111.92275398824518</c:v>
                </c:pt>
                <c:pt idx="21">
                  <c:v>114.02183039462636</c:v>
                </c:pt>
                <c:pt idx="22">
                  <c:v>119.94962216624685</c:v>
                </c:pt>
                <c:pt idx="23">
                  <c:v>123.03946263643996</c:v>
                </c:pt>
                <c:pt idx="24">
                  <c:v>117.17884130982368</c:v>
                </c:pt>
              </c:numCache>
            </c:numRef>
          </c:val>
          <c:smooth val="0"/>
          <c:extLst>
            <c:ext xmlns:c16="http://schemas.microsoft.com/office/drawing/2014/chart" uri="{C3380CC4-5D6E-409C-BE32-E72D297353CC}">
              <c16:uniqueId val="{00000001-087A-4A91-9C84-54A9621BFD6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101.74556425544141</c:v>
                </c:pt>
                <c:pt idx="2">
                  <c:v>98.872207456360897</c:v>
                </c:pt>
                <c:pt idx="3">
                  <c:v>101.1565261116299</c:v>
                </c:pt>
                <c:pt idx="4">
                  <c:v>95.905466561310249</c:v>
                </c:pt>
                <c:pt idx="5">
                  <c:v>97.500179584799938</c:v>
                </c:pt>
                <c:pt idx="6">
                  <c:v>93.922850369944683</c:v>
                </c:pt>
                <c:pt idx="7">
                  <c:v>98.563321600459744</c:v>
                </c:pt>
                <c:pt idx="8">
                  <c:v>96.192802241218303</c:v>
                </c:pt>
                <c:pt idx="9">
                  <c:v>97.765965088714893</c:v>
                </c:pt>
                <c:pt idx="10">
                  <c:v>94.612456001724013</c:v>
                </c:pt>
                <c:pt idx="11">
                  <c:v>98.383736800517212</c:v>
                </c:pt>
                <c:pt idx="12">
                  <c:v>93.657064866029742</c:v>
                </c:pt>
                <c:pt idx="13">
                  <c:v>95.043459521586087</c:v>
                </c:pt>
                <c:pt idx="14">
                  <c:v>91.315279074779113</c:v>
                </c:pt>
                <c:pt idx="15">
                  <c:v>93.707348610013653</c:v>
                </c:pt>
                <c:pt idx="16">
                  <c:v>90.352704547087143</c:v>
                </c:pt>
                <c:pt idx="17">
                  <c:v>92.780691042310181</c:v>
                </c:pt>
                <c:pt idx="18">
                  <c:v>87.795416995905455</c:v>
                </c:pt>
                <c:pt idx="19">
                  <c:v>91.00639321887796</c:v>
                </c:pt>
                <c:pt idx="20">
                  <c:v>88.635873859636519</c:v>
                </c:pt>
                <c:pt idx="21">
                  <c:v>90.647223618992882</c:v>
                </c:pt>
                <c:pt idx="22">
                  <c:v>87.084261188133041</c:v>
                </c:pt>
                <c:pt idx="23">
                  <c:v>90.632856834997483</c:v>
                </c:pt>
                <c:pt idx="24">
                  <c:v>85.087278212772063</c:v>
                </c:pt>
              </c:numCache>
            </c:numRef>
          </c:val>
          <c:smooth val="0"/>
          <c:extLst>
            <c:ext xmlns:c16="http://schemas.microsoft.com/office/drawing/2014/chart" uri="{C3380CC4-5D6E-409C-BE32-E72D297353CC}">
              <c16:uniqueId val="{00000002-087A-4A91-9C84-54A9621BFD6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87A-4A91-9C84-54A9621BFD61}"/>
                </c:ext>
              </c:extLst>
            </c:dLbl>
            <c:dLbl>
              <c:idx val="1"/>
              <c:delete val="1"/>
              <c:extLst>
                <c:ext xmlns:c15="http://schemas.microsoft.com/office/drawing/2012/chart" uri="{CE6537A1-D6FC-4f65-9D91-7224C49458BB}"/>
                <c:ext xmlns:c16="http://schemas.microsoft.com/office/drawing/2014/chart" uri="{C3380CC4-5D6E-409C-BE32-E72D297353CC}">
                  <c16:uniqueId val="{00000004-087A-4A91-9C84-54A9621BFD61}"/>
                </c:ext>
              </c:extLst>
            </c:dLbl>
            <c:dLbl>
              <c:idx val="2"/>
              <c:delete val="1"/>
              <c:extLst>
                <c:ext xmlns:c15="http://schemas.microsoft.com/office/drawing/2012/chart" uri="{CE6537A1-D6FC-4f65-9D91-7224C49458BB}"/>
                <c:ext xmlns:c16="http://schemas.microsoft.com/office/drawing/2014/chart" uri="{C3380CC4-5D6E-409C-BE32-E72D297353CC}">
                  <c16:uniqueId val="{00000005-087A-4A91-9C84-54A9621BFD61}"/>
                </c:ext>
              </c:extLst>
            </c:dLbl>
            <c:dLbl>
              <c:idx val="3"/>
              <c:delete val="1"/>
              <c:extLst>
                <c:ext xmlns:c15="http://schemas.microsoft.com/office/drawing/2012/chart" uri="{CE6537A1-D6FC-4f65-9D91-7224C49458BB}"/>
                <c:ext xmlns:c16="http://schemas.microsoft.com/office/drawing/2014/chart" uri="{C3380CC4-5D6E-409C-BE32-E72D297353CC}">
                  <c16:uniqueId val="{00000006-087A-4A91-9C84-54A9621BFD61}"/>
                </c:ext>
              </c:extLst>
            </c:dLbl>
            <c:dLbl>
              <c:idx val="4"/>
              <c:delete val="1"/>
              <c:extLst>
                <c:ext xmlns:c15="http://schemas.microsoft.com/office/drawing/2012/chart" uri="{CE6537A1-D6FC-4f65-9D91-7224C49458BB}"/>
                <c:ext xmlns:c16="http://schemas.microsoft.com/office/drawing/2014/chart" uri="{C3380CC4-5D6E-409C-BE32-E72D297353CC}">
                  <c16:uniqueId val="{00000007-087A-4A91-9C84-54A9621BFD61}"/>
                </c:ext>
              </c:extLst>
            </c:dLbl>
            <c:dLbl>
              <c:idx val="5"/>
              <c:delete val="1"/>
              <c:extLst>
                <c:ext xmlns:c15="http://schemas.microsoft.com/office/drawing/2012/chart" uri="{CE6537A1-D6FC-4f65-9D91-7224C49458BB}"/>
                <c:ext xmlns:c16="http://schemas.microsoft.com/office/drawing/2014/chart" uri="{C3380CC4-5D6E-409C-BE32-E72D297353CC}">
                  <c16:uniqueId val="{00000008-087A-4A91-9C84-54A9621BFD61}"/>
                </c:ext>
              </c:extLst>
            </c:dLbl>
            <c:dLbl>
              <c:idx val="6"/>
              <c:delete val="1"/>
              <c:extLst>
                <c:ext xmlns:c15="http://schemas.microsoft.com/office/drawing/2012/chart" uri="{CE6537A1-D6FC-4f65-9D91-7224C49458BB}"/>
                <c:ext xmlns:c16="http://schemas.microsoft.com/office/drawing/2014/chart" uri="{C3380CC4-5D6E-409C-BE32-E72D297353CC}">
                  <c16:uniqueId val="{00000009-087A-4A91-9C84-54A9621BFD61}"/>
                </c:ext>
              </c:extLst>
            </c:dLbl>
            <c:dLbl>
              <c:idx val="7"/>
              <c:delete val="1"/>
              <c:extLst>
                <c:ext xmlns:c15="http://schemas.microsoft.com/office/drawing/2012/chart" uri="{CE6537A1-D6FC-4f65-9D91-7224C49458BB}"/>
                <c:ext xmlns:c16="http://schemas.microsoft.com/office/drawing/2014/chart" uri="{C3380CC4-5D6E-409C-BE32-E72D297353CC}">
                  <c16:uniqueId val="{0000000A-087A-4A91-9C84-54A9621BFD61}"/>
                </c:ext>
              </c:extLst>
            </c:dLbl>
            <c:dLbl>
              <c:idx val="8"/>
              <c:delete val="1"/>
              <c:extLst>
                <c:ext xmlns:c15="http://schemas.microsoft.com/office/drawing/2012/chart" uri="{CE6537A1-D6FC-4f65-9D91-7224C49458BB}"/>
                <c:ext xmlns:c16="http://schemas.microsoft.com/office/drawing/2014/chart" uri="{C3380CC4-5D6E-409C-BE32-E72D297353CC}">
                  <c16:uniqueId val="{0000000B-087A-4A91-9C84-54A9621BFD61}"/>
                </c:ext>
              </c:extLst>
            </c:dLbl>
            <c:dLbl>
              <c:idx val="9"/>
              <c:delete val="1"/>
              <c:extLst>
                <c:ext xmlns:c15="http://schemas.microsoft.com/office/drawing/2012/chart" uri="{CE6537A1-D6FC-4f65-9D91-7224C49458BB}"/>
                <c:ext xmlns:c16="http://schemas.microsoft.com/office/drawing/2014/chart" uri="{C3380CC4-5D6E-409C-BE32-E72D297353CC}">
                  <c16:uniqueId val="{0000000C-087A-4A91-9C84-54A9621BFD61}"/>
                </c:ext>
              </c:extLst>
            </c:dLbl>
            <c:dLbl>
              <c:idx val="10"/>
              <c:delete val="1"/>
              <c:extLst>
                <c:ext xmlns:c15="http://schemas.microsoft.com/office/drawing/2012/chart" uri="{CE6537A1-D6FC-4f65-9D91-7224C49458BB}"/>
                <c:ext xmlns:c16="http://schemas.microsoft.com/office/drawing/2014/chart" uri="{C3380CC4-5D6E-409C-BE32-E72D297353CC}">
                  <c16:uniqueId val="{0000000D-087A-4A91-9C84-54A9621BFD61}"/>
                </c:ext>
              </c:extLst>
            </c:dLbl>
            <c:dLbl>
              <c:idx val="11"/>
              <c:delete val="1"/>
              <c:extLst>
                <c:ext xmlns:c15="http://schemas.microsoft.com/office/drawing/2012/chart" uri="{CE6537A1-D6FC-4f65-9D91-7224C49458BB}"/>
                <c:ext xmlns:c16="http://schemas.microsoft.com/office/drawing/2014/chart" uri="{C3380CC4-5D6E-409C-BE32-E72D297353CC}">
                  <c16:uniqueId val="{0000000E-087A-4A91-9C84-54A9621BFD61}"/>
                </c:ext>
              </c:extLst>
            </c:dLbl>
            <c:dLbl>
              <c:idx val="12"/>
              <c:delete val="1"/>
              <c:extLst>
                <c:ext xmlns:c15="http://schemas.microsoft.com/office/drawing/2012/chart" uri="{CE6537A1-D6FC-4f65-9D91-7224C49458BB}"/>
                <c:ext xmlns:c16="http://schemas.microsoft.com/office/drawing/2014/chart" uri="{C3380CC4-5D6E-409C-BE32-E72D297353CC}">
                  <c16:uniqueId val="{0000000F-087A-4A91-9C84-54A9621BFD6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87A-4A91-9C84-54A9621BFD61}"/>
                </c:ext>
              </c:extLst>
            </c:dLbl>
            <c:dLbl>
              <c:idx val="14"/>
              <c:delete val="1"/>
              <c:extLst>
                <c:ext xmlns:c15="http://schemas.microsoft.com/office/drawing/2012/chart" uri="{CE6537A1-D6FC-4f65-9D91-7224C49458BB}"/>
                <c:ext xmlns:c16="http://schemas.microsoft.com/office/drawing/2014/chart" uri="{C3380CC4-5D6E-409C-BE32-E72D297353CC}">
                  <c16:uniqueId val="{00000011-087A-4A91-9C84-54A9621BFD61}"/>
                </c:ext>
              </c:extLst>
            </c:dLbl>
            <c:dLbl>
              <c:idx val="15"/>
              <c:delete val="1"/>
              <c:extLst>
                <c:ext xmlns:c15="http://schemas.microsoft.com/office/drawing/2012/chart" uri="{CE6537A1-D6FC-4f65-9D91-7224C49458BB}"/>
                <c:ext xmlns:c16="http://schemas.microsoft.com/office/drawing/2014/chart" uri="{C3380CC4-5D6E-409C-BE32-E72D297353CC}">
                  <c16:uniqueId val="{00000012-087A-4A91-9C84-54A9621BFD61}"/>
                </c:ext>
              </c:extLst>
            </c:dLbl>
            <c:dLbl>
              <c:idx val="16"/>
              <c:delete val="1"/>
              <c:extLst>
                <c:ext xmlns:c15="http://schemas.microsoft.com/office/drawing/2012/chart" uri="{CE6537A1-D6FC-4f65-9D91-7224C49458BB}"/>
                <c:ext xmlns:c16="http://schemas.microsoft.com/office/drawing/2014/chart" uri="{C3380CC4-5D6E-409C-BE32-E72D297353CC}">
                  <c16:uniqueId val="{00000013-087A-4A91-9C84-54A9621BFD61}"/>
                </c:ext>
              </c:extLst>
            </c:dLbl>
            <c:dLbl>
              <c:idx val="17"/>
              <c:delete val="1"/>
              <c:extLst>
                <c:ext xmlns:c15="http://schemas.microsoft.com/office/drawing/2012/chart" uri="{CE6537A1-D6FC-4f65-9D91-7224C49458BB}"/>
                <c:ext xmlns:c16="http://schemas.microsoft.com/office/drawing/2014/chart" uri="{C3380CC4-5D6E-409C-BE32-E72D297353CC}">
                  <c16:uniqueId val="{00000014-087A-4A91-9C84-54A9621BFD61}"/>
                </c:ext>
              </c:extLst>
            </c:dLbl>
            <c:dLbl>
              <c:idx val="18"/>
              <c:delete val="1"/>
              <c:extLst>
                <c:ext xmlns:c15="http://schemas.microsoft.com/office/drawing/2012/chart" uri="{CE6537A1-D6FC-4f65-9D91-7224C49458BB}"/>
                <c:ext xmlns:c16="http://schemas.microsoft.com/office/drawing/2014/chart" uri="{C3380CC4-5D6E-409C-BE32-E72D297353CC}">
                  <c16:uniqueId val="{00000015-087A-4A91-9C84-54A9621BFD61}"/>
                </c:ext>
              </c:extLst>
            </c:dLbl>
            <c:dLbl>
              <c:idx val="19"/>
              <c:delete val="1"/>
              <c:extLst>
                <c:ext xmlns:c15="http://schemas.microsoft.com/office/drawing/2012/chart" uri="{CE6537A1-D6FC-4f65-9D91-7224C49458BB}"/>
                <c:ext xmlns:c16="http://schemas.microsoft.com/office/drawing/2014/chart" uri="{C3380CC4-5D6E-409C-BE32-E72D297353CC}">
                  <c16:uniqueId val="{00000016-087A-4A91-9C84-54A9621BFD61}"/>
                </c:ext>
              </c:extLst>
            </c:dLbl>
            <c:dLbl>
              <c:idx val="20"/>
              <c:delete val="1"/>
              <c:extLst>
                <c:ext xmlns:c15="http://schemas.microsoft.com/office/drawing/2012/chart" uri="{CE6537A1-D6FC-4f65-9D91-7224C49458BB}"/>
                <c:ext xmlns:c16="http://schemas.microsoft.com/office/drawing/2014/chart" uri="{C3380CC4-5D6E-409C-BE32-E72D297353CC}">
                  <c16:uniqueId val="{00000017-087A-4A91-9C84-54A9621BFD61}"/>
                </c:ext>
              </c:extLst>
            </c:dLbl>
            <c:dLbl>
              <c:idx val="21"/>
              <c:delete val="1"/>
              <c:extLst>
                <c:ext xmlns:c15="http://schemas.microsoft.com/office/drawing/2012/chart" uri="{CE6537A1-D6FC-4f65-9D91-7224C49458BB}"/>
                <c:ext xmlns:c16="http://schemas.microsoft.com/office/drawing/2014/chart" uri="{C3380CC4-5D6E-409C-BE32-E72D297353CC}">
                  <c16:uniqueId val="{00000018-087A-4A91-9C84-54A9621BFD61}"/>
                </c:ext>
              </c:extLst>
            </c:dLbl>
            <c:dLbl>
              <c:idx val="22"/>
              <c:delete val="1"/>
              <c:extLst>
                <c:ext xmlns:c15="http://schemas.microsoft.com/office/drawing/2012/chart" uri="{CE6537A1-D6FC-4f65-9D91-7224C49458BB}"/>
                <c:ext xmlns:c16="http://schemas.microsoft.com/office/drawing/2014/chart" uri="{C3380CC4-5D6E-409C-BE32-E72D297353CC}">
                  <c16:uniqueId val="{00000019-087A-4A91-9C84-54A9621BFD61}"/>
                </c:ext>
              </c:extLst>
            </c:dLbl>
            <c:dLbl>
              <c:idx val="23"/>
              <c:delete val="1"/>
              <c:extLst>
                <c:ext xmlns:c15="http://schemas.microsoft.com/office/drawing/2012/chart" uri="{CE6537A1-D6FC-4f65-9D91-7224C49458BB}"/>
                <c:ext xmlns:c16="http://schemas.microsoft.com/office/drawing/2014/chart" uri="{C3380CC4-5D6E-409C-BE32-E72D297353CC}">
                  <c16:uniqueId val="{0000001A-087A-4A91-9C84-54A9621BFD61}"/>
                </c:ext>
              </c:extLst>
            </c:dLbl>
            <c:dLbl>
              <c:idx val="24"/>
              <c:delete val="1"/>
              <c:extLst>
                <c:ext xmlns:c15="http://schemas.microsoft.com/office/drawing/2012/chart" uri="{CE6537A1-D6FC-4f65-9D91-7224C49458BB}"/>
                <c:ext xmlns:c16="http://schemas.microsoft.com/office/drawing/2014/chart" uri="{C3380CC4-5D6E-409C-BE32-E72D297353CC}">
                  <c16:uniqueId val="{0000001B-087A-4A91-9C84-54A9621BFD6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87A-4A91-9C84-54A9621BFD6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Oldenburg (Oldenburg), Stadt (03403)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86648</v>
      </c>
      <c r="F11" s="238">
        <v>87043</v>
      </c>
      <c r="G11" s="238">
        <v>87062</v>
      </c>
      <c r="H11" s="238">
        <v>84385</v>
      </c>
      <c r="I11" s="265">
        <v>84265</v>
      </c>
      <c r="J11" s="263">
        <v>2383</v>
      </c>
      <c r="K11" s="266">
        <v>2.8279831484008784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15.213276705752008</v>
      </c>
      <c r="E13" s="115">
        <v>13182</v>
      </c>
      <c r="F13" s="114">
        <v>13167</v>
      </c>
      <c r="G13" s="114">
        <v>13118</v>
      </c>
      <c r="H13" s="114">
        <v>12937</v>
      </c>
      <c r="I13" s="140">
        <v>12648</v>
      </c>
      <c r="J13" s="115">
        <v>534</v>
      </c>
      <c r="K13" s="116">
        <v>4.2220113851992407</v>
      </c>
    </row>
    <row r="14" spans="1:255" ht="14.1" customHeight="1" x14ac:dyDescent="0.2">
      <c r="A14" s="306" t="s">
        <v>230</v>
      </c>
      <c r="B14" s="307"/>
      <c r="C14" s="308"/>
      <c r="D14" s="113">
        <v>57.401209491275047</v>
      </c>
      <c r="E14" s="115">
        <v>49737</v>
      </c>
      <c r="F14" s="114">
        <v>50325</v>
      </c>
      <c r="G14" s="114">
        <v>50621</v>
      </c>
      <c r="H14" s="114">
        <v>48694</v>
      </c>
      <c r="I14" s="140">
        <v>48980</v>
      </c>
      <c r="J14" s="115">
        <v>757</v>
      </c>
      <c r="K14" s="116">
        <v>1.5455287872601062</v>
      </c>
    </row>
    <row r="15" spans="1:255" ht="14.1" customHeight="1" x14ac:dyDescent="0.2">
      <c r="A15" s="306" t="s">
        <v>231</v>
      </c>
      <c r="B15" s="307"/>
      <c r="C15" s="308"/>
      <c r="D15" s="113">
        <v>11.613655248822823</v>
      </c>
      <c r="E15" s="115">
        <v>10063</v>
      </c>
      <c r="F15" s="114">
        <v>9975</v>
      </c>
      <c r="G15" s="114">
        <v>9862</v>
      </c>
      <c r="H15" s="114">
        <v>9573</v>
      </c>
      <c r="I15" s="140">
        <v>9566</v>
      </c>
      <c r="J15" s="115">
        <v>497</v>
      </c>
      <c r="K15" s="116">
        <v>5.1954840058540661</v>
      </c>
    </row>
    <row r="16" spans="1:255" ht="14.1" customHeight="1" x14ac:dyDescent="0.2">
      <c r="A16" s="306" t="s">
        <v>232</v>
      </c>
      <c r="B16" s="307"/>
      <c r="C16" s="308"/>
      <c r="D16" s="113">
        <v>15.072477148924383</v>
      </c>
      <c r="E16" s="115">
        <v>13060</v>
      </c>
      <c r="F16" s="114">
        <v>12968</v>
      </c>
      <c r="G16" s="114">
        <v>12853</v>
      </c>
      <c r="H16" s="114">
        <v>12587</v>
      </c>
      <c r="I16" s="140">
        <v>12477</v>
      </c>
      <c r="J16" s="115">
        <v>583</v>
      </c>
      <c r="K16" s="116">
        <v>4.6725975795463652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0.26082540854953373</v>
      </c>
      <c r="E18" s="115">
        <v>226</v>
      </c>
      <c r="F18" s="114">
        <v>213</v>
      </c>
      <c r="G18" s="114">
        <v>217</v>
      </c>
      <c r="H18" s="114">
        <v>214</v>
      </c>
      <c r="I18" s="140">
        <v>205</v>
      </c>
      <c r="J18" s="115">
        <v>21</v>
      </c>
      <c r="K18" s="116">
        <v>10.24390243902439</v>
      </c>
    </row>
    <row r="19" spans="1:255" ht="14.1" customHeight="1" x14ac:dyDescent="0.2">
      <c r="A19" s="306" t="s">
        <v>235</v>
      </c>
      <c r="B19" s="307" t="s">
        <v>236</v>
      </c>
      <c r="C19" s="308"/>
      <c r="D19" s="113">
        <v>0.15580278829286306</v>
      </c>
      <c r="E19" s="115">
        <v>135</v>
      </c>
      <c r="F19" s="114">
        <v>133</v>
      </c>
      <c r="G19" s="114">
        <v>139</v>
      </c>
      <c r="H19" s="114">
        <v>140</v>
      </c>
      <c r="I19" s="140">
        <v>133</v>
      </c>
      <c r="J19" s="115">
        <v>2</v>
      </c>
      <c r="K19" s="116">
        <v>1.5037593984962405</v>
      </c>
    </row>
    <row r="20" spans="1:255" ht="14.1" customHeight="1" x14ac:dyDescent="0.2">
      <c r="A20" s="306">
        <v>12</v>
      </c>
      <c r="B20" s="307" t="s">
        <v>237</v>
      </c>
      <c r="C20" s="308"/>
      <c r="D20" s="113">
        <v>0.55627365894192593</v>
      </c>
      <c r="E20" s="115">
        <v>482</v>
      </c>
      <c r="F20" s="114">
        <v>472</v>
      </c>
      <c r="G20" s="114">
        <v>487</v>
      </c>
      <c r="H20" s="114">
        <v>474</v>
      </c>
      <c r="I20" s="140">
        <v>459</v>
      </c>
      <c r="J20" s="115">
        <v>23</v>
      </c>
      <c r="K20" s="116">
        <v>5.0108932461873641</v>
      </c>
    </row>
    <row r="21" spans="1:255" ht="14.1" customHeight="1" x14ac:dyDescent="0.2">
      <c r="A21" s="306">
        <v>21</v>
      </c>
      <c r="B21" s="307" t="s">
        <v>238</v>
      </c>
      <c r="C21" s="308"/>
      <c r="D21" s="113">
        <v>7.3862062598098049E-2</v>
      </c>
      <c r="E21" s="115">
        <v>64</v>
      </c>
      <c r="F21" s="114">
        <v>82</v>
      </c>
      <c r="G21" s="114">
        <v>85</v>
      </c>
      <c r="H21" s="114">
        <v>78</v>
      </c>
      <c r="I21" s="140">
        <v>77</v>
      </c>
      <c r="J21" s="115">
        <v>-13</v>
      </c>
      <c r="K21" s="116">
        <v>-16.883116883116884</v>
      </c>
    </row>
    <row r="22" spans="1:255" ht="14.1" customHeight="1" x14ac:dyDescent="0.2">
      <c r="A22" s="306">
        <v>22</v>
      </c>
      <c r="B22" s="307" t="s">
        <v>239</v>
      </c>
      <c r="C22" s="308"/>
      <c r="D22" s="113">
        <v>0.77901394146431535</v>
      </c>
      <c r="E22" s="115">
        <v>675</v>
      </c>
      <c r="F22" s="114">
        <v>662</v>
      </c>
      <c r="G22" s="114">
        <v>714</v>
      </c>
      <c r="H22" s="114">
        <v>700</v>
      </c>
      <c r="I22" s="140">
        <v>705</v>
      </c>
      <c r="J22" s="115">
        <v>-30</v>
      </c>
      <c r="K22" s="116">
        <v>-4.2553191489361701</v>
      </c>
    </row>
    <row r="23" spans="1:255" ht="14.1" customHeight="1" x14ac:dyDescent="0.2">
      <c r="A23" s="306">
        <v>23</v>
      </c>
      <c r="B23" s="307" t="s">
        <v>240</v>
      </c>
      <c r="C23" s="308"/>
      <c r="D23" s="113">
        <v>1.3687563475210045</v>
      </c>
      <c r="E23" s="115">
        <v>1186</v>
      </c>
      <c r="F23" s="114">
        <v>1265</v>
      </c>
      <c r="G23" s="114">
        <v>1283</v>
      </c>
      <c r="H23" s="114">
        <v>1178</v>
      </c>
      <c r="I23" s="140">
        <v>1175</v>
      </c>
      <c r="J23" s="115">
        <v>11</v>
      </c>
      <c r="K23" s="116">
        <v>0.93617021276595747</v>
      </c>
    </row>
    <row r="24" spans="1:255" ht="14.1" customHeight="1" x14ac:dyDescent="0.2">
      <c r="A24" s="306">
        <v>24</v>
      </c>
      <c r="B24" s="307" t="s">
        <v>241</v>
      </c>
      <c r="C24" s="308"/>
      <c r="D24" s="113">
        <v>1.1817930015695688</v>
      </c>
      <c r="E24" s="115">
        <v>1024</v>
      </c>
      <c r="F24" s="114">
        <v>1052</v>
      </c>
      <c r="G24" s="114">
        <v>1090</v>
      </c>
      <c r="H24" s="114">
        <v>1082</v>
      </c>
      <c r="I24" s="140">
        <v>1076</v>
      </c>
      <c r="J24" s="115">
        <v>-52</v>
      </c>
      <c r="K24" s="116">
        <v>-4.8327137546468402</v>
      </c>
    </row>
    <row r="25" spans="1:255" ht="14.1" customHeight="1" x14ac:dyDescent="0.2">
      <c r="A25" s="306">
        <v>25</v>
      </c>
      <c r="B25" s="307" t="s">
        <v>242</v>
      </c>
      <c r="C25" s="308"/>
      <c r="D25" s="113">
        <v>2.8067583787277259</v>
      </c>
      <c r="E25" s="115">
        <v>2432</v>
      </c>
      <c r="F25" s="114">
        <v>2428</v>
      </c>
      <c r="G25" s="114">
        <v>2488</v>
      </c>
      <c r="H25" s="114">
        <v>2416</v>
      </c>
      <c r="I25" s="140">
        <v>2407</v>
      </c>
      <c r="J25" s="115">
        <v>25</v>
      </c>
      <c r="K25" s="116">
        <v>1.0386373078520981</v>
      </c>
    </row>
    <row r="26" spans="1:255" ht="14.1" customHeight="1" x14ac:dyDescent="0.2">
      <c r="A26" s="306">
        <v>26</v>
      </c>
      <c r="B26" s="307" t="s">
        <v>243</v>
      </c>
      <c r="C26" s="308"/>
      <c r="D26" s="113">
        <v>2.6971193795586741</v>
      </c>
      <c r="E26" s="115">
        <v>2337</v>
      </c>
      <c r="F26" s="114">
        <v>2395</v>
      </c>
      <c r="G26" s="114">
        <v>2415</v>
      </c>
      <c r="H26" s="114">
        <v>2334</v>
      </c>
      <c r="I26" s="140">
        <v>2367</v>
      </c>
      <c r="J26" s="115">
        <v>-30</v>
      </c>
      <c r="K26" s="116">
        <v>-1.267427122940431</v>
      </c>
    </row>
    <row r="27" spans="1:255" ht="14.1" customHeight="1" x14ac:dyDescent="0.2">
      <c r="A27" s="306">
        <v>27</v>
      </c>
      <c r="B27" s="307" t="s">
        <v>244</v>
      </c>
      <c r="C27" s="308"/>
      <c r="D27" s="113">
        <v>1.6030375773243468</v>
      </c>
      <c r="E27" s="115">
        <v>1389</v>
      </c>
      <c r="F27" s="114">
        <v>1382</v>
      </c>
      <c r="G27" s="114">
        <v>1397</v>
      </c>
      <c r="H27" s="114">
        <v>1348</v>
      </c>
      <c r="I27" s="140">
        <v>1353</v>
      </c>
      <c r="J27" s="115">
        <v>36</v>
      </c>
      <c r="K27" s="116">
        <v>2.6607538802660753</v>
      </c>
    </row>
    <row r="28" spans="1:255" ht="14.1" customHeight="1" x14ac:dyDescent="0.2">
      <c r="A28" s="306">
        <v>28</v>
      </c>
      <c r="B28" s="307" t="s">
        <v>245</v>
      </c>
      <c r="C28" s="308"/>
      <c r="D28" s="113">
        <v>0.18696334595143568</v>
      </c>
      <c r="E28" s="115">
        <v>162</v>
      </c>
      <c r="F28" s="114">
        <v>169</v>
      </c>
      <c r="G28" s="114">
        <v>167</v>
      </c>
      <c r="H28" s="114">
        <v>166</v>
      </c>
      <c r="I28" s="140">
        <v>169</v>
      </c>
      <c r="J28" s="115">
        <v>-7</v>
      </c>
      <c r="K28" s="116">
        <v>-4.1420118343195265</v>
      </c>
    </row>
    <row r="29" spans="1:255" ht="14.1" customHeight="1" x14ac:dyDescent="0.2">
      <c r="A29" s="306">
        <v>29</v>
      </c>
      <c r="B29" s="307" t="s">
        <v>246</v>
      </c>
      <c r="C29" s="308"/>
      <c r="D29" s="113">
        <v>2.6982734742867693</v>
      </c>
      <c r="E29" s="115">
        <v>2338</v>
      </c>
      <c r="F29" s="114">
        <v>2309</v>
      </c>
      <c r="G29" s="114">
        <v>2324</v>
      </c>
      <c r="H29" s="114">
        <v>2321</v>
      </c>
      <c r="I29" s="140">
        <v>2191</v>
      </c>
      <c r="J29" s="115">
        <v>147</v>
      </c>
      <c r="K29" s="116">
        <v>6.7092651757188495</v>
      </c>
    </row>
    <row r="30" spans="1:255"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255" ht="14.1" customHeight="1" x14ac:dyDescent="0.2">
      <c r="A31" s="306" t="s">
        <v>249</v>
      </c>
      <c r="B31" s="307" t="s">
        <v>250</v>
      </c>
      <c r="C31" s="308"/>
      <c r="D31" s="113">
        <v>1.5095559043486289</v>
      </c>
      <c r="E31" s="115">
        <v>1308</v>
      </c>
      <c r="F31" s="114">
        <v>1326</v>
      </c>
      <c r="G31" s="114">
        <v>1333</v>
      </c>
      <c r="H31" s="114">
        <v>1289</v>
      </c>
      <c r="I31" s="140">
        <v>1298</v>
      </c>
      <c r="J31" s="115">
        <v>10</v>
      </c>
      <c r="K31" s="116">
        <v>0.77041602465331283</v>
      </c>
    </row>
    <row r="32" spans="1:255" ht="14.1" customHeight="1" x14ac:dyDescent="0.2">
      <c r="A32" s="306">
        <v>31</v>
      </c>
      <c r="B32" s="307" t="s">
        <v>251</v>
      </c>
      <c r="C32" s="308"/>
      <c r="D32" s="113">
        <v>1.3249007478533839</v>
      </c>
      <c r="E32" s="115">
        <v>1148</v>
      </c>
      <c r="F32" s="114">
        <v>1113</v>
      </c>
      <c r="G32" s="114">
        <v>1094</v>
      </c>
      <c r="H32" s="114">
        <v>1054</v>
      </c>
      <c r="I32" s="140">
        <v>1032</v>
      </c>
      <c r="J32" s="115">
        <v>116</v>
      </c>
      <c r="K32" s="116">
        <v>11.24031007751938</v>
      </c>
    </row>
    <row r="33" spans="1:11" ht="14.1" customHeight="1" x14ac:dyDescent="0.2">
      <c r="A33" s="306">
        <v>32</v>
      </c>
      <c r="B33" s="307" t="s">
        <v>252</v>
      </c>
      <c r="C33" s="308"/>
      <c r="D33" s="113">
        <v>1.276428769273382</v>
      </c>
      <c r="E33" s="115">
        <v>1106</v>
      </c>
      <c r="F33" s="114">
        <v>1071</v>
      </c>
      <c r="G33" s="114">
        <v>1070</v>
      </c>
      <c r="H33" s="114">
        <v>1008</v>
      </c>
      <c r="I33" s="140">
        <v>951</v>
      </c>
      <c r="J33" s="115">
        <v>155</v>
      </c>
      <c r="K33" s="116">
        <v>16.298633017875922</v>
      </c>
    </row>
    <row r="34" spans="1:11" ht="14.1" customHeight="1" x14ac:dyDescent="0.2">
      <c r="A34" s="306">
        <v>33</v>
      </c>
      <c r="B34" s="307" t="s">
        <v>253</v>
      </c>
      <c r="C34" s="308"/>
      <c r="D34" s="113">
        <v>0.72015511033145596</v>
      </c>
      <c r="E34" s="115">
        <v>624</v>
      </c>
      <c r="F34" s="114">
        <v>612</v>
      </c>
      <c r="G34" s="114">
        <v>649</v>
      </c>
      <c r="H34" s="114">
        <v>628</v>
      </c>
      <c r="I34" s="140">
        <v>611</v>
      </c>
      <c r="J34" s="115">
        <v>13</v>
      </c>
      <c r="K34" s="116">
        <v>2.1276595744680851</v>
      </c>
    </row>
    <row r="35" spans="1:11" ht="14.1" customHeight="1" x14ac:dyDescent="0.2">
      <c r="A35" s="306">
        <v>34</v>
      </c>
      <c r="B35" s="307" t="s">
        <v>254</v>
      </c>
      <c r="C35" s="308"/>
      <c r="D35" s="113">
        <v>1.7565321761610193</v>
      </c>
      <c r="E35" s="115">
        <v>1522</v>
      </c>
      <c r="F35" s="114">
        <v>1530</v>
      </c>
      <c r="G35" s="114">
        <v>1558</v>
      </c>
      <c r="H35" s="114">
        <v>1499</v>
      </c>
      <c r="I35" s="140">
        <v>1499</v>
      </c>
      <c r="J35" s="115">
        <v>23</v>
      </c>
      <c r="K35" s="116">
        <v>1.5343562374916611</v>
      </c>
    </row>
    <row r="36" spans="1:11" ht="14.1" customHeight="1" x14ac:dyDescent="0.2">
      <c r="A36" s="306">
        <v>41</v>
      </c>
      <c r="B36" s="307" t="s">
        <v>255</v>
      </c>
      <c r="C36" s="308"/>
      <c r="D36" s="113">
        <v>1.0663835287600407</v>
      </c>
      <c r="E36" s="115">
        <v>924</v>
      </c>
      <c r="F36" s="114">
        <v>946</v>
      </c>
      <c r="G36" s="114">
        <v>962</v>
      </c>
      <c r="H36" s="114">
        <v>939</v>
      </c>
      <c r="I36" s="140">
        <v>945</v>
      </c>
      <c r="J36" s="115">
        <v>-21</v>
      </c>
      <c r="K36" s="116">
        <v>-2.2222222222222223</v>
      </c>
    </row>
    <row r="37" spans="1:11" ht="14.1" customHeight="1" x14ac:dyDescent="0.2">
      <c r="A37" s="306">
        <v>42</v>
      </c>
      <c r="B37" s="307" t="s">
        <v>256</v>
      </c>
      <c r="C37" s="308"/>
      <c r="D37" s="113">
        <v>0.12464223063429046</v>
      </c>
      <c r="E37" s="115">
        <v>108</v>
      </c>
      <c r="F37" s="114">
        <v>106</v>
      </c>
      <c r="G37" s="114">
        <v>108</v>
      </c>
      <c r="H37" s="114">
        <v>103</v>
      </c>
      <c r="I37" s="140">
        <v>102</v>
      </c>
      <c r="J37" s="115">
        <v>6</v>
      </c>
      <c r="K37" s="116">
        <v>5.882352941176471</v>
      </c>
    </row>
    <row r="38" spans="1:11" ht="14.1" customHeight="1" x14ac:dyDescent="0.2">
      <c r="A38" s="306">
        <v>43</v>
      </c>
      <c r="B38" s="307" t="s">
        <v>257</v>
      </c>
      <c r="C38" s="308"/>
      <c r="D38" s="113">
        <v>4.0554888745268212</v>
      </c>
      <c r="E38" s="115">
        <v>3514</v>
      </c>
      <c r="F38" s="114">
        <v>3471</v>
      </c>
      <c r="G38" s="114">
        <v>3447</v>
      </c>
      <c r="H38" s="114">
        <v>3289</v>
      </c>
      <c r="I38" s="140">
        <v>3281</v>
      </c>
      <c r="J38" s="115">
        <v>233</v>
      </c>
      <c r="K38" s="116">
        <v>7.1014934471197808</v>
      </c>
    </row>
    <row r="39" spans="1:11" ht="14.1" customHeight="1" x14ac:dyDescent="0.2">
      <c r="A39" s="306">
        <v>51</v>
      </c>
      <c r="B39" s="307" t="s">
        <v>258</v>
      </c>
      <c r="C39" s="308"/>
      <c r="D39" s="113">
        <v>6.0740005539654698</v>
      </c>
      <c r="E39" s="115">
        <v>5263</v>
      </c>
      <c r="F39" s="114">
        <v>5241</v>
      </c>
      <c r="G39" s="114">
        <v>5253</v>
      </c>
      <c r="H39" s="114">
        <v>5003</v>
      </c>
      <c r="I39" s="140">
        <v>4954</v>
      </c>
      <c r="J39" s="115">
        <v>309</v>
      </c>
      <c r="K39" s="116">
        <v>6.2373839321760194</v>
      </c>
    </row>
    <row r="40" spans="1:11" ht="14.1" customHeight="1" x14ac:dyDescent="0.2">
      <c r="A40" s="306" t="s">
        <v>259</v>
      </c>
      <c r="B40" s="307" t="s">
        <v>260</v>
      </c>
      <c r="C40" s="308"/>
      <c r="D40" s="113">
        <v>5.4357861693287788</v>
      </c>
      <c r="E40" s="115">
        <v>4710</v>
      </c>
      <c r="F40" s="114">
        <v>4684</v>
      </c>
      <c r="G40" s="114">
        <v>4684</v>
      </c>
      <c r="H40" s="114">
        <v>4451</v>
      </c>
      <c r="I40" s="140">
        <v>4403</v>
      </c>
      <c r="J40" s="115">
        <v>307</v>
      </c>
      <c r="K40" s="116">
        <v>6.97251873722462</v>
      </c>
    </row>
    <row r="41" spans="1:11" ht="14.1" customHeight="1" x14ac:dyDescent="0.2">
      <c r="A41" s="306"/>
      <c r="B41" s="307" t="s">
        <v>261</v>
      </c>
      <c r="C41" s="308"/>
      <c r="D41" s="113">
        <v>3.5546117625334688</v>
      </c>
      <c r="E41" s="115">
        <v>3080</v>
      </c>
      <c r="F41" s="114">
        <v>3031</v>
      </c>
      <c r="G41" s="114">
        <v>3053</v>
      </c>
      <c r="H41" s="114">
        <v>2878</v>
      </c>
      <c r="I41" s="140">
        <v>2836</v>
      </c>
      <c r="J41" s="115">
        <v>244</v>
      </c>
      <c r="K41" s="116">
        <v>8.6036671368124118</v>
      </c>
    </row>
    <row r="42" spans="1:11" ht="14.1" customHeight="1" x14ac:dyDescent="0.2">
      <c r="A42" s="306">
        <v>52</v>
      </c>
      <c r="B42" s="307" t="s">
        <v>262</v>
      </c>
      <c r="C42" s="308"/>
      <c r="D42" s="113">
        <v>2.4374480657372355</v>
      </c>
      <c r="E42" s="115">
        <v>2112</v>
      </c>
      <c r="F42" s="114">
        <v>2172</v>
      </c>
      <c r="G42" s="114">
        <v>2176</v>
      </c>
      <c r="H42" s="114">
        <v>2150</v>
      </c>
      <c r="I42" s="140">
        <v>2153</v>
      </c>
      <c r="J42" s="115">
        <v>-41</v>
      </c>
      <c r="K42" s="116">
        <v>-1.9043195541105433</v>
      </c>
    </row>
    <row r="43" spans="1:11" ht="14.1" customHeight="1" x14ac:dyDescent="0.2">
      <c r="A43" s="306" t="s">
        <v>263</v>
      </c>
      <c r="B43" s="307" t="s">
        <v>264</v>
      </c>
      <c r="C43" s="308"/>
      <c r="D43" s="113">
        <v>2.1847013202843688</v>
      </c>
      <c r="E43" s="115">
        <v>1893</v>
      </c>
      <c r="F43" s="114">
        <v>1947</v>
      </c>
      <c r="G43" s="114">
        <v>1938</v>
      </c>
      <c r="H43" s="114">
        <v>1901</v>
      </c>
      <c r="I43" s="140">
        <v>1908</v>
      </c>
      <c r="J43" s="115">
        <v>-15</v>
      </c>
      <c r="K43" s="116">
        <v>-0.78616352201257866</v>
      </c>
    </row>
    <row r="44" spans="1:11" ht="14.1" customHeight="1" x14ac:dyDescent="0.2">
      <c r="A44" s="306">
        <v>53</v>
      </c>
      <c r="B44" s="307" t="s">
        <v>265</v>
      </c>
      <c r="C44" s="308"/>
      <c r="D44" s="113">
        <v>0.75477795217431443</v>
      </c>
      <c r="E44" s="115">
        <v>654</v>
      </c>
      <c r="F44" s="114">
        <v>659</v>
      </c>
      <c r="G44" s="114">
        <v>677</v>
      </c>
      <c r="H44" s="114">
        <v>662</v>
      </c>
      <c r="I44" s="140">
        <v>682</v>
      </c>
      <c r="J44" s="115">
        <v>-28</v>
      </c>
      <c r="K44" s="116">
        <v>-4.1055718475073313</v>
      </c>
    </row>
    <row r="45" spans="1:11" ht="14.1" customHeight="1" x14ac:dyDescent="0.2">
      <c r="A45" s="306" t="s">
        <v>266</v>
      </c>
      <c r="B45" s="307" t="s">
        <v>267</v>
      </c>
      <c r="C45" s="308"/>
      <c r="D45" s="113">
        <v>0.65783399501431072</v>
      </c>
      <c r="E45" s="115">
        <v>570</v>
      </c>
      <c r="F45" s="114">
        <v>571</v>
      </c>
      <c r="G45" s="114">
        <v>591</v>
      </c>
      <c r="H45" s="114">
        <v>574</v>
      </c>
      <c r="I45" s="140">
        <v>589</v>
      </c>
      <c r="J45" s="115">
        <v>-19</v>
      </c>
      <c r="K45" s="116">
        <v>-3.225806451612903</v>
      </c>
    </row>
    <row r="46" spans="1:11" ht="14.1" customHeight="1" x14ac:dyDescent="0.2">
      <c r="A46" s="306">
        <v>54</v>
      </c>
      <c r="B46" s="307" t="s">
        <v>268</v>
      </c>
      <c r="C46" s="308"/>
      <c r="D46" s="113">
        <v>2.3705105715077095</v>
      </c>
      <c r="E46" s="115">
        <v>2054</v>
      </c>
      <c r="F46" s="114">
        <v>2055</v>
      </c>
      <c r="G46" s="114">
        <v>2079</v>
      </c>
      <c r="H46" s="114">
        <v>2045</v>
      </c>
      <c r="I46" s="140">
        <v>2034</v>
      </c>
      <c r="J46" s="115">
        <v>20</v>
      </c>
      <c r="K46" s="116">
        <v>0.98328416912487704</v>
      </c>
    </row>
    <row r="47" spans="1:11" ht="14.1" customHeight="1" x14ac:dyDescent="0.2">
      <c r="A47" s="306">
        <v>61</v>
      </c>
      <c r="B47" s="307" t="s">
        <v>269</v>
      </c>
      <c r="C47" s="308"/>
      <c r="D47" s="113">
        <v>2.7513618317791524</v>
      </c>
      <c r="E47" s="115">
        <v>2384</v>
      </c>
      <c r="F47" s="114">
        <v>2352</v>
      </c>
      <c r="G47" s="114">
        <v>2352</v>
      </c>
      <c r="H47" s="114">
        <v>2314</v>
      </c>
      <c r="I47" s="140">
        <v>2343</v>
      </c>
      <c r="J47" s="115">
        <v>41</v>
      </c>
      <c r="K47" s="116">
        <v>1.7498932991890739</v>
      </c>
    </row>
    <row r="48" spans="1:11" ht="14.1" customHeight="1" x14ac:dyDescent="0.2">
      <c r="A48" s="306">
        <v>62</v>
      </c>
      <c r="B48" s="307" t="s">
        <v>270</v>
      </c>
      <c r="C48" s="308"/>
      <c r="D48" s="113">
        <v>7.4150586280121873</v>
      </c>
      <c r="E48" s="115">
        <v>6425</v>
      </c>
      <c r="F48" s="114">
        <v>6471</v>
      </c>
      <c r="G48" s="114">
        <v>6443</v>
      </c>
      <c r="H48" s="114">
        <v>6334</v>
      </c>
      <c r="I48" s="140">
        <v>6369</v>
      </c>
      <c r="J48" s="115">
        <v>56</v>
      </c>
      <c r="K48" s="116">
        <v>0.87925891034699322</v>
      </c>
    </row>
    <row r="49" spans="1:11" ht="14.1" customHeight="1" x14ac:dyDescent="0.2">
      <c r="A49" s="306">
        <v>63</v>
      </c>
      <c r="B49" s="307" t="s">
        <v>271</v>
      </c>
      <c r="C49" s="308"/>
      <c r="D49" s="113">
        <v>2.1466161942572248</v>
      </c>
      <c r="E49" s="115">
        <v>1860</v>
      </c>
      <c r="F49" s="114">
        <v>1912</v>
      </c>
      <c r="G49" s="114">
        <v>1941</v>
      </c>
      <c r="H49" s="114">
        <v>1864</v>
      </c>
      <c r="I49" s="140">
        <v>1854</v>
      </c>
      <c r="J49" s="115">
        <v>6</v>
      </c>
      <c r="K49" s="116">
        <v>0.32362459546925565</v>
      </c>
    </row>
    <row r="50" spans="1:11" ht="14.1" customHeight="1" x14ac:dyDescent="0.2">
      <c r="A50" s="306" t="s">
        <v>272</v>
      </c>
      <c r="B50" s="307" t="s">
        <v>273</v>
      </c>
      <c r="C50" s="308"/>
      <c r="D50" s="113">
        <v>0.32314652386667897</v>
      </c>
      <c r="E50" s="115">
        <v>280</v>
      </c>
      <c r="F50" s="114">
        <v>275</v>
      </c>
      <c r="G50" s="114">
        <v>277</v>
      </c>
      <c r="H50" s="114">
        <v>253</v>
      </c>
      <c r="I50" s="140">
        <v>265</v>
      </c>
      <c r="J50" s="115">
        <v>15</v>
      </c>
      <c r="K50" s="116">
        <v>5.6603773584905657</v>
      </c>
    </row>
    <row r="51" spans="1:11" ht="14.1" customHeight="1" x14ac:dyDescent="0.2">
      <c r="A51" s="306" t="s">
        <v>274</v>
      </c>
      <c r="B51" s="307" t="s">
        <v>275</v>
      </c>
      <c r="C51" s="308"/>
      <c r="D51" s="113">
        <v>1.4887821992429138</v>
      </c>
      <c r="E51" s="115">
        <v>1290</v>
      </c>
      <c r="F51" s="114">
        <v>1336</v>
      </c>
      <c r="G51" s="114">
        <v>1353</v>
      </c>
      <c r="H51" s="114">
        <v>1321</v>
      </c>
      <c r="I51" s="140">
        <v>1303</v>
      </c>
      <c r="J51" s="115">
        <v>-13</v>
      </c>
      <c r="K51" s="116">
        <v>-0.9976976208749041</v>
      </c>
    </row>
    <row r="52" spans="1:11" ht="14.1" customHeight="1" x14ac:dyDescent="0.2">
      <c r="A52" s="306">
        <v>71</v>
      </c>
      <c r="B52" s="307" t="s">
        <v>276</v>
      </c>
      <c r="C52" s="308"/>
      <c r="D52" s="113">
        <v>13.712953559228142</v>
      </c>
      <c r="E52" s="115">
        <v>11882</v>
      </c>
      <c r="F52" s="114">
        <v>11958</v>
      </c>
      <c r="G52" s="114">
        <v>11812</v>
      </c>
      <c r="H52" s="114">
        <v>11596</v>
      </c>
      <c r="I52" s="140">
        <v>11616</v>
      </c>
      <c r="J52" s="115">
        <v>266</v>
      </c>
      <c r="K52" s="116">
        <v>2.2899449035812673</v>
      </c>
    </row>
    <row r="53" spans="1:11" ht="14.1" customHeight="1" x14ac:dyDescent="0.2">
      <c r="A53" s="306" t="s">
        <v>277</v>
      </c>
      <c r="B53" s="307" t="s">
        <v>278</v>
      </c>
      <c r="C53" s="308"/>
      <c r="D53" s="113">
        <v>3.9631612962791984</v>
      </c>
      <c r="E53" s="115">
        <v>3434</v>
      </c>
      <c r="F53" s="114">
        <v>3359</v>
      </c>
      <c r="G53" s="114">
        <v>3354</v>
      </c>
      <c r="H53" s="114">
        <v>3202</v>
      </c>
      <c r="I53" s="140">
        <v>3196</v>
      </c>
      <c r="J53" s="115">
        <v>238</v>
      </c>
      <c r="K53" s="116">
        <v>7.4468085106382977</v>
      </c>
    </row>
    <row r="54" spans="1:11" ht="14.1" customHeight="1" x14ac:dyDescent="0.2">
      <c r="A54" s="306" t="s">
        <v>279</v>
      </c>
      <c r="B54" s="307" t="s">
        <v>280</v>
      </c>
      <c r="C54" s="308"/>
      <c r="D54" s="113">
        <v>8.339488505216508</v>
      </c>
      <c r="E54" s="115">
        <v>7226</v>
      </c>
      <c r="F54" s="114">
        <v>7395</v>
      </c>
      <c r="G54" s="114">
        <v>7242</v>
      </c>
      <c r="H54" s="114">
        <v>7205</v>
      </c>
      <c r="I54" s="140">
        <v>7210</v>
      </c>
      <c r="J54" s="115">
        <v>16</v>
      </c>
      <c r="K54" s="116">
        <v>0.22191400832177532</v>
      </c>
    </row>
    <row r="55" spans="1:11" ht="14.1" customHeight="1" x14ac:dyDescent="0.2">
      <c r="A55" s="306">
        <v>72</v>
      </c>
      <c r="B55" s="307" t="s">
        <v>281</v>
      </c>
      <c r="C55" s="308"/>
      <c r="D55" s="113">
        <v>6.0774628381497555</v>
      </c>
      <c r="E55" s="115">
        <v>5266</v>
      </c>
      <c r="F55" s="114">
        <v>5290</v>
      </c>
      <c r="G55" s="114">
        <v>5318</v>
      </c>
      <c r="H55" s="114">
        <v>5183</v>
      </c>
      <c r="I55" s="140">
        <v>5232</v>
      </c>
      <c r="J55" s="115">
        <v>34</v>
      </c>
      <c r="K55" s="116">
        <v>0.64984709480122327</v>
      </c>
    </row>
    <row r="56" spans="1:11" ht="14.1" customHeight="1" x14ac:dyDescent="0.2">
      <c r="A56" s="306" t="s">
        <v>282</v>
      </c>
      <c r="B56" s="307" t="s">
        <v>283</v>
      </c>
      <c r="C56" s="308"/>
      <c r="D56" s="113">
        <v>3.6677130458868064</v>
      </c>
      <c r="E56" s="115">
        <v>3178</v>
      </c>
      <c r="F56" s="114">
        <v>3203</v>
      </c>
      <c r="G56" s="114">
        <v>3227</v>
      </c>
      <c r="H56" s="114">
        <v>3136</v>
      </c>
      <c r="I56" s="140">
        <v>3179</v>
      </c>
      <c r="J56" s="115">
        <v>-1</v>
      </c>
      <c r="K56" s="116">
        <v>-3.1456432840515886E-2</v>
      </c>
    </row>
    <row r="57" spans="1:11" ht="14.1" customHeight="1" x14ac:dyDescent="0.2">
      <c r="A57" s="306" t="s">
        <v>284</v>
      </c>
      <c r="B57" s="307" t="s">
        <v>285</v>
      </c>
      <c r="C57" s="308"/>
      <c r="D57" s="113">
        <v>1.5014772412519619</v>
      </c>
      <c r="E57" s="115">
        <v>1301</v>
      </c>
      <c r="F57" s="114">
        <v>1290</v>
      </c>
      <c r="G57" s="114">
        <v>1277</v>
      </c>
      <c r="H57" s="114">
        <v>1272</v>
      </c>
      <c r="I57" s="140">
        <v>1269</v>
      </c>
      <c r="J57" s="115">
        <v>32</v>
      </c>
      <c r="K57" s="116">
        <v>2.5216706067769898</v>
      </c>
    </row>
    <row r="58" spans="1:11" ht="14.1" customHeight="1" x14ac:dyDescent="0.2">
      <c r="A58" s="306">
        <v>73</v>
      </c>
      <c r="B58" s="307" t="s">
        <v>286</v>
      </c>
      <c r="C58" s="308"/>
      <c r="D58" s="113">
        <v>5.0791708983473365</v>
      </c>
      <c r="E58" s="115">
        <v>4401</v>
      </c>
      <c r="F58" s="114">
        <v>4400</v>
      </c>
      <c r="G58" s="114">
        <v>4400</v>
      </c>
      <c r="H58" s="114">
        <v>4291</v>
      </c>
      <c r="I58" s="140">
        <v>4332</v>
      </c>
      <c r="J58" s="115">
        <v>69</v>
      </c>
      <c r="K58" s="116">
        <v>1.5927977839335179</v>
      </c>
    </row>
    <row r="59" spans="1:11" ht="14.1" customHeight="1" x14ac:dyDescent="0.2">
      <c r="A59" s="306" t="s">
        <v>287</v>
      </c>
      <c r="B59" s="307" t="s">
        <v>288</v>
      </c>
      <c r="C59" s="308"/>
      <c r="D59" s="113">
        <v>3.6919490351768074</v>
      </c>
      <c r="E59" s="115">
        <v>3199</v>
      </c>
      <c r="F59" s="114">
        <v>3215</v>
      </c>
      <c r="G59" s="114">
        <v>3207</v>
      </c>
      <c r="H59" s="114">
        <v>3106</v>
      </c>
      <c r="I59" s="140">
        <v>3131</v>
      </c>
      <c r="J59" s="115">
        <v>68</v>
      </c>
      <c r="K59" s="116">
        <v>2.1718300862344297</v>
      </c>
    </row>
    <row r="60" spans="1:11" ht="14.1" customHeight="1" x14ac:dyDescent="0.2">
      <c r="A60" s="306">
        <v>81</v>
      </c>
      <c r="B60" s="307" t="s">
        <v>289</v>
      </c>
      <c r="C60" s="308"/>
      <c r="D60" s="113">
        <v>10.539193056966116</v>
      </c>
      <c r="E60" s="115">
        <v>9132</v>
      </c>
      <c r="F60" s="114">
        <v>9155</v>
      </c>
      <c r="G60" s="114">
        <v>9143</v>
      </c>
      <c r="H60" s="114">
        <v>8647</v>
      </c>
      <c r="I60" s="140">
        <v>8631</v>
      </c>
      <c r="J60" s="115">
        <v>501</v>
      </c>
      <c r="K60" s="116">
        <v>5.8046576294751473</v>
      </c>
    </row>
    <row r="61" spans="1:11" ht="14.1" customHeight="1" x14ac:dyDescent="0.2">
      <c r="A61" s="306" t="s">
        <v>290</v>
      </c>
      <c r="B61" s="307" t="s">
        <v>291</v>
      </c>
      <c r="C61" s="308"/>
      <c r="D61" s="113">
        <v>2.6024836118548609</v>
      </c>
      <c r="E61" s="115">
        <v>2255</v>
      </c>
      <c r="F61" s="114">
        <v>2271</v>
      </c>
      <c r="G61" s="114">
        <v>2286</v>
      </c>
      <c r="H61" s="114">
        <v>2155</v>
      </c>
      <c r="I61" s="140">
        <v>2170</v>
      </c>
      <c r="J61" s="115">
        <v>85</v>
      </c>
      <c r="K61" s="116">
        <v>3.9170506912442398</v>
      </c>
    </row>
    <row r="62" spans="1:11" ht="14.1" customHeight="1" x14ac:dyDescent="0.2">
      <c r="A62" s="306" t="s">
        <v>292</v>
      </c>
      <c r="B62" s="307" t="s">
        <v>293</v>
      </c>
      <c r="C62" s="308"/>
      <c r="D62" s="113">
        <v>4.6590804173206539</v>
      </c>
      <c r="E62" s="115">
        <v>4037</v>
      </c>
      <c r="F62" s="114">
        <v>4070</v>
      </c>
      <c r="G62" s="114">
        <v>4105</v>
      </c>
      <c r="H62" s="114">
        <v>3793</v>
      </c>
      <c r="I62" s="140">
        <v>3794</v>
      </c>
      <c r="J62" s="115">
        <v>243</v>
      </c>
      <c r="K62" s="116">
        <v>6.4048497627833418</v>
      </c>
    </row>
    <row r="63" spans="1:11" ht="14.1" customHeight="1" x14ac:dyDescent="0.2">
      <c r="A63" s="306"/>
      <c r="B63" s="307" t="s">
        <v>294</v>
      </c>
      <c r="C63" s="308"/>
      <c r="D63" s="113">
        <v>4.0970362847382509</v>
      </c>
      <c r="E63" s="115">
        <v>3550</v>
      </c>
      <c r="F63" s="114">
        <v>3585</v>
      </c>
      <c r="G63" s="114">
        <v>3620</v>
      </c>
      <c r="H63" s="114">
        <v>3322</v>
      </c>
      <c r="I63" s="140">
        <v>3319</v>
      </c>
      <c r="J63" s="115">
        <v>231</v>
      </c>
      <c r="K63" s="116">
        <v>6.9599276890629707</v>
      </c>
    </row>
    <row r="64" spans="1:11" ht="14.1" customHeight="1" x14ac:dyDescent="0.2">
      <c r="A64" s="306" t="s">
        <v>295</v>
      </c>
      <c r="B64" s="307" t="s">
        <v>296</v>
      </c>
      <c r="C64" s="308"/>
      <c r="D64" s="113">
        <v>1.3514449265995754</v>
      </c>
      <c r="E64" s="115">
        <v>1171</v>
      </c>
      <c r="F64" s="114">
        <v>1157</v>
      </c>
      <c r="G64" s="114">
        <v>1150</v>
      </c>
      <c r="H64" s="114">
        <v>1115</v>
      </c>
      <c r="I64" s="140">
        <v>1094</v>
      </c>
      <c r="J64" s="115">
        <v>77</v>
      </c>
      <c r="K64" s="116">
        <v>7.0383912248628882</v>
      </c>
    </row>
    <row r="65" spans="1:11" ht="14.1" customHeight="1" x14ac:dyDescent="0.2">
      <c r="A65" s="306" t="s">
        <v>297</v>
      </c>
      <c r="B65" s="307" t="s">
        <v>298</v>
      </c>
      <c r="C65" s="308"/>
      <c r="D65" s="113">
        <v>0.81363678330717382</v>
      </c>
      <c r="E65" s="115">
        <v>705</v>
      </c>
      <c r="F65" s="114">
        <v>698</v>
      </c>
      <c r="G65" s="114">
        <v>674</v>
      </c>
      <c r="H65" s="114">
        <v>662</v>
      </c>
      <c r="I65" s="140">
        <v>650</v>
      </c>
      <c r="J65" s="115">
        <v>55</v>
      </c>
      <c r="K65" s="116">
        <v>8.4615384615384617</v>
      </c>
    </row>
    <row r="66" spans="1:11" ht="14.1" customHeight="1" x14ac:dyDescent="0.2">
      <c r="A66" s="306">
        <v>82</v>
      </c>
      <c r="B66" s="307" t="s">
        <v>299</v>
      </c>
      <c r="C66" s="308"/>
      <c r="D66" s="113">
        <v>2.859846736220109</v>
      </c>
      <c r="E66" s="115">
        <v>2478</v>
      </c>
      <c r="F66" s="114">
        <v>2520</v>
      </c>
      <c r="G66" s="114">
        <v>2546</v>
      </c>
      <c r="H66" s="114">
        <v>2438</v>
      </c>
      <c r="I66" s="140">
        <v>2455</v>
      </c>
      <c r="J66" s="115">
        <v>23</v>
      </c>
      <c r="K66" s="116">
        <v>0.93686354378818737</v>
      </c>
    </row>
    <row r="67" spans="1:11" ht="14.1" customHeight="1" x14ac:dyDescent="0.2">
      <c r="A67" s="306" t="s">
        <v>300</v>
      </c>
      <c r="B67" s="307" t="s">
        <v>301</v>
      </c>
      <c r="C67" s="308"/>
      <c r="D67" s="113">
        <v>1.3802972948019574</v>
      </c>
      <c r="E67" s="115">
        <v>1196</v>
      </c>
      <c r="F67" s="114">
        <v>1216</v>
      </c>
      <c r="G67" s="114">
        <v>1233</v>
      </c>
      <c r="H67" s="114">
        <v>1222</v>
      </c>
      <c r="I67" s="140">
        <v>1226</v>
      </c>
      <c r="J67" s="115">
        <v>-30</v>
      </c>
      <c r="K67" s="116">
        <v>-2.4469820554649266</v>
      </c>
    </row>
    <row r="68" spans="1:11" ht="14.1" customHeight="1" x14ac:dyDescent="0.2">
      <c r="A68" s="306" t="s">
        <v>302</v>
      </c>
      <c r="B68" s="307" t="s">
        <v>303</v>
      </c>
      <c r="C68" s="308"/>
      <c r="D68" s="113">
        <v>0.68322407903240701</v>
      </c>
      <c r="E68" s="115">
        <v>592</v>
      </c>
      <c r="F68" s="114">
        <v>614</v>
      </c>
      <c r="G68" s="114">
        <v>623</v>
      </c>
      <c r="H68" s="114">
        <v>566</v>
      </c>
      <c r="I68" s="140">
        <v>580</v>
      </c>
      <c r="J68" s="115">
        <v>12</v>
      </c>
      <c r="K68" s="116">
        <v>2.0689655172413794</v>
      </c>
    </row>
    <row r="69" spans="1:11" ht="14.1" customHeight="1" x14ac:dyDescent="0.2">
      <c r="A69" s="306">
        <v>83</v>
      </c>
      <c r="B69" s="307" t="s">
        <v>304</v>
      </c>
      <c r="C69" s="308"/>
      <c r="D69" s="113">
        <v>5.9528206075154646</v>
      </c>
      <c r="E69" s="115">
        <v>5158</v>
      </c>
      <c r="F69" s="114">
        <v>5171</v>
      </c>
      <c r="G69" s="114">
        <v>5170</v>
      </c>
      <c r="H69" s="114">
        <v>5019</v>
      </c>
      <c r="I69" s="140">
        <v>5035</v>
      </c>
      <c r="J69" s="115">
        <v>123</v>
      </c>
      <c r="K69" s="116">
        <v>2.442899702085402</v>
      </c>
    </row>
    <row r="70" spans="1:11" ht="14.1" customHeight="1" x14ac:dyDescent="0.2">
      <c r="A70" s="306" t="s">
        <v>305</v>
      </c>
      <c r="B70" s="307" t="s">
        <v>306</v>
      </c>
      <c r="C70" s="308"/>
      <c r="D70" s="113">
        <v>4.8772043209306624</v>
      </c>
      <c r="E70" s="115">
        <v>4226</v>
      </c>
      <c r="F70" s="114">
        <v>4229</v>
      </c>
      <c r="G70" s="114">
        <v>4206</v>
      </c>
      <c r="H70" s="114">
        <v>4081</v>
      </c>
      <c r="I70" s="140">
        <v>4091</v>
      </c>
      <c r="J70" s="115">
        <v>135</v>
      </c>
      <c r="K70" s="116">
        <v>3.2999266682962602</v>
      </c>
    </row>
    <row r="71" spans="1:11" ht="14.1" customHeight="1" x14ac:dyDescent="0.2">
      <c r="A71" s="306"/>
      <c r="B71" s="307" t="s">
        <v>307</v>
      </c>
      <c r="C71" s="308"/>
      <c r="D71" s="113">
        <v>2.2377896777767519</v>
      </c>
      <c r="E71" s="115">
        <v>1939</v>
      </c>
      <c r="F71" s="114">
        <v>1955</v>
      </c>
      <c r="G71" s="114">
        <v>1951</v>
      </c>
      <c r="H71" s="114">
        <v>1884</v>
      </c>
      <c r="I71" s="140">
        <v>1888</v>
      </c>
      <c r="J71" s="115">
        <v>51</v>
      </c>
      <c r="K71" s="116">
        <v>2.7012711864406778</v>
      </c>
    </row>
    <row r="72" spans="1:11" ht="14.1" customHeight="1" x14ac:dyDescent="0.2">
      <c r="A72" s="306">
        <v>84</v>
      </c>
      <c r="B72" s="307" t="s">
        <v>308</v>
      </c>
      <c r="C72" s="308"/>
      <c r="D72" s="113">
        <v>3.1391376604191672</v>
      </c>
      <c r="E72" s="115">
        <v>2720</v>
      </c>
      <c r="F72" s="114">
        <v>2728</v>
      </c>
      <c r="G72" s="114">
        <v>2654</v>
      </c>
      <c r="H72" s="114">
        <v>2665</v>
      </c>
      <c r="I72" s="140">
        <v>2635</v>
      </c>
      <c r="J72" s="115">
        <v>85</v>
      </c>
      <c r="K72" s="116">
        <v>3.225806451612903</v>
      </c>
    </row>
    <row r="73" spans="1:11" ht="14.1" customHeight="1" x14ac:dyDescent="0.2">
      <c r="A73" s="306" t="s">
        <v>309</v>
      </c>
      <c r="B73" s="307" t="s">
        <v>310</v>
      </c>
      <c r="C73" s="308"/>
      <c r="D73" s="113">
        <v>0.32314652386667897</v>
      </c>
      <c r="E73" s="115">
        <v>280</v>
      </c>
      <c r="F73" s="114">
        <v>283</v>
      </c>
      <c r="G73" s="114">
        <v>239</v>
      </c>
      <c r="H73" s="114">
        <v>260</v>
      </c>
      <c r="I73" s="140">
        <v>258</v>
      </c>
      <c r="J73" s="115">
        <v>22</v>
      </c>
      <c r="K73" s="116">
        <v>8.5271317829457356</v>
      </c>
    </row>
    <row r="74" spans="1:11" ht="14.1" customHeight="1" x14ac:dyDescent="0.2">
      <c r="A74" s="306" t="s">
        <v>311</v>
      </c>
      <c r="B74" s="307" t="s">
        <v>312</v>
      </c>
      <c r="C74" s="308"/>
      <c r="D74" s="113">
        <v>0.34507432370048935</v>
      </c>
      <c r="E74" s="115">
        <v>299</v>
      </c>
      <c r="F74" s="114">
        <v>293</v>
      </c>
      <c r="G74" s="114">
        <v>299</v>
      </c>
      <c r="H74" s="114">
        <v>286</v>
      </c>
      <c r="I74" s="140">
        <v>282</v>
      </c>
      <c r="J74" s="115">
        <v>17</v>
      </c>
      <c r="K74" s="116">
        <v>6.0283687943262407</v>
      </c>
    </row>
    <row r="75" spans="1:11" ht="14.1" customHeight="1" x14ac:dyDescent="0.2">
      <c r="A75" s="306" t="s">
        <v>313</v>
      </c>
      <c r="B75" s="307" t="s">
        <v>314</v>
      </c>
      <c r="C75" s="308"/>
      <c r="D75" s="113">
        <v>1.9411873326562645</v>
      </c>
      <c r="E75" s="115">
        <v>1682</v>
      </c>
      <c r="F75" s="114">
        <v>1699</v>
      </c>
      <c r="G75" s="114">
        <v>1678</v>
      </c>
      <c r="H75" s="114">
        <v>1690</v>
      </c>
      <c r="I75" s="140">
        <v>1667</v>
      </c>
      <c r="J75" s="115">
        <v>15</v>
      </c>
      <c r="K75" s="116">
        <v>0.89982003599280147</v>
      </c>
    </row>
    <row r="76" spans="1:11" ht="14.1" customHeight="1" x14ac:dyDescent="0.2">
      <c r="A76" s="306">
        <v>91</v>
      </c>
      <c r="B76" s="307" t="s">
        <v>315</v>
      </c>
      <c r="C76" s="308"/>
      <c r="D76" s="113">
        <v>0.71553873141907487</v>
      </c>
      <c r="E76" s="115">
        <v>620</v>
      </c>
      <c r="F76" s="114">
        <v>636</v>
      </c>
      <c r="G76" s="114">
        <v>633</v>
      </c>
      <c r="H76" s="114">
        <v>571</v>
      </c>
      <c r="I76" s="140">
        <v>566</v>
      </c>
      <c r="J76" s="115">
        <v>54</v>
      </c>
      <c r="K76" s="116">
        <v>9.5406360424028271</v>
      </c>
    </row>
    <row r="77" spans="1:11" ht="14.1" customHeight="1" x14ac:dyDescent="0.2">
      <c r="A77" s="306">
        <v>92</v>
      </c>
      <c r="B77" s="307" t="s">
        <v>316</v>
      </c>
      <c r="C77" s="308"/>
      <c r="D77" s="113">
        <v>1.8777121226110238</v>
      </c>
      <c r="E77" s="115">
        <v>1627</v>
      </c>
      <c r="F77" s="114">
        <v>1618</v>
      </c>
      <c r="G77" s="114">
        <v>1547</v>
      </c>
      <c r="H77" s="114">
        <v>1494</v>
      </c>
      <c r="I77" s="140">
        <v>1482</v>
      </c>
      <c r="J77" s="115">
        <v>145</v>
      </c>
      <c r="K77" s="116">
        <v>9.7840755735492575</v>
      </c>
    </row>
    <row r="78" spans="1:11" ht="14.1" customHeight="1" x14ac:dyDescent="0.2">
      <c r="A78" s="306">
        <v>93</v>
      </c>
      <c r="B78" s="307" t="s">
        <v>317</v>
      </c>
      <c r="C78" s="308"/>
      <c r="D78" s="113">
        <v>0.22274028252238945</v>
      </c>
      <c r="E78" s="115">
        <v>193</v>
      </c>
      <c r="F78" s="114">
        <v>195</v>
      </c>
      <c r="G78" s="114">
        <v>199</v>
      </c>
      <c r="H78" s="114">
        <v>189</v>
      </c>
      <c r="I78" s="140">
        <v>192</v>
      </c>
      <c r="J78" s="115">
        <v>1</v>
      </c>
      <c r="K78" s="116">
        <v>0.52083333333333337</v>
      </c>
    </row>
    <row r="79" spans="1:11" ht="14.1" customHeight="1" x14ac:dyDescent="0.2">
      <c r="A79" s="306">
        <v>94</v>
      </c>
      <c r="B79" s="307" t="s">
        <v>318</v>
      </c>
      <c r="C79" s="308"/>
      <c r="D79" s="113">
        <v>0.57935555350383161</v>
      </c>
      <c r="E79" s="115">
        <v>502</v>
      </c>
      <c r="F79" s="114">
        <v>581</v>
      </c>
      <c r="G79" s="114">
        <v>523</v>
      </c>
      <c r="H79" s="114">
        <v>480</v>
      </c>
      <c r="I79" s="140">
        <v>484</v>
      </c>
      <c r="J79" s="115">
        <v>18</v>
      </c>
      <c r="K79" s="116">
        <v>3.71900826446281</v>
      </c>
    </row>
    <row r="80" spans="1:11" ht="14.1" customHeight="1" x14ac:dyDescent="0.2">
      <c r="A80" s="306" t="s">
        <v>319</v>
      </c>
      <c r="B80" s="307" t="s">
        <v>320</v>
      </c>
      <c r="C80" s="308"/>
      <c r="D80" s="113">
        <v>5.7704736404764104E-2</v>
      </c>
      <c r="E80" s="115">
        <v>50</v>
      </c>
      <c r="F80" s="114">
        <v>43</v>
      </c>
      <c r="G80" s="114">
        <v>33</v>
      </c>
      <c r="H80" s="114">
        <v>15</v>
      </c>
      <c r="I80" s="140">
        <v>17</v>
      </c>
      <c r="J80" s="115">
        <v>33</v>
      </c>
      <c r="K80" s="116">
        <v>194.11764705882354</v>
      </c>
    </row>
    <row r="81" spans="1:11" ht="14.1" customHeight="1" x14ac:dyDescent="0.2">
      <c r="A81" s="310" t="s">
        <v>321</v>
      </c>
      <c r="B81" s="311" t="s">
        <v>224</v>
      </c>
      <c r="C81" s="312"/>
      <c r="D81" s="125">
        <v>0.69938140522574088</v>
      </c>
      <c r="E81" s="143">
        <v>606</v>
      </c>
      <c r="F81" s="144">
        <v>608</v>
      </c>
      <c r="G81" s="144">
        <v>608</v>
      </c>
      <c r="H81" s="144">
        <v>594</v>
      </c>
      <c r="I81" s="145">
        <v>594</v>
      </c>
      <c r="J81" s="143">
        <v>12</v>
      </c>
      <c r="K81" s="146">
        <v>2.0202020202020203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18823</v>
      </c>
      <c r="E12" s="114">
        <v>19944</v>
      </c>
      <c r="F12" s="114">
        <v>19266</v>
      </c>
      <c r="G12" s="114">
        <v>19409</v>
      </c>
      <c r="H12" s="140">
        <v>19004</v>
      </c>
      <c r="I12" s="115">
        <v>-181</v>
      </c>
      <c r="J12" s="116">
        <v>-0.95243106714375925</v>
      </c>
      <c r="K12"/>
      <c r="L12"/>
      <c r="M12"/>
      <c r="N12"/>
      <c r="O12"/>
      <c r="P12"/>
    </row>
    <row r="13" spans="1:16" s="110" customFormat="1" ht="14.45" customHeight="1" x14ac:dyDescent="0.2">
      <c r="A13" s="120" t="s">
        <v>105</v>
      </c>
      <c r="B13" s="119" t="s">
        <v>106</v>
      </c>
      <c r="C13" s="113">
        <v>40.742708388673428</v>
      </c>
      <c r="D13" s="115">
        <v>7669</v>
      </c>
      <c r="E13" s="114">
        <v>8009</v>
      </c>
      <c r="F13" s="114">
        <v>7738</v>
      </c>
      <c r="G13" s="114">
        <v>7817</v>
      </c>
      <c r="H13" s="140">
        <v>7663</v>
      </c>
      <c r="I13" s="115">
        <v>6</v>
      </c>
      <c r="J13" s="116">
        <v>7.8298316586193392E-2</v>
      </c>
      <c r="K13"/>
      <c r="L13"/>
      <c r="M13"/>
      <c r="N13"/>
      <c r="O13"/>
      <c r="P13"/>
    </row>
    <row r="14" spans="1:16" s="110" customFormat="1" ht="14.45" customHeight="1" x14ac:dyDescent="0.2">
      <c r="A14" s="120"/>
      <c r="B14" s="119" t="s">
        <v>107</v>
      </c>
      <c r="C14" s="113">
        <v>59.257291611326572</v>
      </c>
      <c r="D14" s="115">
        <v>11154</v>
      </c>
      <c r="E14" s="114">
        <v>11935</v>
      </c>
      <c r="F14" s="114">
        <v>11528</v>
      </c>
      <c r="G14" s="114">
        <v>11592</v>
      </c>
      <c r="H14" s="140">
        <v>11341</v>
      </c>
      <c r="I14" s="115">
        <v>-187</v>
      </c>
      <c r="J14" s="116">
        <v>-1.6488845780795345</v>
      </c>
      <c r="K14"/>
      <c r="L14"/>
      <c r="M14"/>
      <c r="N14"/>
      <c r="O14"/>
      <c r="P14"/>
    </row>
    <row r="15" spans="1:16" s="110" customFormat="1" ht="14.45" customHeight="1" x14ac:dyDescent="0.2">
      <c r="A15" s="118" t="s">
        <v>105</v>
      </c>
      <c r="B15" s="121" t="s">
        <v>108</v>
      </c>
      <c r="C15" s="113">
        <v>23.768793497317112</v>
      </c>
      <c r="D15" s="115">
        <v>4474</v>
      </c>
      <c r="E15" s="114">
        <v>4915</v>
      </c>
      <c r="F15" s="114">
        <v>4608</v>
      </c>
      <c r="G15" s="114">
        <v>4824</v>
      </c>
      <c r="H15" s="140">
        <v>4528</v>
      </c>
      <c r="I15" s="115">
        <v>-54</v>
      </c>
      <c r="J15" s="116">
        <v>-1.1925795053003534</v>
      </c>
      <c r="K15"/>
      <c r="L15"/>
      <c r="M15"/>
      <c r="N15"/>
      <c r="O15"/>
      <c r="P15"/>
    </row>
    <row r="16" spans="1:16" s="110" customFormat="1" ht="14.45" customHeight="1" x14ac:dyDescent="0.2">
      <c r="A16" s="118"/>
      <c r="B16" s="121" t="s">
        <v>109</v>
      </c>
      <c r="C16" s="113">
        <v>47.404770759177602</v>
      </c>
      <c r="D16" s="115">
        <v>8923</v>
      </c>
      <c r="E16" s="114">
        <v>9459</v>
      </c>
      <c r="F16" s="114">
        <v>9185</v>
      </c>
      <c r="G16" s="114">
        <v>9157</v>
      </c>
      <c r="H16" s="140">
        <v>9112</v>
      </c>
      <c r="I16" s="115">
        <v>-189</v>
      </c>
      <c r="J16" s="116">
        <v>-2.0741878841088672</v>
      </c>
      <c r="K16"/>
      <c r="L16"/>
      <c r="M16"/>
      <c r="N16"/>
      <c r="O16"/>
      <c r="P16"/>
    </row>
    <row r="17" spans="1:16" s="110" customFormat="1" ht="14.45" customHeight="1" x14ac:dyDescent="0.2">
      <c r="A17" s="118"/>
      <c r="B17" s="121" t="s">
        <v>110</v>
      </c>
      <c r="C17" s="113">
        <v>15.810444668756309</v>
      </c>
      <c r="D17" s="115">
        <v>2976</v>
      </c>
      <c r="E17" s="114">
        <v>3062</v>
      </c>
      <c r="F17" s="114">
        <v>3023</v>
      </c>
      <c r="G17" s="114">
        <v>3023</v>
      </c>
      <c r="H17" s="140">
        <v>3019</v>
      </c>
      <c r="I17" s="115">
        <v>-43</v>
      </c>
      <c r="J17" s="116">
        <v>-1.4243126863199735</v>
      </c>
      <c r="K17"/>
      <c r="L17"/>
      <c r="M17"/>
      <c r="N17"/>
      <c r="O17"/>
      <c r="P17"/>
    </row>
    <row r="18" spans="1:16" s="110" customFormat="1" ht="14.45" customHeight="1" x14ac:dyDescent="0.2">
      <c r="A18" s="120"/>
      <c r="B18" s="121" t="s">
        <v>111</v>
      </c>
      <c r="C18" s="113">
        <v>13.015991074748976</v>
      </c>
      <c r="D18" s="115">
        <v>2450</v>
      </c>
      <c r="E18" s="114">
        <v>2508</v>
      </c>
      <c r="F18" s="114">
        <v>2450</v>
      </c>
      <c r="G18" s="114">
        <v>2405</v>
      </c>
      <c r="H18" s="140">
        <v>2345</v>
      </c>
      <c r="I18" s="115">
        <v>105</v>
      </c>
      <c r="J18" s="116">
        <v>4.4776119402985071</v>
      </c>
      <c r="K18"/>
      <c r="L18"/>
      <c r="M18"/>
      <c r="N18"/>
      <c r="O18"/>
      <c r="P18"/>
    </row>
    <row r="19" spans="1:16" s="110" customFormat="1" ht="14.45" customHeight="1" x14ac:dyDescent="0.2">
      <c r="A19" s="120"/>
      <c r="B19" s="121" t="s">
        <v>112</v>
      </c>
      <c r="C19" s="113">
        <v>1.2484726132922488</v>
      </c>
      <c r="D19" s="115">
        <v>235</v>
      </c>
      <c r="E19" s="114">
        <v>275</v>
      </c>
      <c r="F19" s="114">
        <v>289</v>
      </c>
      <c r="G19" s="114">
        <v>228</v>
      </c>
      <c r="H19" s="140">
        <v>205</v>
      </c>
      <c r="I19" s="115">
        <v>30</v>
      </c>
      <c r="J19" s="116">
        <v>14.634146341463415</v>
      </c>
      <c r="K19"/>
      <c r="L19"/>
      <c r="M19"/>
      <c r="N19"/>
      <c r="O19"/>
      <c r="P19"/>
    </row>
    <row r="20" spans="1:16" s="110" customFormat="1" ht="14.45" customHeight="1" x14ac:dyDescent="0.2">
      <c r="A20" s="120" t="s">
        <v>113</v>
      </c>
      <c r="B20" s="119" t="s">
        <v>116</v>
      </c>
      <c r="C20" s="113">
        <v>91.8132072464538</v>
      </c>
      <c r="D20" s="115">
        <v>17282</v>
      </c>
      <c r="E20" s="114">
        <v>18262</v>
      </c>
      <c r="F20" s="114">
        <v>17636</v>
      </c>
      <c r="G20" s="114">
        <v>17838</v>
      </c>
      <c r="H20" s="140">
        <v>17440</v>
      </c>
      <c r="I20" s="115">
        <v>-158</v>
      </c>
      <c r="J20" s="116">
        <v>-0.90596330275229353</v>
      </c>
      <c r="K20"/>
      <c r="L20"/>
      <c r="M20"/>
      <c r="N20"/>
      <c r="O20"/>
      <c r="P20"/>
    </row>
    <row r="21" spans="1:16" s="110" customFormat="1" ht="14.45" customHeight="1" x14ac:dyDescent="0.2">
      <c r="A21" s="123"/>
      <c r="B21" s="124" t="s">
        <v>117</v>
      </c>
      <c r="C21" s="125">
        <v>7.9105349837964196</v>
      </c>
      <c r="D21" s="143">
        <v>1489</v>
      </c>
      <c r="E21" s="144">
        <v>1614</v>
      </c>
      <c r="F21" s="144">
        <v>1564</v>
      </c>
      <c r="G21" s="144">
        <v>1511</v>
      </c>
      <c r="H21" s="145">
        <v>1507</v>
      </c>
      <c r="I21" s="143">
        <v>-18</v>
      </c>
      <c r="J21" s="146">
        <v>-1.19442601194426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16375</v>
      </c>
      <c r="E56" s="114">
        <v>17265</v>
      </c>
      <c r="F56" s="114">
        <v>17021</v>
      </c>
      <c r="G56" s="114">
        <v>17117</v>
      </c>
      <c r="H56" s="140">
        <v>16685</v>
      </c>
      <c r="I56" s="115">
        <v>-310</v>
      </c>
      <c r="J56" s="116">
        <v>-1.8579562481270602</v>
      </c>
      <c r="K56"/>
      <c r="L56"/>
      <c r="M56"/>
      <c r="N56"/>
      <c r="O56"/>
      <c r="P56"/>
    </row>
    <row r="57" spans="1:16" s="110" customFormat="1" ht="14.45" customHeight="1" x14ac:dyDescent="0.2">
      <c r="A57" s="120" t="s">
        <v>105</v>
      </c>
      <c r="B57" s="119" t="s">
        <v>106</v>
      </c>
      <c r="C57" s="113">
        <v>42.229007633587784</v>
      </c>
      <c r="D57" s="115">
        <v>6915</v>
      </c>
      <c r="E57" s="114">
        <v>7218</v>
      </c>
      <c r="F57" s="114">
        <v>7138</v>
      </c>
      <c r="G57" s="114">
        <v>7144</v>
      </c>
      <c r="H57" s="140">
        <v>6988</v>
      </c>
      <c r="I57" s="115">
        <v>-73</v>
      </c>
      <c r="J57" s="116">
        <v>-1.0446479679450487</v>
      </c>
    </row>
    <row r="58" spans="1:16" s="110" customFormat="1" ht="14.45" customHeight="1" x14ac:dyDescent="0.2">
      <c r="A58" s="120"/>
      <c r="B58" s="119" t="s">
        <v>107</v>
      </c>
      <c r="C58" s="113">
        <v>57.770992366412216</v>
      </c>
      <c r="D58" s="115">
        <v>9460</v>
      </c>
      <c r="E58" s="114">
        <v>10047</v>
      </c>
      <c r="F58" s="114">
        <v>9883</v>
      </c>
      <c r="G58" s="114">
        <v>9973</v>
      </c>
      <c r="H58" s="140">
        <v>9697</v>
      </c>
      <c r="I58" s="115">
        <v>-237</v>
      </c>
      <c r="J58" s="116">
        <v>-2.4440548623285552</v>
      </c>
    </row>
    <row r="59" spans="1:16" s="110" customFormat="1" ht="14.45" customHeight="1" x14ac:dyDescent="0.2">
      <c r="A59" s="118" t="s">
        <v>105</v>
      </c>
      <c r="B59" s="121" t="s">
        <v>108</v>
      </c>
      <c r="C59" s="113">
        <v>24.195419847328246</v>
      </c>
      <c r="D59" s="115">
        <v>3962</v>
      </c>
      <c r="E59" s="114">
        <v>4302</v>
      </c>
      <c r="F59" s="114">
        <v>4182</v>
      </c>
      <c r="G59" s="114">
        <v>4343</v>
      </c>
      <c r="H59" s="140">
        <v>4014</v>
      </c>
      <c r="I59" s="115">
        <v>-52</v>
      </c>
      <c r="J59" s="116">
        <v>-1.2954658694569008</v>
      </c>
    </row>
    <row r="60" spans="1:16" s="110" customFormat="1" ht="14.45" customHeight="1" x14ac:dyDescent="0.2">
      <c r="A60" s="118"/>
      <c r="B60" s="121" t="s">
        <v>109</v>
      </c>
      <c r="C60" s="113">
        <v>49.080916030534354</v>
      </c>
      <c r="D60" s="115">
        <v>8037</v>
      </c>
      <c r="E60" s="114">
        <v>8475</v>
      </c>
      <c r="F60" s="114">
        <v>8394</v>
      </c>
      <c r="G60" s="114">
        <v>8363</v>
      </c>
      <c r="H60" s="140">
        <v>8281</v>
      </c>
      <c r="I60" s="115">
        <v>-244</v>
      </c>
      <c r="J60" s="116">
        <v>-2.9465040454051441</v>
      </c>
    </row>
    <row r="61" spans="1:16" s="110" customFormat="1" ht="14.45" customHeight="1" x14ac:dyDescent="0.2">
      <c r="A61" s="118"/>
      <c r="B61" s="121" t="s">
        <v>110</v>
      </c>
      <c r="C61" s="113">
        <v>14.754198473282443</v>
      </c>
      <c r="D61" s="115">
        <v>2416</v>
      </c>
      <c r="E61" s="114">
        <v>2488</v>
      </c>
      <c r="F61" s="114">
        <v>2484</v>
      </c>
      <c r="G61" s="114">
        <v>2462</v>
      </c>
      <c r="H61" s="140">
        <v>2469</v>
      </c>
      <c r="I61" s="115">
        <v>-53</v>
      </c>
      <c r="J61" s="116">
        <v>-2.1466180639935195</v>
      </c>
    </row>
    <row r="62" spans="1:16" s="110" customFormat="1" ht="14.45" customHeight="1" x14ac:dyDescent="0.2">
      <c r="A62" s="120"/>
      <c r="B62" s="121" t="s">
        <v>111</v>
      </c>
      <c r="C62" s="113">
        <v>11.969465648854962</v>
      </c>
      <c r="D62" s="115">
        <v>1960</v>
      </c>
      <c r="E62" s="114">
        <v>2000</v>
      </c>
      <c r="F62" s="114">
        <v>1961</v>
      </c>
      <c r="G62" s="114">
        <v>1949</v>
      </c>
      <c r="H62" s="140">
        <v>1921</v>
      </c>
      <c r="I62" s="115">
        <v>39</v>
      </c>
      <c r="J62" s="116">
        <v>2.0301926080166579</v>
      </c>
    </row>
    <row r="63" spans="1:16" s="110" customFormat="1" ht="14.45" customHeight="1" x14ac:dyDescent="0.2">
      <c r="A63" s="120"/>
      <c r="B63" s="121" t="s">
        <v>112</v>
      </c>
      <c r="C63" s="113">
        <v>1.1786259541984734</v>
      </c>
      <c r="D63" s="115">
        <v>193</v>
      </c>
      <c r="E63" s="114">
        <v>205</v>
      </c>
      <c r="F63" s="114">
        <v>200</v>
      </c>
      <c r="G63" s="114">
        <v>168</v>
      </c>
      <c r="H63" s="140">
        <v>156</v>
      </c>
      <c r="I63" s="115">
        <v>37</v>
      </c>
      <c r="J63" s="116">
        <v>23.717948717948719</v>
      </c>
    </row>
    <row r="64" spans="1:16" s="110" customFormat="1" ht="14.45" customHeight="1" x14ac:dyDescent="0.2">
      <c r="A64" s="120" t="s">
        <v>113</v>
      </c>
      <c r="B64" s="119" t="s">
        <v>116</v>
      </c>
      <c r="C64" s="113">
        <v>89.734351145038161</v>
      </c>
      <c r="D64" s="115">
        <v>14694</v>
      </c>
      <c r="E64" s="114">
        <v>15450</v>
      </c>
      <c r="F64" s="114">
        <v>15282</v>
      </c>
      <c r="G64" s="114">
        <v>15460</v>
      </c>
      <c r="H64" s="140">
        <v>15061</v>
      </c>
      <c r="I64" s="115">
        <v>-367</v>
      </c>
      <c r="J64" s="116">
        <v>-2.4367571874377529</v>
      </c>
    </row>
    <row r="65" spans="1:10" s="110" customFormat="1" ht="14.45" customHeight="1" x14ac:dyDescent="0.2">
      <c r="A65" s="123"/>
      <c r="B65" s="124" t="s">
        <v>117</v>
      </c>
      <c r="C65" s="125">
        <v>9.9541984732824424</v>
      </c>
      <c r="D65" s="143">
        <v>1630</v>
      </c>
      <c r="E65" s="144">
        <v>1757</v>
      </c>
      <c r="F65" s="144">
        <v>1684</v>
      </c>
      <c r="G65" s="144">
        <v>1604</v>
      </c>
      <c r="H65" s="145">
        <v>1571</v>
      </c>
      <c r="I65" s="143">
        <v>59</v>
      </c>
      <c r="J65" s="146">
        <v>3.7555697008274982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18823</v>
      </c>
      <c r="G11" s="114">
        <v>19944</v>
      </c>
      <c r="H11" s="114">
        <v>19266</v>
      </c>
      <c r="I11" s="114">
        <v>19409</v>
      </c>
      <c r="J11" s="140">
        <v>19004</v>
      </c>
      <c r="K11" s="114">
        <v>-181</v>
      </c>
      <c r="L11" s="116">
        <v>-0.95243106714375925</v>
      </c>
    </row>
    <row r="12" spans="1:17" s="110" customFormat="1" ht="24" customHeight="1" x14ac:dyDescent="0.2">
      <c r="A12" s="604" t="s">
        <v>185</v>
      </c>
      <c r="B12" s="605"/>
      <c r="C12" s="605"/>
      <c r="D12" s="606"/>
      <c r="E12" s="113">
        <v>40.742708388673428</v>
      </c>
      <c r="F12" s="115">
        <v>7669</v>
      </c>
      <c r="G12" s="114">
        <v>8009</v>
      </c>
      <c r="H12" s="114">
        <v>7738</v>
      </c>
      <c r="I12" s="114">
        <v>7817</v>
      </c>
      <c r="J12" s="140">
        <v>7663</v>
      </c>
      <c r="K12" s="114">
        <v>6</v>
      </c>
      <c r="L12" s="116">
        <v>7.8298316586193392E-2</v>
      </c>
    </row>
    <row r="13" spans="1:17" s="110" customFormat="1" ht="15" customHeight="1" x14ac:dyDescent="0.2">
      <c r="A13" s="120"/>
      <c r="B13" s="612" t="s">
        <v>107</v>
      </c>
      <c r="C13" s="612"/>
      <c r="E13" s="113">
        <v>59.257291611326572</v>
      </c>
      <c r="F13" s="115">
        <v>11154</v>
      </c>
      <c r="G13" s="114">
        <v>11935</v>
      </c>
      <c r="H13" s="114">
        <v>11528</v>
      </c>
      <c r="I13" s="114">
        <v>11592</v>
      </c>
      <c r="J13" s="140">
        <v>11341</v>
      </c>
      <c r="K13" s="114">
        <v>-187</v>
      </c>
      <c r="L13" s="116">
        <v>-1.6488845780795345</v>
      </c>
    </row>
    <row r="14" spans="1:17" s="110" customFormat="1" ht="22.5" customHeight="1" x14ac:dyDescent="0.2">
      <c r="A14" s="604" t="s">
        <v>186</v>
      </c>
      <c r="B14" s="605"/>
      <c r="C14" s="605"/>
      <c r="D14" s="606"/>
      <c r="E14" s="113">
        <v>23.768793497317112</v>
      </c>
      <c r="F14" s="115">
        <v>4474</v>
      </c>
      <c r="G14" s="114">
        <v>4915</v>
      </c>
      <c r="H14" s="114">
        <v>4608</v>
      </c>
      <c r="I14" s="114">
        <v>4824</v>
      </c>
      <c r="J14" s="140">
        <v>4528</v>
      </c>
      <c r="K14" s="114">
        <v>-54</v>
      </c>
      <c r="L14" s="116">
        <v>-1.1925795053003534</v>
      </c>
    </row>
    <row r="15" spans="1:17" s="110" customFormat="1" ht="15" customHeight="1" x14ac:dyDescent="0.2">
      <c r="A15" s="120"/>
      <c r="B15" s="119"/>
      <c r="C15" s="258" t="s">
        <v>106</v>
      </c>
      <c r="E15" s="113">
        <v>42.467590523021904</v>
      </c>
      <c r="F15" s="115">
        <v>1900</v>
      </c>
      <c r="G15" s="114">
        <v>2033</v>
      </c>
      <c r="H15" s="114">
        <v>1925</v>
      </c>
      <c r="I15" s="114">
        <v>1995</v>
      </c>
      <c r="J15" s="140">
        <v>1877</v>
      </c>
      <c r="K15" s="114">
        <v>23</v>
      </c>
      <c r="L15" s="116">
        <v>1.2253596164091636</v>
      </c>
    </row>
    <row r="16" spans="1:17" s="110" customFormat="1" ht="15" customHeight="1" x14ac:dyDescent="0.2">
      <c r="A16" s="120"/>
      <c r="B16" s="119"/>
      <c r="C16" s="258" t="s">
        <v>107</v>
      </c>
      <c r="E16" s="113">
        <v>57.532409476978096</v>
      </c>
      <c r="F16" s="115">
        <v>2574</v>
      </c>
      <c r="G16" s="114">
        <v>2882</v>
      </c>
      <c r="H16" s="114">
        <v>2683</v>
      </c>
      <c r="I16" s="114">
        <v>2829</v>
      </c>
      <c r="J16" s="140">
        <v>2651</v>
      </c>
      <c r="K16" s="114">
        <v>-77</v>
      </c>
      <c r="L16" s="116">
        <v>-2.904564315352697</v>
      </c>
    </row>
    <row r="17" spans="1:12" s="110" customFormat="1" ht="15" customHeight="1" x14ac:dyDescent="0.2">
      <c r="A17" s="120"/>
      <c r="B17" s="121" t="s">
        <v>109</v>
      </c>
      <c r="C17" s="258"/>
      <c r="E17" s="113">
        <v>47.404770759177602</v>
      </c>
      <c r="F17" s="115">
        <v>8923</v>
      </c>
      <c r="G17" s="114">
        <v>9459</v>
      </c>
      <c r="H17" s="114">
        <v>9185</v>
      </c>
      <c r="I17" s="114">
        <v>9157</v>
      </c>
      <c r="J17" s="140">
        <v>9112</v>
      </c>
      <c r="K17" s="114">
        <v>-189</v>
      </c>
      <c r="L17" s="116">
        <v>-2.0741878841088672</v>
      </c>
    </row>
    <row r="18" spans="1:12" s="110" customFormat="1" ht="15" customHeight="1" x14ac:dyDescent="0.2">
      <c r="A18" s="120"/>
      <c r="B18" s="119"/>
      <c r="C18" s="258" t="s">
        <v>106</v>
      </c>
      <c r="E18" s="113">
        <v>39.078785161941049</v>
      </c>
      <c r="F18" s="115">
        <v>3487</v>
      </c>
      <c r="G18" s="114">
        <v>3650</v>
      </c>
      <c r="H18" s="114">
        <v>3519</v>
      </c>
      <c r="I18" s="114">
        <v>3553</v>
      </c>
      <c r="J18" s="140">
        <v>3544</v>
      </c>
      <c r="K18" s="114">
        <v>-57</v>
      </c>
      <c r="L18" s="116">
        <v>-1.6083521444695259</v>
      </c>
    </row>
    <row r="19" spans="1:12" s="110" customFormat="1" ht="15" customHeight="1" x14ac:dyDescent="0.2">
      <c r="A19" s="120"/>
      <c r="B19" s="119"/>
      <c r="C19" s="258" t="s">
        <v>107</v>
      </c>
      <c r="E19" s="113">
        <v>60.921214838058951</v>
      </c>
      <c r="F19" s="115">
        <v>5436</v>
      </c>
      <c r="G19" s="114">
        <v>5809</v>
      </c>
      <c r="H19" s="114">
        <v>5666</v>
      </c>
      <c r="I19" s="114">
        <v>5604</v>
      </c>
      <c r="J19" s="140">
        <v>5568</v>
      </c>
      <c r="K19" s="114">
        <v>-132</v>
      </c>
      <c r="L19" s="116">
        <v>-2.3706896551724137</v>
      </c>
    </row>
    <row r="20" spans="1:12" s="110" customFormat="1" ht="15" customHeight="1" x14ac:dyDescent="0.2">
      <c r="A20" s="120"/>
      <c r="B20" s="121" t="s">
        <v>110</v>
      </c>
      <c r="C20" s="258"/>
      <c r="E20" s="113">
        <v>15.810444668756309</v>
      </c>
      <c r="F20" s="115">
        <v>2976</v>
      </c>
      <c r="G20" s="114">
        <v>3062</v>
      </c>
      <c r="H20" s="114">
        <v>3023</v>
      </c>
      <c r="I20" s="114">
        <v>3023</v>
      </c>
      <c r="J20" s="140">
        <v>3019</v>
      </c>
      <c r="K20" s="114">
        <v>-43</v>
      </c>
      <c r="L20" s="116">
        <v>-1.4243126863199735</v>
      </c>
    </row>
    <row r="21" spans="1:12" s="110" customFormat="1" ht="15" customHeight="1" x14ac:dyDescent="0.2">
      <c r="A21" s="120"/>
      <c r="B21" s="119"/>
      <c r="C21" s="258" t="s">
        <v>106</v>
      </c>
      <c r="E21" s="113">
        <v>33.299731182795696</v>
      </c>
      <c r="F21" s="115">
        <v>991</v>
      </c>
      <c r="G21" s="114">
        <v>1020</v>
      </c>
      <c r="H21" s="114">
        <v>1008</v>
      </c>
      <c r="I21" s="114">
        <v>1004</v>
      </c>
      <c r="J21" s="140">
        <v>1000</v>
      </c>
      <c r="K21" s="114">
        <v>-9</v>
      </c>
      <c r="L21" s="116">
        <v>-0.9</v>
      </c>
    </row>
    <row r="22" spans="1:12" s="110" customFormat="1" ht="15" customHeight="1" x14ac:dyDescent="0.2">
      <c r="A22" s="120"/>
      <c r="B22" s="119"/>
      <c r="C22" s="258" t="s">
        <v>107</v>
      </c>
      <c r="E22" s="113">
        <v>66.700268817204304</v>
      </c>
      <c r="F22" s="115">
        <v>1985</v>
      </c>
      <c r="G22" s="114">
        <v>2042</v>
      </c>
      <c r="H22" s="114">
        <v>2015</v>
      </c>
      <c r="I22" s="114">
        <v>2019</v>
      </c>
      <c r="J22" s="140">
        <v>2019</v>
      </c>
      <c r="K22" s="114">
        <v>-34</v>
      </c>
      <c r="L22" s="116">
        <v>-1.6840019811788014</v>
      </c>
    </row>
    <row r="23" spans="1:12" s="110" customFormat="1" ht="15" customHeight="1" x14ac:dyDescent="0.2">
      <c r="A23" s="120"/>
      <c r="B23" s="121" t="s">
        <v>111</v>
      </c>
      <c r="C23" s="258"/>
      <c r="E23" s="113">
        <v>13.015991074748976</v>
      </c>
      <c r="F23" s="115">
        <v>2450</v>
      </c>
      <c r="G23" s="114">
        <v>2508</v>
      </c>
      <c r="H23" s="114">
        <v>2450</v>
      </c>
      <c r="I23" s="114">
        <v>2405</v>
      </c>
      <c r="J23" s="140">
        <v>2345</v>
      </c>
      <c r="K23" s="114">
        <v>105</v>
      </c>
      <c r="L23" s="116">
        <v>4.4776119402985071</v>
      </c>
    </row>
    <row r="24" spans="1:12" s="110" customFormat="1" ht="15" customHeight="1" x14ac:dyDescent="0.2">
      <c r="A24" s="120"/>
      <c r="B24" s="119"/>
      <c r="C24" s="258" t="s">
        <v>106</v>
      </c>
      <c r="E24" s="113">
        <v>52.693877551020407</v>
      </c>
      <c r="F24" s="115">
        <v>1291</v>
      </c>
      <c r="G24" s="114">
        <v>1306</v>
      </c>
      <c r="H24" s="114">
        <v>1286</v>
      </c>
      <c r="I24" s="114">
        <v>1265</v>
      </c>
      <c r="J24" s="140">
        <v>1242</v>
      </c>
      <c r="K24" s="114">
        <v>49</v>
      </c>
      <c r="L24" s="116">
        <v>3.9452495974235107</v>
      </c>
    </row>
    <row r="25" spans="1:12" s="110" customFormat="1" ht="15" customHeight="1" x14ac:dyDescent="0.2">
      <c r="A25" s="120"/>
      <c r="B25" s="119"/>
      <c r="C25" s="258" t="s">
        <v>107</v>
      </c>
      <c r="E25" s="113">
        <v>47.306122448979593</v>
      </c>
      <c r="F25" s="115">
        <v>1159</v>
      </c>
      <c r="G25" s="114">
        <v>1202</v>
      </c>
      <c r="H25" s="114">
        <v>1164</v>
      </c>
      <c r="I25" s="114">
        <v>1140</v>
      </c>
      <c r="J25" s="140">
        <v>1103</v>
      </c>
      <c r="K25" s="114">
        <v>56</v>
      </c>
      <c r="L25" s="116">
        <v>5.0770625566636447</v>
      </c>
    </row>
    <row r="26" spans="1:12" s="110" customFormat="1" ht="15" customHeight="1" x14ac:dyDescent="0.2">
      <c r="A26" s="120"/>
      <c r="C26" s="121" t="s">
        <v>187</v>
      </c>
      <c r="D26" s="110" t="s">
        <v>188</v>
      </c>
      <c r="E26" s="113">
        <v>1.2484726132922488</v>
      </c>
      <c r="F26" s="115">
        <v>235</v>
      </c>
      <c r="G26" s="114">
        <v>275</v>
      </c>
      <c r="H26" s="114">
        <v>289</v>
      </c>
      <c r="I26" s="114">
        <v>228</v>
      </c>
      <c r="J26" s="140">
        <v>205</v>
      </c>
      <c r="K26" s="114">
        <v>30</v>
      </c>
      <c r="L26" s="116">
        <v>14.634146341463415</v>
      </c>
    </row>
    <row r="27" spans="1:12" s="110" customFormat="1" ht="15" customHeight="1" x14ac:dyDescent="0.2">
      <c r="A27" s="120"/>
      <c r="B27" s="119"/>
      <c r="D27" s="259" t="s">
        <v>106</v>
      </c>
      <c r="E27" s="113">
        <v>42.553191489361701</v>
      </c>
      <c r="F27" s="115">
        <v>100</v>
      </c>
      <c r="G27" s="114">
        <v>125</v>
      </c>
      <c r="H27" s="114">
        <v>140</v>
      </c>
      <c r="I27" s="114">
        <v>118</v>
      </c>
      <c r="J27" s="140">
        <v>106</v>
      </c>
      <c r="K27" s="114">
        <v>-6</v>
      </c>
      <c r="L27" s="116">
        <v>-5.6603773584905657</v>
      </c>
    </row>
    <row r="28" spans="1:12" s="110" customFormat="1" ht="15" customHeight="1" x14ac:dyDescent="0.2">
      <c r="A28" s="120"/>
      <c r="B28" s="119"/>
      <c r="D28" s="259" t="s">
        <v>107</v>
      </c>
      <c r="E28" s="113">
        <v>57.446808510638299</v>
      </c>
      <c r="F28" s="115">
        <v>135</v>
      </c>
      <c r="G28" s="114">
        <v>150</v>
      </c>
      <c r="H28" s="114">
        <v>149</v>
      </c>
      <c r="I28" s="114">
        <v>110</v>
      </c>
      <c r="J28" s="140">
        <v>99</v>
      </c>
      <c r="K28" s="114">
        <v>36</v>
      </c>
      <c r="L28" s="116">
        <v>36.363636363636367</v>
      </c>
    </row>
    <row r="29" spans="1:12" s="110" customFormat="1" ht="24" customHeight="1" x14ac:dyDescent="0.2">
      <c r="A29" s="604" t="s">
        <v>189</v>
      </c>
      <c r="B29" s="605"/>
      <c r="C29" s="605"/>
      <c r="D29" s="606"/>
      <c r="E29" s="113">
        <v>91.8132072464538</v>
      </c>
      <c r="F29" s="115">
        <v>17282</v>
      </c>
      <c r="G29" s="114">
        <v>18262</v>
      </c>
      <c r="H29" s="114">
        <v>17636</v>
      </c>
      <c r="I29" s="114">
        <v>17838</v>
      </c>
      <c r="J29" s="140">
        <v>17440</v>
      </c>
      <c r="K29" s="114">
        <v>-158</v>
      </c>
      <c r="L29" s="116">
        <v>-0.90596330275229353</v>
      </c>
    </row>
    <row r="30" spans="1:12" s="110" customFormat="1" ht="15" customHeight="1" x14ac:dyDescent="0.2">
      <c r="A30" s="120"/>
      <c r="B30" s="119"/>
      <c r="C30" s="258" t="s">
        <v>106</v>
      </c>
      <c r="E30" s="113">
        <v>39.752343478764033</v>
      </c>
      <c r="F30" s="115">
        <v>6870</v>
      </c>
      <c r="G30" s="114">
        <v>7145</v>
      </c>
      <c r="H30" s="114">
        <v>6907</v>
      </c>
      <c r="I30" s="114">
        <v>7026</v>
      </c>
      <c r="J30" s="140">
        <v>6867</v>
      </c>
      <c r="K30" s="114">
        <v>3</v>
      </c>
      <c r="L30" s="116">
        <v>4.3687199650502405E-2</v>
      </c>
    </row>
    <row r="31" spans="1:12" s="110" customFormat="1" ht="15" customHeight="1" x14ac:dyDescent="0.2">
      <c r="A31" s="120"/>
      <c r="B31" s="119"/>
      <c r="C31" s="258" t="s">
        <v>107</v>
      </c>
      <c r="E31" s="113">
        <v>60.247656521235967</v>
      </c>
      <c r="F31" s="115">
        <v>10412</v>
      </c>
      <c r="G31" s="114">
        <v>11117</v>
      </c>
      <c r="H31" s="114">
        <v>10729</v>
      </c>
      <c r="I31" s="114">
        <v>10812</v>
      </c>
      <c r="J31" s="140">
        <v>10573</v>
      </c>
      <c r="K31" s="114">
        <v>-161</v>
      </c>
      <c r="L31" s="116">
        <v>-1.522746618745862</v>
      </c>
    </row>
    <row r="32" spans="1:12" s="110" customFormat="1" ht="15" customHeight="1" x14ac:dyDescent="0.2">
      <c r="A32" s="120"/>
      <c r="B32" s="119" t="s">
        <v>117</v>
      </c>
      <c r="C32" s="258"/>
      <c r="E32" s="113">
        <v>7.9105349837964196</v>
      </c>
      <c r="F32" s="114">
        <v>1489</v>
      </c>
      <c r="G32" s="114">
        <v>1614</v>
      </c>
      <c r="H32" s="114">
        <v>1564</v>
      </c>
      <c r="I32" s="114">
        <v>1511</v>
      </c>
      <c r="J32" s="140">
        <v>1507</v>
      </c>
      <c r="K32" s="114">
        <v>-18</v>
      </c>
      <c r="L32" s="116">
        <v>-1.19442601194426</v>
      </c>
    </row>
    <row r="33" spans="1:12" s="110" customFormat="1" ht="15" customHeight="1" x14ac:dyDescent="0.2">
      <c r="A33" s="120"/>
      <c r="B33" s="119"/>
      <c r="C33" s="258" t="s">
        <v>106</v>
      </c>
      <c r="E33" s="113">
        <v>52.451309603760912</v>
      </c>
      <c r="F33" s="114">
        <v>781</v>
      </c>
      <c r="G33" s="114">
        <v>839</v>
      </c>
      <c r="H33" s="114">
        <v>806</v>
      </c>
      <c r="I33" s="114">
        <v>771</v>
      </c>
      <c r="J33" s="140">
        <v>771</v>
      </c>
      <c r="K33" s="114">
        <v>10</v>
      </c>
      <c r="L33" s="116">
        <v>1.2970168612191959</v>
      </c>
    </row>
    <row r="34" spans="1:12" s="110" customFormat="1" ht="15" customHeight="1" x14ac:dyDescent="0.2">
      <c r="A34" s="120"/>
      <c r="B34" s="119"/>
      <c r="C34" s="258" t="s">
        <v>107</v>
      </c>
      <c r="E34" s="113">
        <v>47.548690396239088</v>
      </c>
      <c r="F34" s="114">
        <v>708</v>
      </c>
      <c r="G34" s="114">
        <v>775</v>
      </c>
      <c r="H34" s="114">
        <v>758</v>
      </c>
      <c r="I34" s="114">
        <v>740</v>
      </c>
      <c r="J34" s="140">
        <v>736</v>
      </c>
      <c r="K34" s="114">
        <v>-28</v>
      </c>
      <c r="L34" s="116">
        <v>-3.8043478260869565</v>
      </c>
    </row>
    <row r="35" spans="1:12" s="110" customFormat="1" ht="24" customHeight="1" x14ac:dyDescent="0.2">
      <c r="A35" s="604" t="s">
        <v>192</v>
      </c>
      <c r="B35" s="605"/>
      <c r="C35" s="605"/>
      <c r="D35" s="606"/>
      <c r="E35" s="113">
        <v>21.840301758486959</v>
      </c>
      <c r="F35" s="114">
        <v>4111</v>
      </c>
      <c r="G35" s="114">
        <v>4292</v>
      </c>
      <c r="H35" s="114">
        <v>4053</v>
      </c>
      <c r="I35" s="114">
        <v>4210</v>
      </c>
      <c r="J35" s="114">
        <v>3983</v>
      </c>
      <c r="K35" s="318">
        <v>128</v>
      </c>
      <c r="L35" s="319">
        <v>3.2136580466984683</v>
      </c>
    </row>
    <row r="36" spans="1:12" s="110" customFormat="1" ht="15" customHeight="1" x14ac:dyDescent="0.2">
      <c r="A36" s="120"/>
      <c r="B36" s="119"/>
      <c r="C36" s="258" t="s">
        <v>106</v>
      </c>
      <c r="E36" s="113">
        <v>43.201167599124304</v>
      </c>
      <c r="F36" s="114">
        <v>1776</v>
      </c>
      <c r="G36" s="114">
        <v>1806</v>
      </c>
      <c r="H36" s="114">
        <v>1700</v>
      </c>
      <c r="I36" s="114">
        <v>1801</v>
      </c>
      <c r="J36" s="114">
        <v>1684</v>
      </c>
      <c r="K36" s="318">
        <v>92</v>
      </c>
      <c r="L36" s="116">
        <v>5.4631828978622332</v>
      </c>
    </row>
    <row r="37" spans="1:12" s="110" customFormat="1" ht="15" customHeight="1" x14ac:dyDescent="0.2">
      <c r="A37" s="120"/>
      <c r="B37" s="119"/>
      <c r="C37" s="258" t="s">
        <v>107</v>
      </c>
      <c r="E37" s="113">
        <v>56.798832400875696</v>
      </c>
      <c r="F37" s="114">
        <v>2335</v>
      </c>
      <c r="G37" s="114">
        <v>2486</v>
      </c>
      <c r="H37" s="114">
        <v>2353</v>
      </c>
      <c r="I37" s="114">
        <v>2409</v>
      </c>
      <c r="J37" s="140">
        <v>2299</v>
      </c>
      <c r="K37" s="114">
        <v>36</v>
      </c>
      <c r="L37" s="116">
        <v>1.5658982166159199</v>
      </c>
    </row>
    <row r="38" spans="1:12" s="110" customFormat="1" ht="15" customHeight="1" x14ac:dyDescent="0.2">
      <c r="A38" s="120"/>
      <c r="B38" s="119" t="s">
        <v>328</v>
      </c>
      <c r="C38" s="258"/>
      <c r="E38" s="113">
        <v>44.743133400626895</v>
      </c>
      <c r="F38" s="114">
        <v>8422</v>
      </c>
      <c r="G38" s="114">
        <v>8841</v>
      </c>
      <c r="H38" s="114">
        <v>8651</v>
      </c>
      <c r="I38" s="114">
        <v>8507</v>
      </c>
      <c r="J38" s="140">
        <v>8478</v>
      </c>
      <c r="K38" s="114">
        <v>-56</v>
      </c>
      <c r="L38" s="116">
        <v>-0.66053314460957768</v>
      </c>
    </row>
    <row r="39" spans="1:12" s="110" customFormat="1" ht="15" customHeight="1" x14ac:dyDescent="0.2">
      <c r="A39" s="120"/>
      <c r="B39" s="119"/>
      <c r="C39" s="258" t="s">
        <v>106</v>
      </c>
      <c r="E39" s="113">
        <v>38.506293042032773</v>
      </c>
      <c r="F39" s="115">
        <v>3243</v>
      </c>
      <c r="G39" s="114">
        <v>3360</v>
      </c>
      <c r="H39" s="114">
        <v>3285</v>
      </c>
      <c r="I39" s="114">
        <v>3260</v>
      </c>
      <c r="J39" s="140">
        <v>3277</v>
      </c>
      <c r="K39" s="114">
        <v>-34</v>
      </c>
      <c r="L39" s="116">
        <v>-1.0375343301800428</v>
      </c>
    </row>
    <row r="40" spans="1:12" s="110" customFormat="1" ht="15" customHeight="1" x14ac:dyDescent="0.2">
      <c r="A40" s="120"/>
      <c r="B40" s="119"/>
      <c r="C40" s="258" t="s">
        <v>107</v>
      </c>
      <c r="E40" s="113">
        <v>61.493706957967227</v>
      </c>
      <c r="F40" s="115">
        <v>5179</v>
      </c>
      <c r="G40" s="114">
        <v>5481</v>
      </c>
      <c r="H40" s="114">
        <v>5366</v>
      </c>
      <c r="I40" s="114">
        <v>5247</v>
      </c>
      <c r="J40" s="140">
        <v>5201</v>
      </c>
      <c r="K40" s="114">
        <v>-22</v>
      </c>
      <c r="L40" s="116">
        <v>-0.4229955777735051</v>
      </c>
    </row>
    <row r="41" spans="1:12" s="110" customFormat="1" ht="15" customHeight="1" x14ac:dyDescent="0.2">
      <c r="A41" s="120"/>
      <c r="B41" s="320" t="s">
        <v>516</v>
      </c>
      <c r="C41" s="258"/>
      <c r="E41" s="113">
        <v>14.237900440949902</v>
      </c>
      <c r="F41" s="115">
        <v>2680</v>
      </c>
      <c r="G41" s="114">
        <v>2891</v>
      </c>
      <c r="H41" s="114">
        <v>2672</v>
      </c>
      <c r="I41" s="114">
        <v>2790</v>
      </c>
      <c r="J41" s="140">
        <v>2642</v>
      </c>
      <c r="K41" s="114">
        <v>38</v>
      </c>
      <c r="L41" s="116">
        <v>1.4383043149129446</v>
      </c>
    </row>
    <row r="42" spans="1:12" s="110" customFormat="1" ht="15" customHeight="1" x14ac:dyDescent="0.2">
      <c r="A42" s="120"/>
      <c r="B42" s="119"/>
      <c r="C42" s="268" t="s">
        <v>106</v>
      </c>
      <c r="D42" s="182"/>
      <c r="E42" s="113">
        <v>42.164179104477611</v>
      </c>
      <c r="F42" s="115">
        <v>1130</v>
      </c>
      <c r="G42" s="114">
        <v>1194</v>
      </c>
      <c r="H42" s="114">
        <v>1112</v>
      </c>
      <c r="I42" s="114">
        <v>1146</v>
      </c>
      <c r="J42" s="140">
        <v>1096</v>
      </c>
      <c r="K42" s="114">
        <v>34</v>
      </c>
      <c r="L42" s="116">
        <v>3.1021897810218979</v>
      </c>
    </row>
    <row r="43" spans="1:12" s="110" customFormat="1" ht="15" customHeight="1" x14ac:dyDescent="0.2">
      <c r="A43" s="120"/>
      <c r="B43" s="119"/>
      <c r="C43" s="268" t="s">
        <v>107</v>
      </c>
      <c r="D43" s="182"/>
      <c r="E43" s="113">
        <v>57.835820895522389</v>
      </c>
      <c r="F43" s="115">
        <v>1550</v>
      </c>
      <c r="G43" s="114">
        <v>1697</v>
      </c>
      <c r="H43" s="114">
        <v>1560</v>
      </c>
      <c r="I43" s="114">
        <v>1644</v>
      </c>
      <c r="J43" s="140">
        <v>1546</v>
      </c>
      <c r="K43" s="114">
        <v>4</v>
      </c>
      <c r="L43" s="116">
        <v>0.25873221216041398</v>
      </c>
    </row>
    <row r="44" spans="1:12" s="110" customFormat="1" ht="15" customHeight="1" x14ac:dyDescent="0.2">
      <c r="A44" s="120"/>
      <c r="B44" s="119" t="s">
        <v>205</v>
      </c>
      <c r="C44" s="268"/>
      <c r="D44" s="182"/>
      <c r="E44" s="113">
        <v>19.178664399936249</v>
      </c>
      <c r="F44" s="115">
        <v>3610</v>
      </c>
      <c r="G44" s="114">
        <v>3920</v>
      </c>
      <c r="H44" s="114">
        <v>3890</v>
      </c>
      <c r="I44" s="114">
        <v>3902</v>
      </c>
      <c r="J44" s="140">
        <v>3901</v>
      </c>
      <c r="K44" s="114">
        <v>-291</v>
      </c>
      <c r="L44" s="116">
        <v>-7.4596257369905157</v>
      </c>
    </row>
    <row r="45" spans="1:12" s="110" customFormat="1" ht="15" customHeight="1" x14ac:dyDescent="0.2">
      <c r="A45" s="120"/>
      <c r="B45" s="119"/>
      <c r="C45" s="268" t="s">
        <v>106</v>
      </c>
      <c r="D45" s="182"/>
      <c r="E45" s="113">
        <v>42.10526315789474</v>
      </c>
      <c r="F45" s="115">
        <v>1520</v>
      </c>
      <c r="G45" s="114">
        <v>1649</v>
      </c>
      <c r="H45" s="114">
        <v>1641</v>
      </c>
      <c r="I45" s="114">
        <v>1610</v>
      </c>
      <c r="J45" s="140">
        <v>1606</v>
      </c>
      <c r="K45" s="114">
        <v>-86</v>
      </c>
      <c r="L45" s="116">
        <v>-5.3549190535491906</v>
      </c>
    </row>
    <row r="46" spans="1:12" s="110" customFormat="1" ht="15" customHeight="1" x14ac:dyDescent="0.2">
      <c r="A46" s="123"/>
      <c r="B46" s="124"/>
      <c r="C46" s="260" t="s">
        <v>107</v>
      </c>
      <c r="D46" s="261"/>
      <c r="E46" s="125">
        <v>57.89473684210526</v>
      </c>
      <c r="F46" s="143">
        <v>2090</v>
      </c>
      <c r="G46" s="144">
        <v>2271</v>
      </c>
      <c r="H46" s="144">
        <v>2249</v>
      </c>
      <c r="I46" s="144">
        <v>2292</v>
      </c>
      <c r="J46" s="145">
        <v>2295</v>
      </c>
      <c r="K46" s="144">
        <v>-205</v>
      </c>
      <c r="L46" s="146">
        <v>-8.9324618736383439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18823</v>
      </c>
      <c r="E11" s="114">
        <v>19944</v>
      </c>
      <c r="F11" s="114">
        <v>19266</v>
      </c>
      <c r="G11" s="114">
        <v>19409</v>
      </c>
      <c r="H11" s="140">
        <v>19004</v>
      </c>
      <c r="I11" s="115">
        <v>-181</v>
      </c>
      <c r="J11" s="116">
        <v>-0.95243106714375925</v>
      </c>
    </row>
    <row r="12" spans="1:15" s="110" customFormat="1" ht="24.95" customHeight="1" x14ac:dyDescent="0.2">
      <c r="A12" s="193" t="s">
        <v>132</v>
      </c>
      <c r="B12" s="194" t="s">
        <v>133</v>
      </c>
      <c r="C12" s="113">
        <v>0.47282579822557508</v>
      </c>
      <c r="D12" s="115">
        <v>89</v>
      </c>
      <c r="E12" s="114">
        <v>86</v>
      </c>
      <c r="F12" s="114">
        <v>90</v>
      </c>
      <c r="G12" s="114">
        <v>85</v>
      </c>
      <c r="H12" s="140">
        <v>86</v>
      </c>
      <c r="I12" s="115">
        <v>3</v>
      </c>
      <c r="J12" s="116">
        <v>3.4883720930232558</v>
      </c>
    </row>
    <row r="13" spans="1:15" s="110" customFormat="1" ht="24.95" customHeight="1" x14ac:dyDescent="0.2">
      <c r="A13" s="193" t="s">
        <v>134</v>
      </c>
      <c r="B13" s="199" t="s">
        <v>214</v>
      </c>
      <c r="C13" s="113">
        <v>6.375179301917866E-2</v>
      </c>
      <c r="D13" s="115">
        <v>12</v>
      </c>
      <c r="E13" s="114">
        <v>16</v>
      </c>
      <c r="F13" s="114">
        <v>15</v>
      </c>
      <c r="G13" s="114">
        <v>15</v>
      </c>
      <c r="H13" s="140">
        <v>16</v>
      </c>
      <c r="I13" s="115">
        <v>-4</v>
      </c>
      <c r="J13" s="116">
        <v>-25</v>
      </c>
    </row>
    <row r="14" spans="1:15" s="287" customFormat="1" ht="24.95" customHeight="1" x14ac:dyDescent="0.2">
      <c r="A14" s="193" t="s">
        <v>215</v>
      </c>
      <c r="B14" s="199" t="s">
        <v>137</v>
      </c>
      <c r="C14" s="113">
        <v>3.2513414439781121</v>
      </c>
      <c r="D14" s="115">
        <v>612</v>
      </c>
      <c r="E14" s="114">
        <v>633</v>
      </c>
      <c r="F14" s="114">
        <v>645</v>
      </c>
      <c r="G14" s="114">
        <v>664</v>
      </c>
      <c r="H14" s="140">
        <v>623</v>
      </c>
      <c r="I14" s="115">
        <v>-11</v>
      </c>
      <c r="J14" s="116">
        <v>-1.7656500802568218</v>
      </c>
      <c r="K14" s="110"/>
      <c r="L14" s="110"/>
      <c r="M14" s="110"/>
      <c r="N14" s="110"/>
      <c r="O14" s="110"/>
    </row>
    <row r="15" spans="1:15" s="110" customFormat="1" ht="24.95" customHeight="1" x14ac:dyDescent="0.2">
      <c r="A15" s="193" t="s">
        <v>216</v>
      </c>
      <c r="B15" s="199" t="s">
        <v>217</v>
      </c>
      <c r="C15" s="113">
        <v>1.8753652446475058</v>
      </c>
      <c r="D15" s="115">
        <v>353</v>
      </c>
      <c r="E15" s="114">
        <v>372</v>
      </c>
      <c r="F15" s="114">
        <v>382</v>
      </c>
      <c r="G15" s="114">
        <v>414</v>
      </c>
      <c r="H15" s="140">
        <v>385</v>
      </c>
      <c r="I15" s="115">
        <v>-32</v>
      </c>
      <c r="J15" s="116">
        <v>-8.3116883116883109</v>
      </c>
    </row>
    <row r="16" spans="1:15" s="287" customFormat="1" ht="24.95" customHeight="1" x14ac:dyDescent="0.2">
      <c r="A16" s="193" t="s">
        <v>218</v>
      </c>
      <c r="B16" s="199" t="s">
        <v>141</v>
      </c>
      <c r="C16" s="113">
        <v>1.1634702226000107</v>
      </c>
      <c r="D16" s="115">
        <v>219</v>
      </c>
      <c r="E16" s="114">
        <v>219</v>
      </c>
      <c r="F16" s="114">
        <v>222</v>
      </c>
      <c r="G16" s="114">
        <v>216</v>
      </c>
      <c r="H16" s="140">
        <v>202</v>
      </c>
      <c r="I16" s="115">
        <v>17</v>
      </c>
      <c r="J16" s="116">
        <v>8.4158415841584162</v>
      </c>
      <c r="K16" s="110"/>
      <c r="L16" s="110"/>
      <c r="M16" s="110"/>
      <c r="N16" s="110"/>
      <c r="O16" s="110"/>
    </row>
    <row r="17" spans="1:15" s="110" customFormat="1" ht="24.95" customHeight="1" x14ac:dyDescent="0.2">
      <c r="A17" s="193" t="s">
        <v>142</v>
      </c>
      <c r="B17" s="199" t="s">
        <v>220</v>
      </c>
      <c r="C17" s="113">
        <v>0.21250597673059554</v>
      </c>
      <c r="D17" s="115">
        <v>40</v>
      </c>
      <c r="E17" s="114">
        <v>42</v>
      </c>
      <c r="F17" s="114">
        <v>41</v>
      </c>
      <c r="G17" s="114">
        <v>34</v>
      </c>
      <c r="H17" s="140">
        <v>36</v>
      </c>
      <c r="I17" s="115">
        <v>4</v>
      </c>
      <c r="J17" s="116">
        <v>11.111111111111111</v>
      </c>
    </row>
    <row r="18" spans="1:15" s="287" customFormat="1" ht="24.95" customHeight="1" x14ac:dyDescent="0.2">
      <c r="A18" s="201" t="s">
        <v>144</v>
      </c>
      <c r="B18" s="202" t="s">
        <v>145</v>
      </c>
      <c r="C18" s="113">
        <v>1.8859905434840354</v>
      </c>
      <c r="D18" s="115">
        <v>355</v>
      </c>
      <c r="E18" s="114">
        <v>355</v>
      </c>
      <c r="F18" s="114">
        <v>334</v>
      </c>
      <c r="G18" s="114">
        <v>344</v>
      </c>
      <c r="H18" s="140">
        <v>333</v>
      </c>
      <c r="I18" s="115">
        <v>22</v>
      </c>
      <c r="J18" s="116">
        <v>6.6066066066066069</v>
      </c>
      <c r="K18" s="110"/>
      <c r="L18" s="110"/>
      <c r="M18" s="110"/>
      <c r="N18" s="110"/>
      <c r="O18" s="110"/>
    </row>
    <row r="19" spans="1:15" s="110" customFormat="1" ht="24.95" customHeight="1" x14ac:dyDescent="0.2">
      <c r="A19" s="193" t="s">
        <v>146</v>
      </c>
      <c r="B19" s="199" t="s">
        <v>147</v>
      </c>
      <c r="C19" s="113">
        <v>17.956755033735323</v>
      </c>
      <c r="D19" s="115">
        <v>3380</v>
      </c>
      <c r="E19" s="114">
        <v>3581</v>
      </c>
      <c r="F19" s="114">
        <v>3343</v>
      </c>
      <c r="G19" s="114">
        <v>3395</v>
      </c>
      <c r="H19" s="140">
        <v>3314</v>
      </c>
      <c r="I19" s="115">
        <v>66</v>
      </c>
      <c r="J19" s="116">
        <v>1.991550995775498</v>
      </c>
    </row>
    <row r="20" spans="1:15" s="287" customFormat="1" ht="24.95" customHeight="1" x14ac:dyDescent="0.2">
      <c r="A20" s="193" t="s">
        <v>148</v>
      </c>
      <c r="B20" s="199" t="s">
        <v>149</v>
      </c>
      <c r="C20" s="113">
        <v>4.0854274026456991</v>
      </c>
      <c r="D20" s="115">
        <v>769</v>
      </c>
      <c r="E20" s="114">
        <v>793</v>
      </c>
      <c r="F20" s="114">
        <v>770</v>
      </c>
      <c r="G20" s="114">
        <v>775</v>
      </c>
      <c r="H20" s="140">
        <v>753</v>
      </c>
      <c r="I20" s="115">
        <v>16</v>
      </c>
      <c r="J20" s="116">
        <v>2.1248339973439574</v>
      </c>
      <c r="K20" s="110"/>
      <c r="L20" s="110"/>
      <c r="M20" s="110"/>
      <c r="N20" s="110"/>
      <c r="O20" s="110"/>
    </row>
    <row r="21" spans="1:15" s="110" customFormat="1" ht="24.95" customHeight="1" x14ac:dyDescent="0.2">
      <c r="A21" s="201" t="s">
        <v>150</v>
      </c>
      <c r="B21" s="202" t="s">
        <v>151</v>
      </c>
      <c r="C21" s="113">
        <v>12.936301333475004</v>
      </c>
      <c r="D21" s="115">
        <v>2435</v>
      </c>
      <c r="E21" s="114">
        <v>2741</v>
      </c>
      <c r="F21" s="114">
        <v>2620</v>
      </c>
      <c r="G21" s="114">
        <v>2728</v>
      </c>
      <c r="H21" s="140">
        <v>2654</v>
      </c>
      <c r="I21" s="115">
        <v>-219</v>
      </c>
      <c r="J21" s="116">
        <v>-8.2516955538809338</v>
      </c>
    </row>
    <row r="22" spans="1:15" s="110" customFormat="1" ht="24.95" customHeight="1" x14ac:dyDescent="0.2">
      <c r="A22" s="201" t="s">
        <v>152</v>
      </c>
      <c r="B22" s="199" t="s">
        <v>153</v>
      </c>
      <c r="C22" s="113">
        <v>3.7560431387132764</v>
      </c>
      <c r="D22" s="115">
        <v>707</v>
      </c>
      <c r="E22" s="114">
        <v>730</v>
      </c>
      <c r="F22" s="114">
        <v>730</v>
      </c>
      <c r="G22" s="114">
        <v>737</v>
      </c>
      <c r="H22" s="140">
        <v>737</v>
      </c>
      <c r="I22" s="115">
        <v>-30</v>
      </c>
      <c r="J22" s="116">
        <v>-4.0705563093622796</v>
      </c>
    </row>
    <row r="23" spans="1:15" s="110" customFormat="1" ht="24.95" customHeight="1" x14ac:dyDescent="0.2">
      <c r="A23" s="193" t="s">
        <v>154</v>
      </c>
      <c r="B23" s="199" t="s">
        <v>155</v>
      </c>
      <c r="C23" s="113">
        <v>0.74908356797534925</v>
      </c>
      <c r="D23" s="115">
        <v>141</v>
      </c>
      <c r="E23" s="114">
        <v>136</v>
      </c>
      <c r="F23" s="114">
        <v>128</v>
      </c>
      <c r="G23" s="114">
        <v>127</v>
      </c>
      <c r="H23" s="140">
        <v>119</v>
      </c>
      <c r="I23" s="115">
        <v>22</v>
      </c>
      <c r="J23" s="116">
        <v>18.487394957983192</v>
      </c>
    </row>
    <row r="24" spans="1:15" s="110" customFormat="1" ht="24.95" customHeight="1" x14ac:dyDescent="0.2">
      <c r="A24" s="193" t="s">
        <v>156</v>
      </c>
      <c r="B24" s="199" t="s">
        <v>221</v>
      </c>
      <c r="C24" s="113">
        <v>8.9199383732667474</v>
      </c>
      <c r="D24" s="115">
        <v>1679</v>
      </c>
      <c r="E24" s="114">
        <v>1769</v>
      </c>
      <c r="F24" s="114">
        <v>1688</v>
      </c>
      <c r="G24" s="114">
        <v>1635</v>
      </c>
      <c r="H24" s="140">
        <v>1634</v>
      </c>
      <c r="I24" s="115">
        <v>45</v>
      </c>
      <c r="J24" s="116">
        <v>2.7539779681762546</v>
      </c>
    </row>
    <row r="25" spans="1:15" s="110" customFormat="1" ht="24.95" customHeight="1" x14ac:dyDescent="0.2">
      <c r="A25" s="193" t="s">
        <v>222</v>
      </c>
      <c r="B25" s="204" t="s">
        <v>159</v>
      </c>
      <c r="C25" s="113">
        <v>9.0580672581416355</v>
      </c>
      <c r="D25" s="115">
        <v>1705</v>
      </c>
      <c r="E25" s="114">
        <v>1879</v>
      </c>
      <c r="F25" s="114">
        <v>1856</v>
      </c>
      <c r="G25" s="114">
        <v>1717</v>
      </c>
      <c r="H25" s="140">
        <v>1696</v>
      </c>
      <c r="I25" s="115">
        <v>9</v>
      </c>
      <c r="J25" s="116">
        <v>0.53066037735849059</v>
      </c>
    </row>
    <row r="26" spans="1:15" s="110" customFormat="1" ht="24.95" customHeight="1" x14ac:dyDescent="0.2">
      <c r="A26" s="201">
        <v>782.78300000000002</v>
      </c>
      <c r="B26" s="203" t="s">
        <v>160</v>
      </c>
      <c r="C26" s="113">
        <v>2.5128831748392924</v>
      </c>
      <c r="D26" s="115">
        <v>473</v>
      </c>
      <c r="E26" s="114">
        <v>461</v>
      </c>
      <c r="F26" s="114">
        <v>462</v>
      </c>
      <c r="G26" s="114">
        <v>396</v>
      </c>
      <c r="H26" s="140">
        <v>401</v>
      </c>
      <c r="I26" s="115">
        <v>72</v>
      </c>
      <c r="J26" s="116">
        <v>17.955112219451372</v>
      </c>
    </row>
    <row r="27" spans="1:15" s="110" customFormat="1" ht="24.95" customHeight="1" x14ac:dyDescent="0.2">
      <c r="A27" s="193" t="s">
        <v>161</v>
      </c>
      <c r="B27" s="199" t="s">
        <v>162</v>
      </c>
      <c r="C27" s="113">
        <v>0.48345109706210487</v>
      </c>
      <c r="D27" s="115">
        <v>91</v>
      </c>
      <c r="E27" s="114">
        <v>90</v>
      </c>
      <c r="F27" s="114">
        <v>86</v>
      </c>
      <c r="G27" s="114">
        <v>97</v>
      </c>
      <c r="H27" s="140">
        <v>78</v>
      </c>
      <c r="I27" s="115">
        <v>13</v>
      </c>
      <c r="J27" s="116">
        <v>16.666666666666668</v>
      </c>
    </row>
    <row r="28" spans="1:15" s="110" customFormat="1" ht="24.95" customHeight="1" x14ac:dyDescent="0.2">
      <c r="A28" s="193" t="s">
        <v>163</v>
      </c>
      <c r="B28" s="199" t="s">
        <v>164</v>
      </c>
      <c r="C28" s="113">
        <v>5.7164107740530206</v>
      </c>
      <c r="D28" s="115">
        <v>1076</v>
      </c>
      <c r="E28" s="114">
        <v>1244</v>
      </c>
      <c r="F28" s="114">
        <v>1071</v>
      </c>
      <c r="G28" s="114">
        <v>1193</v>
      </c>
      <c r="H28" s="140">
        <v>1129</v>
      </c>
      <c r="I28" s="115">
        <v>-53</v>
      </c>
      <c r="J28" s="116">
        <v>-4.6944198405668738</v>
      </c>
    </row>
    <row r="29" spans="1:15" s="110" customFormat="1" ht="24.95" customHeight="1" x14ac:dyDescent="0.2">
      <c r="A29" s="193">
        <v>86</v>
      </c>
      <c r="B29" s="199" t="s">
        <v>165</v>
      </c>
      <c r="C29" s="113">
        <v>6.6248738245763166</v>
      </c>
      <c r="D29" s="115">
        <v>1247</v>
      </c>
      <c r="E29" s="114">
        <v>1264</v>
      </c>
      <c r="F29" s="114">
        <v>1251</v>
      </c>
      <c r="G29" s="114">
        <v>1244</v>
      </c>
      <c r="H29" s="140">
        <v>1239</v>
      </c>
      <c r="I29" s="115">
        <v>8</v>
      </c>
      <c r="J29" s="116">
        <v>0.64568200161420497</v>
      </c>
    </row>
    <row r="30" spans="1:15" s="110" customFormat="1" ht="24.95" customHeight="1" x14ac:dyDescent="0.2">
      <c r="A30" s="193">
        <v>87.88</v>
      </c>
      <c r="B30" s="204" t="s">
        <v>166</v>
      </c>
      <c r="C30" s="113">
        <v>5.7589119693991391</v>
      </c>
      <c r="D30" s="115">
        <v>1084</v>
      </c>
      <c r="E30" s="114">
        <v>1103</v>
      </c>
      <c r="F30" s="114">
        <v>1110</v>
      </c>
      <c r="G30" s="114">
        <v>1138</v>
      </c>
      <c r="H30" s="140">
        <v>1118</v>
      </c>
      <c r="I30" s="115">
        <v>-34</v>
      </c>
      <c r="J30" s="116">
        <v>-3.0411449016100178</v>
      </c>
    </row>
    <row r="31" spans="1:15" s="110" customFormat="1" ht="24.95" customHeight="1" x14ac:dyDescent="0.2">
      <c r="A31" s="193" t="s">
        <v>167</v>
      </c>
      <c r="B31" s="199" t="s">
        <v>168</v>
      </c>
      <c r="C31" s="113">
        <v>15.76794347341019</v>
      </c>
      <c r="D31" s="115">
        <v>2968</v>
      </c>
      <c r="E31" s="114">
        <v>3063</v>
      </c>
      <c r="F31" s="114">
        <v>3067</v>
      </c>
      <c r="G31" s="114">
        <v>3119</v>
      </c>
      <c r="H31" s="140">
        <v>3074</v>
      </c>
      <c r="I31" s="115">
        <v>-106</v>
      </c>
      <c r="J31" s="116">
        <v>-3.4482758620689653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0.47282579822557508</v>
      </c>
      <c r="D34" s="115">
        <v>89</v>
      </c>
      <c r="E34" s="114">
        <v>86</v>
      </c>
      <c r="F34" s="114">
        <v>90</v>
      </c>
      <c r="G34" s="114">
        <v>85</v>
      </c>
      <c r="H34" s="140">
        <v>86</v>
      </c>
      <c r="I34" s="115">
        <v>3</v>
      </c>
      <c r="J34" s="116">
        <v>3.4883720930232558</v>
      </c>
    </row>
    <row r="35" spans="1:10" s="110" customFormat="1" ht="24.95" customHeight="1" x14ac:dyDescent="0.2">
      <c r="A35" s="292" t="s">
        <v>171</v>
      </c>
      <c r="B35" s="293" t="s">
        <v>172</v>
      </c>
      <c r="C35" s="113">
        <v>5.2010837804813264</v>
      </c>
      <c r="D35" s="115">
        <v>979</v>
      </c>
      <c r="E35" s="114">
        <v>1004</v>
      </c>
      <c r="F35" s="114">
        <v>994</v>
      </c>
      <c r="G35" s="114">
        <v>1023</v>
      </c>
      <c r="H35" s="140">
        <v>972</v>
      </c>
      <c r="I35" s="115">
        <v>7</v>
      </c>
      <c r="J35" s="116">
        <v>0.72016460905349799</v>
      </c>
    </row>
    <row r="36" spans="1:10" s="110" customFormat="1" ht="24.95" customHeight="1" x14ac:dyDescent="0.2">
      <c r="A36" s="294" t="s">
        <v>173</v>
      </c>
      <c r="B36" s="295" t="s">
        <v>174</v>
      </c>
      <c r="C36" s="125">
        <v>94.326090421293102</v>
      </c>
      <c r="D36" s="143">
        <v>17755</v>
      </c>
      <c r="E36" s="144">
        <v>18854</v>
      </c>
      <c r="F36" s="144">
        <v>18182</v>
      </c>
      <c r="G36" s="144">
        <v>18301</v>
      </c>
      <c r="H36" s="145">
        <v>17946</v>
      </c>
      <c r="I36" s="143">
        <v>-191</v>
      </c>
      <c r="J36" s="146">
        <v>-1.0643040231806531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18823</v>
      </c>
      <c r="F11" s="264">
        <v>19944</v>
      </c>
      <c r="G11" s="264">
        <v>19266</v>
      </c>
      <c r="H11" s="264">
        <v>19409</v>
      </c>
      <c r="I11" s="265">
        <v>19004</v>
      </c>
      <c r="J11" s="263">
        <v>-181</v>
      </c>
      <c r="K11" s="266">
        <v>-0.95243106714375925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46.522870955745631</v>
      </c>
      <c r="E13" s="115">
        <v>8757</v>
      </c>
      <c r="F13" s="114">
        <v>9391</v>
      </c>
      <c r="G13" s="114">
        <v>8848</v>
      </c>
      <c r="H13" s="114">
        <v>8995</v>
      </c>
      <c r="I13" s="140">
        <v>8738</v>
      </c>
      <c r="J13" s="115">
        <v>19</v>
      </c>
      <c r="K13" s="116">
        <v>0.21744106202792401</v>
      </c>
    </row>
    <row r="14" spans="1:15" ht="15.95" customHeight="1" x14ac:dyDescent="0.2">
      <c r="A14" s="306" t="s">
        <v>230</v>
      </c>
      <c r="B14" s="307"/>
      <c r="C14" s="308"/>
      <c r="D14" s="113">
        <v>40.365510279976625</v>
      </c>
      <c r="E14" s="115">
        <v>7598</v>
      </c>
      <c r="F14" s="114">
        <v>7988</v>
      </c>
      <c r="G14" s="114">
        <v>7866</v>
      </c>
      <c r="H14" s="114">
        <v>7894</v>
      </c>
      <c r="I14" s="140">
        <v>7780</v>
      </c>
      <c r="J14" s="115">
        <v>-182</v>
      </c>
      <c r="K14" s="116">
        <v>-2.3393316195372749</v>
      </c>
    </row>
    <row r="15" spans="1:15" ht="15.95" customHeight="1" x14ac:dyDescent="0.2">
      <c r="A15" s="306" t="s">
        <v>231</v>
      </c>
      <c r="B15" s="307"/>
      <c r="C15" s="308"/>
      <c r="D15" s="113">
        <v>5.4507783031397761</v>
      </c>
      <c r="E15" s="115">
        <v>1026</v>
      </c>
      <c r="F15" s="114">
        <v>1097</v>
      </c>
      <c r="G15" s="114">
        <v>1117</v>
      </c>
      <c r="H15" s="114">
        <v>1062</v>
      </c>
      <c r="I15" s="140">
        <v>1069</v>
      </c>
      <c r="J15" s="115">
        <v>-43</v>
      </c>
      <c r="K15" s="116">
        <v>-4.0224508886810106</v>
      </c>
    </row>
    <row r="16" spans="1:15" ht="15.95" customHeight="1" x14ac:dyDescent="0.2">
      <c r="A16" s="306" t="s">
        <v>232</v>
      </c>
      <c r="B16" s="307"/>
      <c r="C16" s="308"/>
      <c r="D16" s="113">
        <v>3.5435371619826808</v>
      </c>
      <c r="E16" s="115">
        <v>667</v>
      </c>
      <c r="F16" s="114">
        <v>636</v>
      </c>
      <c r="G16" s="114">
        <v>623</v>
      </c>
      <c r="H16" s="114">
        <v>609</v>
      </c>
      <c r="I16" s="140">
        <v>608</v>
      </c>
      <c r="J16" s="115">
        <v>59</v>
      </c>
      <c r="K16" s="116">
        <v>9.7039473684210531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0.25500717207671464</v>
      </c>
      <c r="E18" s="115">
        <v>48</v>
      </c>
      <c r="F18" s="114">
        <v>52</v>
      </c>
      <c r="G18" s="114">
        <v>56</v>
      </c>
      <c r="H18" s="114">
        <v>54</v>
      </c>
      <c r="I18" s="140">
        <v>55</v>
      </c>
      <c r="J18" s="115">
        <v>-7</v>
      </c>
      <c r="K18" s="116">
        <v>-12.727272727272727</v>
      </c>
    </row>
    <row r="19" spans="1:11" ht="14.1" customHeight="1" x14ac:dyDescent="0.2">
      <c r="A19" s="306" t="s">
        <v>235</v>
      </c>
      <c r="B19" s="307" t="s">
        <v>236</v>
      </c>
      <c r="C19" s="308"/>
      <c r="D19" s="113">
        <v>0.17000478138447644</v>
      </c>
      <c r="E19" s="115">
        <v>32</v>
      </c>
      <c r="F19" s="114">
        <v>36</v>
      </c>
      <c r="G19" s="114">
        <v>38</v>
      </c>
      <c r="H19" s="114">
        <v>37</v>
      </c>
      <c r="I19" s="140">
        <v>36</v>
      </c>
      <c r="J19" s="115">
        <v>-4</v>
      </c>
      <c r="K19" s="116">
        <v>-11.111111111111111</v>
      </c>
    </row>
    <row r="20" spans="1:11" ht="14.1" customHeight="1" x14ac:dyDescent="0.2">
      <c r="A20" s="306">
        <v>12</v>
      </c>
      <c r="B20" s="307" t="s">
        <v>237</v>
      </c>
      <c r="C20" s="308"/>
      <c r="D20" s="113">
        <v>0.72252032088402485</v>
      </c>
      <c r="E20" s="115">
        <v>136</v>
      </c>
      <c r="F20" s="114">
        <v>135</v>
      </c>
      <c r="G20" s="114">
        <v>136</v>
      </c>
      <c r="H20" s="114">
        <v>144</v>
      </c>
      <c r="I20" s="140">
        <v>147</v>
      </c>
      <c r="J20" s="115">
        <v>-11</v>
      </c>
      <c r="K20" s="116">
        <v>-7.4829931972789119</v>
      </c>
    </row>
    <row r="21" spans="1:11" ht="14.1" customHeight="1" x14ac:dyDescent="0.2">
      <c r="A21" s="306">
        <v>21</v>
      </c>
      <c r="B21" s="307" t="s">
        <v>238</v>
      </c>
      <c r="C21" s="308"/>
      <c r="D21" s="113" t="s">
        <v>513</v>
      </c>
      <c r="E21" s="115" t="s">
        <v>513</v>
      </c>
      <c r="F21" s="114">
        <v>11</v>
      </c>
      <c r="G21" s="114">
        <v>20</v>
      </c>
      <c r="H21" s="114">
        <v>10</v>
      </c>
      <c r="I21" s="140">
        <v>10</v>
      </c>
      <c r="J21" s="115" t="s">
        <v>513</v>
      </c>
      <c r="K21" s="116" t="s">
        <v>513</v>
      </c>
    </row>
    <row r="22" spans="1:11" ht="14.1" customHeight="1" x14ac:dyDescent="0.2">
      <c r="A22" s="306">
        <v>22</v>
      </c>
      <c r="B22" s="307" t="s">
        <v>239</v>
      </c>
      <c r="C22" s="308"/>
      <c r="D22" s="113">
        <v>0.22313127556712534</v>
      </c>
      <c r="E22" s="115">
        <v>42</v>
      </c>
      <c r="F22" s="114">
        <v>44</v>
      </c>
      <c r="G22" s="114">
        <v>40</v>
      </c>
      <c r="H22" s="114">
        <v>39</v>
      </c>
      <c r="I22" s="140">
        <v>42</v>
      </c>
      <c r="J22" s="115">
        <v>0</v>
      </c>
      <c r="K22" s="116">
        <v>0</v>
      </c>
    </row>
    <row r="23" spans="1:11" ht="14.1" customHeight="1" x14ac:dyDescent="0.2">
      <c r="A23" s="306">
        <v>23</v>
      </c>
      <c r="B23" s="307" t="s">
        <v>240</v>
      </c>
      <c r="C23" s="308"/>
      <c r="D23" s="113">
        <v>0.70658237262923018</v>
      </c>
      <c r="E23" s="115">
        <v>133</v>
      </c>
      <c r="F23" s="114">
        <v>133</v>
      </c>
      <c r="G23" s="114">
        <v>117</v>
      </c>
      <c r="H23" s="114">
        <v>115</v>
      </c>
      <c r="I23" s="140">
        <v>112</v>
      </c>
      <c r="J23" s="115">
        <v>21</v>
      </c>
      <c r="K23" s="116">
        <v>18.75</v>
      </c>
    </row>
    <row r="24" spans="1:11" ht="14.1" customHeight="1" x14ac:dyDescent="0.2">
      <c r="A24" s="306">
        <v>24</v>
      </c>
      <c r="B24" s="307" t="s">
        <v>241</v>
      </c>
      <c r="C24" s="308"/>
      <c r="D24" s="113">
        <v>0.22313127556712534</v>
      </c>
      <c r="E24" s="115">
        <v>42</v>
      </c>
      <c r="F24" s="114">
        <v>48</v>
      </c>
      <c r="G24" s="114">
        <v>48</v>
      </c>
      <c r="H24" s="114">
        <v>54</v>
      </c>
      <c r="I24" s="140">
        <v>41</v>
      </c>
      <c r="J24" s="115">
        <v>1</v>
      </c>
      <c r="K24" s="116">
        <v>2.4390243902439024</v>
      </c>
    </row>
    <row r="25" spans="1:11" ht="14.1" customHeight="1" x14ac:dyDescent="0.2">
      <c r="A25" s="306">
        <v>25</v>
      </c>
      <c r="B25" s="307" t="s">
        <v>242</v>
      </c>
      <c r="C25" s="308"/>
      <c r="D25" s="113">
        <v>0.73314561972055459</v>
      </c>
      <c r="E25" s="115">
        <v>138</v>
      </c>
      <c r="F25" s="114">
        <v>139</v>
      </c>
      <c r="G25" s="114">
        <v>135</v>
      </c>
      <c r="H25" s="114">
        <v>142</v>
      </c>
      <c r="I25" s="140">
        <v>144</v>
      </c>
      <c r="J25" s="115">
        <v>-6</v>
      </c>
      <c r="K25" s="116">
        <v>-4.166666666666667</v>
      </c>
    </row>
    <row r="26" spans="1:11" ht="14.1" customHeight="1" x14ac:dyDescent="0.2">
      <c r="A26" s="306">
        <v>26</v>
      </c>
      <c r="B26" s="307" t="s">
        <v>243</v>
      </c>
      <c r="C26" s="308"/>
      <c r="D26" s="113">
        <v>0.41969930404292621</v>
      </c>
      <c r="E26" s="115">
        <v>79</v>
      </c>
      <c r="F26" s="114">
        <v>84</v>
      </c>
      <c r="G26" s="114">
        <v>80</v>
      </c>
      <c r="H26" s="114">
        <v>83</v>
      </c>
      <c r="I26" s="140">
        <v>78</v>
      </c>
      <c r="J26" s="115">
        <v>1</v>
      </c>
      <c r="K26" s="116">
        <v>1.2820512820512822</v>
      </c>
    </row>
    <row r="27" spans="1:11" ht="14.1" customHeight="1" x14ac:dyDescent="0.2">
      <c r="A27" s="306">
        <v>27</v>
      </c>
      <c r="B27" s="307" t="s">
        <v>244</v>
      </c>
      <c r="C27" s="308"/>
      <c r="D27" s="113">
        <v>0.38251075811507201</v>
      </c>
      <c r="E27" s="115">
        <v>72</v>
      </c>
      <c r="F27" s="114">
        <v>76</v>
      </c>
      <c r="G27" s="114">
        <v>77</v>
      </c>
      <c r="H27" s="114">
        <v>73</v>
      </c>
      <c r="I27" s="140">
        <v>67</v>
      </c>
      <c r="J27" s="115">
        <v>5</v>
      </c>
      <c r="K27" s="116">
        <v>7.4626865671641793</v>
      </c>
    </row>
    <row r="28" spans="1:11" ht="14.1" customHeight="1" x14ac:dyDescent="0.2">
      <c r="A28" s="306">
        <v>28</v>
      </c>
      <c r="B28" s="307" t="s">
        <v>245</v>
      </c>
      <c r="C28" s="308"/>
      <c r="D28" s="113">
        <v>0.19125537905753601</v>
      </c>
      <c r="E28" s="115">
        <v>36</v>
      </c>
      <c r="F28" s="114">
        <v>35</v>
      </c>
      <c r="G28" s="114">
        <v>36</v>
      </c>
      <c r="H28" s="114">
        <v>37</v>
      </c>
      <c r="I28" s="140">
        <v>37</v>
      </c>
      <c r="J28" s="115">
        <v>-1</v>
      </c>
      <c r="K28" s="116">
        <v>-2.7027027027027026</v>
      </c>
    </row>
    <row r="29" spans="1:11" ht="14.1" customHeight="1" x14ac:dyDescent="0.2">
      <c r="A29" s="306">
        <v>29</v>
      </c>
      <c r="B29" s="307" t="s">
        <v>246</v>
      </c>
      <c r="C29" s="308"/>
      <c r="D29" s="113">
        <v>2.8794559846995695</v>
      </c>
      <c r="E29" s="115">
        <v>542</v>
      </c>
      <c r="F29" s="114">
        <v>645</v>
      </c>
      <c r="G29" s="114">
        <v>600</v>
      </c>
      <c r="H29" s="114">
        <v>608</v>
      </c>
      <c r="I29" s="140">
        <v>664</v>
      </c>
      <c r="J29" s="115">
        <v>-122</v>
      </c>
      <c r="K29" s="116">
        <v>-18.373493975903614</v>
      </c>
    </row>
    <row r="30" spans="1:11" ht="14.1" customHeight="1" x14ac:dyDescent="0.2">
      <c r="A30" s="306" t="s">
        <v>247</v>
      </c>
      <c r="B30" s="307" t="s">
        <v>248</v>
      </c>
      <c r="C30" s="308"/>
      <c r="D30" s="113">
        <v>0.40376135578813155</v>
      </c>
      <c r="E30" s="115">
        <v>76</v>
      </c>
      <c r="F30" s="114">
        <v>74</v>
      </c>
      <c r="G30" s="114">
        <v>82</v>
      </c>
      <c r="H30" s="114">
        <v>72</v>
      </c>
      <c r="I30" s="140">
        <v>111</v>
      </c>
      <c r="J30" s="115">
        <v>-35</v>
      </c>
      <c r="K30" s="116">
        <v>-31.531531531531531</v>
      </c>
    </row>
    <row r="31" spans="1:11" ht="14.1" customHeight="1" x14ac:dyDescent="0.2">
      <c r="A31" s="306" t="s">
        <v>249</v>
      </c>
      <c r="B31" s="307" t="s">
        <v>250</v>
      </c>
      <c r="C31" s="308"/>
      <c r="D31" s="113">
        <v>2.4544440312383786</v>
      </c>
      <c r="E31" s="115">
        <v>462</v>
      </c>
      <c r="F31" s="114">
        <v>566</v>
      </c>
      <c r="G31" s="114">
        <v>512</v>
      </c>
      <c r="H31" s="114">
        <v>531</v>
      </c>
      <c r="I31" s="140">
        <v>549</v>
      </c>
      <c r="J31" s="115">
        <v>-87</v>
      </c>
      <c r="K31" s="116">
        <v>-15.846994535519126</v>
      </c>
    </row>
    <row r="32" spans="1:11" ht="14.1" customHeight="1" x14ac:dyDescent="0.2">
      <c r="A32" s="306">
        <v>31</v>
      </c>
      <c r="B32" s="307" t="s">
        <v>251</v>
      </c>
      <c r="C32" s="308"/>
      <c r="D32" s="113">
        <v>0.27625776974977423</v>
      </c>
      <c r="E32" s="115">
        <v>52</v>
      </c>
      <c r="F32" s="114">
        <v>57</v>
      </c>
      <c r="G32" s="114">
        <v>54</v>
      </c>
      <c r="H32" s="114">
        <v>51</v>
      </c>
      <c r="I32" s="140">
        <v>53</v>
      </c>
      <c r="J32" s="115">
        <v>-1</v>
      </c>
      <c r="K32" s="116">
        <v>-1.8867924528301887</v>
      </c>
    </row>
    <row r="33" spans="1:11" ht="14.1" customHeight="1" x14ac:dyDescent="0.2">
      <c r="A33" s="306">
        <v>32</v>
      </c>
      <c r="B33" s="307" t="s">
        <v>252</v>
      </c>
      <c r="C33" s="308"/>
      <c r="D33" s="113">
        <v>0.33469691335068796</v>
      </c>
      <c r="E33" s="115">
        <v>63</v>
      </c>
      <c r="F33" s="114">
        <v>65</v>
      </c>
      <c r="G33" s="114">
        <v>53</v>
      </c>
      <c r="H33" s="114">
        <v>59</v>
      </c>
      <c r="I33" s="140">
        <v>62</v>
      </c>
      <c r="J33" s="115">
        <v>1</v>
      </c>
      <c r="K33" s="116">
        <v>1.6129032258064515</v>
      </c>
    </row>
    <row r="34" spans="1:11" ht="14.1" customHeight="1" x14ac:dyDescent="0.2">
      <c r="A34" s="306">
        <v>33</v>
      </c>
      <c r="B34" s="307" t="s">
        <v>253</v>
      </c>
      <c r="C34" s="308"/>
      <c r="D34" s="113">
        <v>0.19656802847580088</v>
      </c>
      <c r="E34" s="115">
        <v>37</v>
      </c>
      <c r="F34" s="114">
        <v>39</v>
      </c>
      <c r="G34" s="114">
        <v>36</v>
      </c>
      <c r="H34" s="114">
        <v>37</v>
      </c>
      <c r="I34" s="140">
        <v>28</v>
      </c>
      <c r="J34" s="115">
        <v>9</v>
      </c>
      <c r="K34" s="116">
        <v>32.142857142857146</v>
      </c>
    </row>
    <row r="35" spans="1:11" ht="14.1" customHeight="1" x14ac:dyDescent="0.2">
      <c r="A35" s="306">
        <v>34</v>
      </c>
      <c r="B35" s="307" t="s">
        <v>254</v>
      </c>
      <c r="C35" s="308"/>
      <c r="D35" s="113">
        <v>2.3216277957817564</v>
      </c>
      <c r="E35" s="115">
        <v>437</v>
      </c>
      <c r="F35" s="114">
        <v>443</v>
      </c>
      <c r="G35" s="114">
        <v>441</v>
      </c>
      <c r="H35" s="114">
        <v>444</v>
      </c>
      <c r="I35" s="140">
        <v>443</v>
      </c>
      <c r="J35" s="115">
        <v>-6</v>
      </c>
      <c r="K35" s="116">
        <v>-1.3544018058690745</v>
      </c>
    </row>
    <row r="36" spans="1:11" ht="14.1" customHeight="1" x14ac:dyDescent="0.2">
      <c r="A36" s="306">
        <v>41</v>
      </c>
      <c r="B36" s="307" t="s">
        <v>255</v>
      </c>
      <c r="C36" s="308"/>
      <c r="D36" s="113">
        <v>0.34000956276895289</v>
      </c>
      <c r="E36" s="115">
        <v>64</v>
      </c>
      <c r="F36" s="114">
        <v>59</v>
      </c>
      <c r="G36" s="114">
        <v>49</v>
      </c>
      <c r="H36" s="114">
        <v>49</v>
      </c>
      <c r="I36" s="140">
        <v>44</v>
      </c>
      <c r="J36" s="115">
        <v>20</v>
      </c>
      <c r="K36" s="116">
        <v>45.454545454545453</v>
      </c>
    </row>
    <row r="37" spans="1:11" ht="14.1" customHeight="1" x14ac:dyDescent="0.2">
      <c r="A37" s="306">
        <v>42</v>
      </c>
      <c r="B37" s="307" t="s">
        <v>256</v>
      </c>
      <c r="C37" s="308"/>
      <c r="D37" s="113">
        <v>4.2501195346119111E-2</v>
      </c>
      <c r="E37" s="115">
        <v>8</v>
      </c>
      <c r="F37" s="114" t="s">
        <v>513</v>
      </c>
      <c r="G37" s="114" t="s">
        <v>513</v>
      </c>
      <c r="H37" s="114" t="s">
        <v>513</v>
      </c>
      <c r="I37" s="140" t="s">
        <v>513</v>
      </c>
      <c r="J37" s="115" t="s">
        <v>513</v>
      </c>
      <c r="K37" s="116" t="s">
        <v>513</v>
      </c>
    </row>
    <row r="38" spans="1:11" ht="14.1" customHeight="1" x14ac:dyDescent="0.2">
      <c r="A38" s="306">
        <v>43</v>
      </c>
      <c r="B38" s="307" t="s">
        <v>257</v>
      </c>
      <c r="C38" s="308"/>
      <c r="D38" s="113">
        <v>0.85533655634064709</v>
      </c>
      <c r="E38" s="115">
        <v>161</v>
      </c>
      <c r="F38" s="114">
        <v>154</v>
      </c>
      <c r="G38" s="114">
        <v>150</v>
      </c>
      <c r="H38" s="114">
        <v>152</v>
      </c>
      <c r="I38" s="140">
        <v>152</v>
      </c>
      <c r="J38" s="115">
        <v>9</v>
      </c>
      <c r="K38" s="116">
        <v>5.9210526315789478</v>
      </c>
    </row>
    <row r="39" spans="1:11" ht="14.1" customHeight="1" x14ac:dyDescent="0.2">
      <c r="A39" s="306">
        <v>51</v>
      </c>
      <c r="B39" s="307" t="s">
        <v>258</v>
      </c>
      <c r="C39" s="308"/>
      <c r="D39" s="113">
        <v>11.746267863783668</v>
      </c>
      <c r="E39" s="115">
        <v>2211</v>
      </c>
      <c r="F39" s="114">
        <v>2269</v>
      </c>
      <c r="G39" s="114">
        <v>2181</v>
      </c>
      <c r="H39" s="114">
        <v>2232</v>
      </c>
      <c r="I39" s="140">
        <v>2183</v>
      </c>
      <c r="J39" s="115">
        <v>28</v>
      </c>
      <c r="K39" s="116">
        <v>1.2826385707741641</v>
      </c>
    </row>
    <row r="40" spans="1:11" ht="14.1" customHeight="1" x14ac:dyDescent="0.2">
      <c r="A40" s="306" t="s">
        <v>259</v>
      </c>
      <c r="B40" s="307" t="s">
        <v>260</v>
      </c>
      <c r="C40" s="308"/>
      <c r="D40" s="113">
        <v>11.629389576581842</v>
      </c>
      <c r="E40" s="115">
        <v>2189</v>
      </c>
      <c r="F40" s="114">
        <v>2249</v>
      </c>
      <c r="G40" s="114">
        <v>2158</v>
      </c>
      <c r="H40" s="114">
        <v>2207</v>
      </c>
      <c r="I40" s="140">
        <v>2158</v>
      </c>
      <c r="J40" s="115">
        <v>31</v>
      </c>
      <c r="K40" s="116">
        <v>1.4365152919369786</v>
      </c>
    </row>
    <row r="41" spans="1:11" ht="14.1" customHeight="1" x14ac:dyDescent="0.2">
      <c r="A41" s="306"/>
      <c r="B41" s="307" t="s">
        <v>261</v>
      </c>
      <c r="C41" s="308"/>
      <c r="D41" s="113">
        <v>4.1173032991552887</v>
      </c>
      <c r="E41" s="115">
        <v>775</v>
      </c>
      <c r="F41" s="114">
        <v>815</v>
      </c>
      <c r="G41" s="114">
        <v>723</v>
      </c>
      <c r="H41" s="114">
        <v>740</v>
      </c>
      <c r="I41" s="140">
        <v>686</v>
      </c>
      <c r="J41" s="115">
        <v>89</v>
      </c>
      <c r="K41" s="116">
        <v>12.973760932944606</v>
      </c>
    </row>
    <row r="42" spans="1:11" ht="14.1" customHeight="1" x14ac:dyDescent="0.2">
      <c r="A42" s="306">
        <v>52</v>
      </c>
      <c r="B42" s="307" t="s">
        <v>262</v>
      </c>
      <c r="C42" s="308"/>
      <c r="D42" s="113">
        <v>4.9620145566594056</v>
      </c>
      <c r="E42" s="115">
        <v>934</v>
      </c>
      <c r="F42" s="114">
        <v>942</v>
      </c>
      <c r="G42" s="114">
        <v>957</v>
      </c>
      <c r="H42" s="114">
        <v>955</v>
      </c>
      <c r="I42" s="140">
        <v>942</v>
      </c>
      <c r="J42" s="115">
        <v>-8</v>
      </c>
      <c r="K42" s="116">
        <v>-0.84925690021231426</v>
      </c>
    </row>
    <row r="43" spans="1:11" ht="14.1" customHeight="1" x14ac:dyDescent="0.2">
      <c r="A43" s="306" t="s">
        <v>263</v>
      </c>
      <c r="B43" s="307" t="s">
        <v>264</v>
      </c>
      <c r="C43" s="308"/>
      <c r="D43" s="113">
        <v>4.8716995165489028</v>
      </c>
      <c r="E43" s="115">
        <v>917</v>
      </c>
      <c r="F43" s="114">
        <v>926</v>
      </c>
      <c r="G43" s="114">
        <v>945</v>
      </c>
      <c r="H43" s="114">
        <v>944</v>
      </c>
      <c r="I43" s="140">
        <v>931</v>
      </c>
      <c r="J43" s="115">
        <v>-14</v>
      </c>
      <c r="K43" s="116">
        <v>-1.5037593984962405</v>
      </c>
    </row>
    <row r="44" spans="1:11" ht="14.1" customHeight="1" x14ac:dyDescent="0.2">
      <c r="A44" s="306">
        <v>53</v>
      </c>
      <c r="B44" s="307" t="s">
        <v>265</v>
      </c>
      <c r="C44" s="308"/>
      <c r="D44" s="113">
        <v>1.8275513998831217</v>
      </c>
      <c r="E44" s="115">
        <v>344</v>
      </c>
      <c r="F44" s="114">
        <v>336</v>
      </c>
      <c r="G44" s="114">
        <v>324</v>
      </c>
      <c r="H44" s="114">
        <v>352</v>
      </c>
      <c r="I44" s="140">
        <v>356</v>
      </c>
      <c r="J44" s="115">
        <v>-12</v>
      </c>
      <c r="K44" s="116">
        <v>-3.3707865168539324</v>
      </c>
    </row>
    <row r="45" spans="1:11" ht="14.1" customHeight="1" x14ac:dyDescent="0.2">
      <c r="A45" s="306" t="s">
        <v>266</v>
      </c>
      <c r="B45" s="307" t="s">
        <v>267</v>
      </c>
      <c r="C45" s="308"/>
      <c r="D45" s="113">
        <v>1.7266110609360887</v>
      </c>
      <c r="E45" s="115">
        <v>325</v>
      </c>
      <c r="F45" s="114">
        <v>322</v>
      </c>
      <c r="G45" s="114">
        <v>306</v>
      </c>
      <c r="H45" s="114">
        <v>336</v>
      </c>
      <c r="I45" s="140">
        <v>344</v>
      </c>
      <c r="J45" s="115">
        <v>-19</v>
      </c>
      <c r="K45" s="116">
        <v>-5.5232558139534884</v>
      </c>
    </row>
    <row r="46" spans="1:11" ht="14.1" customHeight="1" x14ac:dyDescent="0.2">
      <c r="A46" s="306">
        <v>54</v>
      </c>
      <c r="B46" s="307" t="s">
        <v>268</v>
      </c>
      <c r="C46" s="308"/>
      <c r="D46" s="113">
        <v>11.597513680072252</v>
      </c>
      <c r="E46" s="115">
        <v>2183</v>
      </c>
      <c r="F46" s="114">
        <v>2230</v>
      </c>
      <c r="G46" s="114">
        <v>2245</v>
      </c>
      <c r="H46" s="114">
        <v>2215</v>
      </c>
      <c r="I46" s="140">
        <v>2211</v>
      </c>
      <c r="J46" s="115">
        <v>-28</v>
      </c>
      <c r="K46" s="116">
        <v>-1.2663952962460425</v>
      </c>
    </row>
    <row r="47" spans="1:11" ht="14.1" customHeight="1" x14ac:dyDescent="0.2">
      <c r="A47" s="306">
        <v>61</v>
      </c>
      <c r="B47" s="307" t="s">
        <v>269</v>
      </c>
      <c r="C47" s="308"/>
      <c r="D47" s="113">
        <v>0.64814322902831645</v>
      </c>
      <c r="E47" s="115">
        <v>122</v>
      </c>
      <c r="F47" s="114">
        <v>140</v>
      </c>
      <c r="G47" s="114">
        <v>153</v>
      </c>
      <c r="H47" s="114">
        <v>138</v>
      </c>
      <c r="I47" s="140">
        <v>129</v>
      </c>
      <c r="J47" s="115">
        <v>-7</v>
      </c>
      <c r="K47" s="116">
        <v>-5.4263565891472867</v>
      </c>
    </row>
    <row r="48" spans="1:11" ht="14.1" customHeight="1" x14ac:dyDescent="0.2">
      <c r="A48" s="306">
        <v>62</v>
      </c>
      <c r="B48" s="307" t="s">
        <v>270</v>
      </c>
      <c r="C48" s="308"/>
      <c r="D48" s="113">
        <v>12.590979121287786</v>
      </c>
      <c r="E48" s="115">
        <v>2370</v>
      </c>
      <c r="F48" s="114">
        <v>2520</v>
      </c>
      <c r="G48" s="114">
        <v>2344</v>
      </c>
      <c r="H48" s="114">
        <v>2435</v>
      </c>
      <c r="I48" s="140">
        <v>2355</v>
      </c>
      <c r="J48" s="115">
        <v>15</v>
      </c>
      <c r="K48" s="116">
        <v>0.63694267515923564</v>
      </c>
    </row>
    <row r="49" spans="1:11" ht="14.1" customHeight="1" x14ac:dyDescent="0.2">
      <c r="A49" s="306">
        <v>63</v>
      </c>
      <c r="B49" s="307" t="s">
        <v>271</v>
      </c>
      <c r="C49" s="308"/>
      <c r="D49" s="113">
        <v>11.884396748658556</v>
      </c>
      <c r="E49" s="115">
        <v>2237</v>
      </c>
      <c r="F49" s="114">
        <v>2614</v>
      </c>
      <c r="G49" s="114">
        <v>2515</v>
      </c>
      <c r="H49" s="114">
        <v>2457</v>
      </c>
      <c r="I49" s="140">
        <v>2361</v>
      </c>
      <c r="J49" s="115">
        <v>-124</v>
      </c>
      <c r="K49" s="116">
        <v>-5.2520118593816179</v>
      </c>
    </row>
    <row r="50" spans="1:11" ht="14.1" customHeight="1" x14ac:dyDescent="0.2">
      <c r="A50" s="306" t="s">
        <v>272</v>
      </c>
      <c r="B50" s="307" t="s">
        <v>273</v>
      </c>
      <c r="C50" s="308"/>
      <c r="D50" s="113">
        <v>0.45688784997078041</v>
      </c>
      <c r="E50" s="115">
        <v>86</v>
      </c>
      <c r="F50" s="114">
        <v>97</v>
      </c>
      <c r="G50" s="114">
        <v>100</v>
      </c>
      <c r="H50" s="114">
        <v>102</v>
      </c>
      <c r="I50" s="140">
        <v>106</v>
      </c>
      <c r="J50" s="115">
        <v>-20</v>
      </c>
      <c r="K50" s="116">
        <v>-18.867924528301888</v>
      </c>
    </row>
    <row r="51" spans="1:11" ht="14.1" customHeight="1" x14ac:dyDescent="0.2">
      <c r="A51" s="306" t="s">
        <v>274</v>
      </c>
      <c r="B51" s="307" t="s">
        <v>275</v>
      </c>
      <c r="C51" s="308"/>
      <c r="D51" s="113">
        <v>10.540296445837539</v>
      </c>
      <c r="E51" s="115">
        <v>1984</v>
      </c>
      <c r="F51" s="114">
        <v>2323</v>
      </c>
      <c r="G51" s="114">
        <v>2224</v>
      </c>
      <c r="H51" s="114">
        <v>2167</v>
      </c>
      <c r="I51" s="140">
        <v>2072</v>
      </c>
      <c r="J51" s="115">
        <v>-88</v>
      </c>
      <c r="K51" s="116">
        <v>-4.2471042471042475</v>
      </c>
    </row>
    <row r="52" spans="1:11" ht="14.1" customHeight="1" x14ac:dyDescent="0.2">
      <c r="A52" s="306">
        <v>71</v>
      </c>
      <c r="B52" s="307" t="s">
        <v>276</v>
      </c>
      <c r="C52" s="308"/>
      <c r="D52" s="113">
        <v>12.973489879402859</v>
      </c>
      <c r="E52" s="115">
        <v>2442</v>
      </c>
      <c r="F52" s="114">
        <v>2622</v>
      </c>
      <c r="G52" s="114">
        <v>2427</v>
      </c>
      <c r="H52" s="114">
        <v>2533</v>
      </c>
      <c r="I52" s="140">
        <v>2456</v>
      </c>
      <c r="J52" s="115">
        <v>-14</v>
      </c>
      <c r="K52" s="116">
        <v>-0.57003257328990231</v>
      </c>
    </row>
    <row r="53" spans="1:11" ht="14.1" customHeight="1" x14ac:dyDescent="0.2">
      <c r="A53" s="306" t="s">
        <v>277</v>
      </c>
      <c r="B53" s="307" t="s">
        <v>278</v>
      </c>
      <c r="C53" s="308"/>
      <c r="D53" s="113">
        <v>0.94033894703288534</v>
      </c>
      <c r="E53" s="115">
        <v>177</v>
      </c>
      <c r="F53" s="114">
        <v>187</v>
      </c>
      <c r="G53" s="114">
        <v>183</v>
      </c>
      <c r="H53" s="114">
        <v>177</v>
      </c>
      <c r="I53" s="140">
        <v>178</v>
      </c>
      <c r="J53" s="115">
        <v>-1</v>
      </c>
      <c r="K53" s="116">
        <v>-0.5617977528089888</v>
      </c>
    </row>
    <row r="54" spans="1:11" ht="14.1" customHeight="1" x14ac:dyDescent="0.2">
      <c r="A54" s="306" t="s">
        <v>279</v>
      </c>
      <c r="B54" s="307" t="s">
        <v>280</v>
      </c>
      <c r="C54" s="308"/>
      <c r="D54" s="113">
        <v>11.666578122509696</v>
      </c>
      <c r="E54" s="115">
        <v>2196</v>
      </c>
      <c r="F54" s="114">
        <v>2370</v>
      </c>
      <c r="G54" s="114">
        <v>2178</v>
      </c>
      <c r="H54" s="114">
        <v>2291</v>
      </c>
      <c r="I54" s="140">
        <v>2213</v>
      </c>
      <c r="J54" s="115">
        <v>-17</v>
      </c>
      <c r="K54" s="116">
        <v>-0.76818798011748757</v>
      </c>
    </row>
    <row r="55" spans="1:11" ht="14.1" customHeight="1" x14ac:dyDescent="0.2">
      <c r="A55" s="306">
        <v>72</v>
      </c>
      <c r="B55" s="307" t="s">
        <v>281</v>
      </c>
      <c r="C55" s="308"/>
      <c r="D55" s="113">
        <v>1.1634702226000107</v>
      </c>
      <c r="E55" s="115">
        <v>219</v>
      </c>
      <c r="F55" s="114">
        <v>226</v>
      </c>
      <c r="G55" s="114">
        <v>224</v>
      </c>
      <c r="H55" s="114">
        <v>224</v>
      </c>
      <c r="I55" s="140">
        <v>221</v>
      </c>
      <c r="J55" s="115">
        <v>-2</v>
      </c>
      <c r="K55" s="116">
        <v>-0.90497737556561086</v>
      </c>
    </row>
    <row r="56" spans="1:11" ht="14.1" customHeight="1" x14ac:dyDescent="0.2">
      <c r="A56" s="306" t="s">
        <v>282</v>
      </c>
      <c r="B56" s="307" t="s">
        <v>283</v>
      </c>
      <c r="C56" s="308"/>
      <c r="D56" s="113">
        <v>0.22844392498539021</v>
      </c>
      <c r="E56" s="115">
        <v>43</v>
      </c>
      <c r="F56" s="114">
        <v>45</v>
      </c>
      <c r="G56" s="114">
        <v>43</v>
      </c>
      <c r="H56" s="114">
        <v>45</v>
      </c>
      <c r="I56" s="140">
        <v>41</v>
      </c>
      <c r="J56" s="115">
        <v>2</v>
      </c>
      <c r="K56" s="116">
        <v>4.8780487804878048</v>
      </c>
    </row>
    <row r="57" spans="1:11" ht="14.1" customHeight="1" x14ac:dyDescent="0.2">
      <c r="A57" s="306" t="s">
        <v>284</v>
      </c>
      <c r="B57" s="307" t="s">
        <v>285</v>
      </c>
      <c r="C57" s="308"/>
      <c r="D57" s="113">
        <v>0.68533177495617059</v>
      </c>
      <c r="E57" s="115">
        <v>129</v>
      </c>
      <c r="F57" s="114">
        <v>134</v>
      </c>
      <c r="G57" s="114">
        <v>134</v>
      </c>
      <c r="H57" s="114">
        <v>127</v>
      </c>
      <c r="I57" s="140">
        <v>127</v>
      </c>
      <c r="J57" s="115">
        <v>2</v>
      </c>
      <c r="K57" s="116">
        <v>1.5748031496062993</v>
      </c>
    </row>
    <row r="58" spans="1:11" ht="14.1" customHeight="1" x14ac:dyDescent="0.2">
      <c r="A58" s="306">
        <v>73</v>
      </c>
      <c r="B58" s="307" t="s">
        <v>286</v>
      </c>
      <c r="C58" s="308"/>
      <c r="D58" s="113">
        <v>0.96158954470594482</v>
      </c>
      <c r="E58" s="115">
        <v>181</v>
      </c>
      <c r="F58" s="114">
        <v>186</v>
      </c>
      <c r="G58" s="114">
        <v>184</v>
      </c>
      <c r="H58" s="114">
        <v>184</v>
      </c>
      <c r="I58" s="140">
        <v>180</v>
      </c>
      <c r="J58" s="115">
        <v>1</v>
      </c>
      <c r="K58" s="116">
        <v>0.55555555555555558</v>
      </c>
    </row>
    <row r="59" spans="1:11" ht="14.1" customHeight="1" x14ac:dyDescent="0.2">
      <c r="A59" s="306" t="s">
        <v>287</v>
      </c>
      <c r="B59" s="307" t="s">
        <v>288</v>
      </c>
      <c r="C59" s="308"/>
      <c r="D59" s="113">
        <v>0.60032938426393245</v>
      </c>
      <c r="E59" s="115">
        <v>113</v>
      </c>
      <c r="F59" s="114">
        <v>111</v>
      </c>
      <c r="G59" s="114">
        <v>112</v>
      </c>
      <c r="H59" s="114">
        <v>115</v>
      </c>
      <c r="I59" s="140">
        <v>110</v>
      </c>
      <c r="J59" s="115">
        <v>3</v>
      </c>
      <c r="K59" s="116">
        <v>2.7272727272727271</v>
      </c>
    </row>
    <row r="60" spans="1:11" ht="14.1" customHeight="1" x14ac:dyDescent="0.2">
      <c r="A60" s="306">
        <v>81</v>
      </c>
      <c r="B60" s="307" t="s">
        <v>289</v>
      </c>
      <c r="C60" s="308"/>
      <c r="D60" s="113">
        <v>5.1426446368804122</v>
      </c>
      <c r="E60" s="115">
        <v>968</v>
      </c>
      <c r="F60" s="114">
        <v>974</v>
      </c>
      <c r="G60" s="114">
        <v>935</v>
      </c>
      <c r="H60" s="114">
        <v>901</v>
      </c>
      <c r="I60" s="140">
        <v>866</v>
      </c>
      <c r="J60" s="115">
        <v>102</v>
      </c>
      <c r="K60" s="116">
        <v>11.778290993071593</v>
      </c>
    </row>
    <row r="61" spans="1:11" ht="14.1" customHeight="1" x14ac:dyDescent="0.2">
      <c r="A61" s="306" t="s">
        <v>290</v>
      </c>
      <c r="B61" s="307" t="s">
        <v>291</v>
      </c>
      <c r="C61" s="308"/>
      <c r="D61" s="113">
        <v>1.3069117568931625</v>
      </c>
      <c r="E61" s="115">
        <v>246</v>
      </c>
      <c r="F61" s="114">
        <v>253</v>
      </c>
      <c r="G61" s="114">
        <v>248</v>
      </c>
      <c r="H61" s="114">
        <v>256</v>
      </c>
      <c r="I61" s="140">
        <v>247</v>
      </c>
      <c r="J61" s="115">
        <v>-1</v>
      </c>
      <c r="K61" s="116">
        <v>-0.40485829959514169</v>
      </c>
    </row>
    <row r="62" spans="1:11" ht="14.1" customHeight="1" x14ac:dyDescent="0.2">
      <c r="A62" s="306" t="s">
        <v>292</v>
      </c>
      <c r="B62" s="307" t="s">
        <v>293</v>
      </c>
      <c r="C62" s="308"/>
      <c r="D62" s="113">
        <v>2.5075705254210274</v>
      </c>
      <c r="E62" s="115">
        <v>472</v>
      </c>
      <c r="F62" s="114">
        <v>463</v>
      </c>
      <c r="G62" s="114">
        <v>439</v>
      </c>
      <c r="H62" s="114">
        <v>400</v>
      </c>
      <c r="I62" s="140">
        <v>367</v>
      </c>
      <c r="J62" s="115">
        <v>105</v>
      </c>
      <c r="K62" s="116">
        <v>28.610354223433241</v>
      </c>
    </row>
    <row r="63" spans="1:11" ht="14.1" customHeight="1" x14ac:dyDescent="0.2">
      <c r="A63" s="306"/>
      <c r="B63" s="307" t="s">
        <v>294</v>
      </c>
      <c r="C63" s="308"/>
      <c r="D63" s="113">
        <v>2.3428783934548161</v>
      </c>
      <c r="E63" s="115">
        <v>441</v>
      </c>
      <c r="F63" s="114">
        <v>436</v>
      </c>
      <c r="G63" s="114">
        <v>411</v>
      </c>
      <c r="H63" s="114">
        <v>376</v>
      </c>
      <c r="I63" s="140">
        <v>340</v>
      </c>
      <c r="J63" s="115">
        <v>101</v>
      </c>
      <c r="K63" s="116">
        <v>29.705882352941178</v>
      </c>
    </row>
    <row r="64" spans="1:11" ht="14.1" customHeight="1" x14ac:dyDescent="0.2">
      <c r="A64" s="306" t="s">
        <v>295</v>
      </c>
      <c r="B64" s="307" t="s">
        <v>296</v>
      </c>
      <c r="C64" s="308"/>
      <c r="D64" s="113">
        <v>9.0315040110503106E-2</v>
      </c>
      <c r="E64" s="115">
        <v>17</v>
      </c>
      <c r="F64" s="114">
        <v>16</v>
      </c>
      <c r="G64" s="114">
        <v>14</v>
      </c>
      <c r="H64" s="114">
        <v>13</v>
      </c>
      <c r="I64" s="140">
        <v>15</v>
      </c>
      <c r="J64" s="115">
        <v>2</v>
      </c>
      <c r="K64" s="116">
        <v>13.333333333333334</v>
      </c>
    </row>
    <row r="65" spans="1:11" ht="14.1" customHeight="1" x14ac:dyDescent="0.2">
      <c r="A65" s="306" t="s">
        <v>297</v>
      </c>
      <c r="B65" s="307" t="s">
        <v>298</v>
      </c>
      <c r="C65" s="308"/>
      <c r="D65" s="113">
        <v>0.7597088668118791</v>
      </c>
      <c r="E65" s="115">
        <v>143</v>
      </c>
      <c r="F65" s="114">
        <v>150</v>
      </c>
      <c r="G65" s="114">
        <v>143</v>
      </c>
      <c r="H65" s="114">
        <v>147</v>
      </c>
      <c r="I65" s="140">
        <v>148</v>
      </c>
      <c r="J65" s="115">
        <v>-5</v>
      </c>
      <c r="K65" s="116">
        <v>-3.3783783783783785</v>
      </c>
    </row>
    <row r="66" spans="1:11" ht="14.1" customHeight="1" x14ac:dyDescent="0.2">
      <c r="A66" s="306">
        <v>82</v>
      </c>
      <c r="B66" s="307" t="s">
        <v>299</v>
      </c>
      <c r="C66" s="308"/>
      <c r="D66" s="113">
        <v>1.6787972161717049</v>
      </c>
      <c r="E66" s="115">
        <v>316</v>
      </c>
      <c r="F66" s="114">
        <v>348</v>
      </c>
      <c r="G66" s="114">
        <v>359</v>
      </c>
      <c r="H66" s="114">
        <v>365</v>
      </c>
      <c r="I66" s="140">
        <v>346</v>
      </c>
      <c r="J66" s="115">
        <v>-30</v>
      </c>
      <c r="K66" s="116">
        <v>-8.6705202312138727</v>
      </c>
    </row>
    <row r="67" spans="1:11" ht="14.1" customHeight="1" x14ac:dyDescent="0.2">
      <c r="A67" s="306" t="s">
        <v>300</v>
      </c>
      <c r="B67" s="307" t="s">
        <v>301</v>
      </c>
      <c r="C67" s="308"/>
      <c r="D67" s="113">
        <v>0.81283536099452802</v>
      </c>
      <c r="E67" s="115">
        <v>153</v>
      </c>
      <c r="F67" s="114">
        <v>164</v>
      </c>
      <c r="G67" s="114">
        <v>175</v>
      </c>
      <c r="H67" s="114">
        <v>178</v>
      </c>
      <c r="I67" s="140">
        <v>167</v>
      </c>
      <c r="J67" s="115">
        <v>-14</v>
      </c>
      <c r="K67" s="116">
        <v>-8.3832335329341312</v>
      </c>
    </row>
    <row r="68" spans="1:11" ht="14.1" customHeight="1" x14ac:dyDescent="0.2">
      <c r="A68" s="306" t="s">
        <v>302</v>
      </c>
      <c r="B68" s="307" t="s">
        <v>303</v>
      </c>
      <c r="C68" s="308"/>
      <c r="D68" s="113">
        <v>0.43032460287945601</v>
      </c>
      <c r="E68" s="115">
        <v>81</v>
      </c>
      <c r="F68" s="114">
        <v>100</v>
      </c>
      <c r="G68" s="114">
        <v>99</v>
      </c>
      <c r="H68" s="114">
        <v>99</v>
      </c>
      <c r="I68" s="140">
        <v>94</v>
      </c>
      <c r="J68" s="115">
        <v>-13</v>
      </c>
      <c r="K68" s="116">
        <v>-13.829787234042554</v>
      </c>
    </row>
    <row r="69" spans="1:11" ht="14.1" customHeight="1" x14ac:dyDescent="0.2">
      <c r="A69" s="306">
        <v>83</v>
      </c>
      <c r="B69" s="307" t="s">
        <v>304</v>
      </c>
      <c r="C69" s="308"/>
      <c r="D69" s="113">
        <v>3.3469691335068799</v>
      </c>
      <c r="E69" s="115">
        <v>630</v>
      </c>
      <c r="F69" s="114">
        <v>660</v>
      </c>
      <c r="G69" s="114">
        <v>637</v>
      </c>
      <c r="H69" s="114">
        <v>654</v>
      </c>
      <c r="I69" s="140">
        <v>659</v>
      </c>
      <c r="J69" s="115">
        <v>-29</v>
      </c>
      <c r="K69" s="116">
        <v>-4.4006069802731416</v>
      </c>
    </row>
    <row r="70" spans="1:11" ht="14.1" customHeight="1" x14ac:dyDescent="0.2">
      <c r="A70" s="306" t="s">
        <v>305</v>
      </c>
      <c r="B70" s="307" t="s">
        <v>306</v>
      </c>
      <c r="C70" s="308"/>
      <c r="D70" s="113">
        <v>2.4385060829835838</v>
      </c>
      <c r="E70" s="115">
        <v>459</v>
      </c>
      <c r="F70" s="114">
        <v>477</v>
      </c>
      <c r="G70" s="114">
        <v>465</v>
      </c>
      <c r="H70" s="114">
        <v>475</v>
      </c>
      <c r="I70" s="140">
        <v>492</v>
      </c>
      <c r="J70" s="115">
        <v>-33</v>
      </c>
      <c r="K70" s="116">
        <v>-6.7073170731707314</v>
      </c>
    </row>
    <row r="71" spans="1:11" ht="14.1" customHeight="1" x14ac:dyDescent="0.2">
      <c r="A71" s="306"/>
      <c r="B71" s="307" t="s">
        <v>307</v>
      </c>
      <c r="C71" s="308"/>
      <c r="D71" s="113">
        <v>0.90846305052329601</v>
      </c>
      <c r="E71" s="115">
        <v>171</v>
      </c>
      <c r="F71" s="114">
        <v>180</v>
      </c>
      <c r="G71" s="114">
        <v>174</v>
      </c>
      <c r="H71" s="114">
        <v>186</v>
      </c>
      <c r="I71" s="140">
        <v>194</v>
      </c>
      <c r="J71" s="115">
        <v>-23</v>
      </c>
      <c r="K71" s="116">
        <v>-11.855670103092784</v>
      </c>
    </row>
    <row r="72" spans="1:11" ht="14.1" customHeight="1" x14ac:dyDescent="0.2">
      <c r="A72" s="306">
        <v>84</v>
      </c>
      <c r="B72" s="307" t="s">
        <v>308</v>
      </c>
      <c r="C72" s="308"/>
      <c r="D72" s="113">
        <v>1.9922435318493332</v>
      </c>
      <c r="E72" s="115">
        <v>375</v>
      </c>
      <c r="F72" s="114">
        <v>401</v>
      </c>
      <c r="G72" s="114">
        <v>390</v>
      </c>
      <c r="H72" s="114">
        <v>378</v>
      </c>
      <c r="I72" s="140">
        <v>367</v>
      </c>
      <c r="J72" s="115">
        <v>8</v>
      </c>
      <c r="K72" s="116">
        <v>2.1798365122615806</v>
      </c>
    </row>
    <row r="73" spans="1:11" ht="14.1" customHeight="1" x14ac:dyDescent="0.2">
      <c r="A73" s="306" t="s">
        <v>309</v>
      </c>
      <c r="B73" s="307" t="s">
        <v>310</v>
      </c>
      <c r="C73" s="308"/>
      <c r="D73" s="113">
        <v>0.18063008022100621</v>
      </c>
      <c r="E73" s="115">
        <v>34</v>
      </c>
      <c r="F73" s="114">
        <v>41</v>
      </c>
      <c r="G73" s="114">
        <v>38</v>
      </c>
      <c r="H73" s="114">
        <v>34</v>
      </c>
      <c r="I73" s="140">
        <v>35</v>
      </c>
      <c r="J73" s="115">
        <v>-1</v>
      </c>
      <c r="K73" s="116">
        <v>-2.8571428571428572</v>
      </c>
    </row>
    <row r="74" spans="1:11" ht="14.1" customHeight="1" x14ac:dyDescent="0.2">
      <c r="A74" s="306" t="s">
        <v>311</v>
      </c>
      <c r="B74" s="307" t="s">
        <v>312</v>
      </c>
      <c r="C74" s="308"/>
      <c r="D74" s="113">
        <v>0.12750358603835732</v>
      </c>
      <c r="E74" s="115">
        <v>24</v>
      </c>
      <c r="F74" s="114">
        <v>27</v>
      </c>
      <c r="G74" s="114">
        <v>23</v>
      </c>
      <c r="H74" s="114">
        <v>24</v>
      </c>
      <c r="I74" s="140">
        <v>22</v>
      </c>
      <c r="J74" s="115">
        <v>2</v>
      </c>
      <c r="K74" s="116">
        <v>9.0909090909090917</v>
      </c>
    </row>
    <row r="75" spans="1:11" ht="14.1" customHeight="1" x14ac:dyDescent="0.2">
      <c r="A75" s="306" t="s">
        <v>313</v>
      </c>
      <c r="B75" s="307" t="s">
        <v>314</v>
      </c>
      <c r="C75" s="308"/>
      <c r="D75" s="113">
        <v>0.20719332731233067</v>
      </c>
      <c r="E75" s="115">
        <v>39</v>
      </c>
      <c r="F75" s="114">
        <v>31</v>
      </c>
      <c r="G75" s="114">
        <v>30</v>
      </c>
      <c r="H75" s="114">
        <v>25</v>
      </c>
      <c r="I75" s="140">
        <v>17</v>
      </c>
      <c r="J75" s="115">
        <v>22</v>
      </c>
      <c r="K75" s="116">
        <v>129.41176470588235</v>
      </c>
    </row>
    <row r="76" spans="1:11" ht="14.1" customHeight="1" x14ac:dyDescent="0.2">
      <c r="A76" s="306">
        <v>91</v>
      </c>
      <c r="B76" s="307" t="s">
        <v>315</v>
      </c>
      <c r="C76" s="308"/>
      <c r="D76" s="113">
        <v>0.74908356797534925</v>
      </c>
      <c r="E76" s="115">
        <v>141</v>
      </c>
      <c r="F76" s="114">
        <v>117</v>
      </c>
      <c r="G76" s="114">
        <v>117</v>
      </c>
      <c r="H76" s="114">
        <v>113</v>
      </c>
      <c r="I76" s="140">
        <v>110</v>
      </c>
      <c r="J76" s="115">
        <v>31</v>
      </c>
      <c r="K76" s="116">
        <v>28.181818181818183</v>
      </c>
    </row>
    <row r="77" spans="1:11" ht="14.1" customHeight="1" x14ac:dyDescent="0.2">
      <c r="A77" s="306">
        <v>92</v>
      </c>
      <c r="B77" s="307" t="s">
        <v>316</v>
      </c>
      <c r="C77" s="308"/>
      <c r="D77" s="113">
        <v>0.34000956276895289</v>
      </c>
      <c r="E77" s="115">
        <v>64</v>
      </c>
      <c r="F77" s="114">
        <v>62</v>
      </c>
      <c r="G77" s="114">
        <v>58</v>
      </c>
      <c r="H77" s="114">
        <v>61</v>
      </c>
      <c r="I77" s="140">
        <v>58</v>
      </c>
      <c r="J77" s="115">
        <v>6</v>
      </c>
      <c r="K77" s="116">
        <v>10.344827586206897</v>
      </c>
    </row>
    <row r="78" spans="1:11" ht="14.1" customHeight="1" x14ac:dyDescent="0.2">
      <c r="A78" s="306">
        <v>93</v>
      </c>
      <c r="B78" s="307" t="s">
        <v>317</v>
      </c>
      <c r="C78" s="308"/>
      <c r="D78" s="113">
        <v>0.12219093662009244</v>
      </c>
      <c r="E78" s="115">
        <v>23</v>
      </c>
      <c r="F78" s="114">
        <v>19</v>
      </c>
      <c r="G78" s="114">
        <v>18</v>
      </c>
      <c r="H78" s="114">
        <v>18</v>
      </c>
      <c r="I78" s="140">
        <v>17</v>
      </c>
      <c r="J78" s="115">
        <v>6</v>
      </c>
      <c r="K78" s="116">
        <v>35.294117647058826</v>
      </c>
    </row>
    <row r="79" spans="1:11" ht="14.1" customHeight="1" x14ac:dyDescent="0.2">
      <c r="A79" s="306">
        <v>94</v>
      </c>
      <c r="B79" s="307" t="s">
        <v>318</v>
      </c>
      <c r="C79" s="308"/>
      <c r="D79" s="113">
        <v>1.0147160388885939</v>
      </c>
      <c r="E79" s="115">
        <v>191</v>
      </c>
      <c r="F79" s="114">
        <v>218</v>
      </c>
      <c r="G79" s="114">
        <v>251</v>
      </c>
      <c r="H79" s="114">
        <v>188</v>
      </c>
      <c r="I79" s="140">
        <v>193</v>
      </c>
      <c r="J79" s="115">
        <v>-2</v>
      </c>
      <c r="K79" s="116">
        <v>-1.0362694300518134</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4.1173032991552887</v>
      </c>
      <c r="E81" s="143">
        <v>775</v>
      </c>
      <c r="F81" s="144">
        <v>832</v>
      </c>
      <c r="G81" s="144">
        <v>812</v>
      </c>
      <c r="H81" s="144">
        <v>849</v>
      </c>
      <c r="I81" s="145">
        <v>809</v>
      </c>
      <c r="J81" s="143">
        <v>-34</v>
      </c>
      <c r="K81" s="146">
        <v>-4.2027194066749072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7174</v>
      </c>
      <c r="G12" s="536">
        <v>6275</v>
      </c>
      <c r="H12" s="536">
        <v>9848</v>
      </c>
      <c r="I12" s="536">
        <v>6580</v>
      </c>
      <c r="J12" s="537">
        <v>7306</v>
      </c>
      <c r="K12" s="538">
        <v>-132</v>
      </c>
      <c r="L12" s="349">
        <v>-1.8067341910758281</v>
      </c>
    </row>
    <row r="13" spans="1:17" s="110" customFormat="1" ht="15" customHeight="1" x14ac:dyDescent="0.2">
      <c r="A13" s="350" t="s">
        <v>344</v>
      </c>
      <c r="B13" s="351" t="s">
        <v>345</v>
      </c>
      <c r="C13" s="347"/>
      <c r="D13" s="347"/>
      <c r="E13" s="348"/>
      <c r="F13" s="536">
        <v>3965</v>
      </c>
      <c r="G13" s="536">
        <v>3296</v>
      </c>
      <c r="H13" s="536">
        <v>5073</v>
      </c>
      <c r="I13" s="536">
        <v>3684</v>
      </c>
      <c r="J13" s="537">
        <v>4015</v>
      </c>
      <c r="K13" s="538">
        <v>-50</v>
      </c>
      <c r="L13" s="349">
        <v>-1.2453300124533002</v>
      </c>
    </row>
    <row r="14" spans="1:17" s="110" customFormat="1" ht="22.5" customHeight="1" x14ac:dyDescent="0.2">
      <c r="A14" s="350"/>
      <c r="B14" s="351" t="s">
        <v>346</v>
      </c>
      <c r="C14" s="347"/>
      <c r="D14" s="347"/>
      <c r="E14" s="348"/>
      <c r="F14" s="536">
        <v>3209</v>
      </c>
      <c r="G14" s="536">
        <v>2979</v>
      </c>
      <c r="H14" s="536">
        <v>4775</v>
      </c>
      <c r="I14" s="536">
        <v>2896</v>
      </c>
      <c r="J14" s="537">
        <v>3291</v>
      </c>
      <c r="K14" s="538">
        <v>-82</v>
      </c>
      <c r="L14" s="349">
        <v>-2.4916438772409601</v>
      </c>
    </row>
    <row r="15" spans="1:17" s="110" customFormat="1" ht="15" customHeight="1" x14ac:dyDescent="0.2">
      <c r="A15" s="350" t="s">
        <v>347</v>
      </c>
      <c r="B15" s="351" t="s">
        <v>108</v>
      </c>
      <c r="C15" s="347"/>
      <c r="D15" s="347"/>
      <c r="E15" s="348"/>
      <c r="F15" s="536">
        <v>1707</v>
      </c>
      <c r="G15" s="536">
        <v>1836</v>
      </c>
      <c r="H15" s="536">
        <v>4325</v>
      </c>
      <c r="I15" s="536">
        <v>1809</v>
      </c>
      <c r="J15" s="537">
        <v>1847</v>
      </c>
      <c r="K15" s="538">
        <v>-140</v>
      </c>
      <c r="L15" s="349">
        <v>-7.5798592311857069</v>
      </c>
    </row>
    <row r="16" spans="1:17" s="110" customFormat="1" ht="15" customHeight="1" x14ac:dyDescent="0.2">
      <c r="A16" s="350"/>
      <c r="B16" s="351" t="s">
        <v>109</v>
      </c>
      <c r="C16" s="347"/>
      <c r="D16" s="347"/>
      <c r="E16" s="348"/>
      <c r="F16" s="536">
        <v>4823</v>
      </c>
      <c r="G16" s="536">
        <v>4079</v>
      </c>
      <c r="H16" s="536">
        <v>5048</v>
      </c>
      <c r="I16" s="536">
        <v>4316</v>
      </c>
      <c r="J16" s="537">
        <v>4840</v>
      </c>
      <c r="K16" s="538">
        <v>-17</v>
      </c>
      <c r="L16" s="349">
        <v>-0.3512396694214876</v>
      </c>
    </row>
    <row r="17" spans="1:12" s="110" customFormat="1" ht="15" customHeight="1" x14ac:dyDescent="0.2">
      <c r="A17" s="350"/>
      <c r="B17" s="351" t="s">
        <v>110</v>
      </c>
      <c r="C17" s="347"/>
      <c r="D17" s="347"/>
      <c r="E17" s="348"/>
      <c r="F17" s="536">
        <v>577</v>
      </c>
      <c r="G17" s="536">
        <v>314</v>
      </c>
      <c r="H17" s="536">
        <v>423</v>
      </c>
      <c r="I17" s="536">
        <v>420</v>
      </c>
      <c r="J17" s="537">
        <v>551</v>
      </c>
      <c r="K17" s="538">
        <v>26</v>
      </c>
      <c r="L17" s="349">
        <v>4.7186932849364789</v>
      </c>
    </row>
    <row r="18" spans="1:12" s="110" customFormat="1" ht="15" customHeight="1" x14ac:dyDescent="0.2">
      <c r="A18" s="350"/>
      <c r="B18" s="351" t="s">
        <v>111</v>
      </c>
      <c r="C18" s="347"/>
      <c r="D18" s="347"/>
      <c r="E18" s="348"/>
      <c r="F18" s="536">
        <v>67</v>
      </c>
      <c r="G18" s="536">
        <v>46</v>
      </c>
      <c r="H18" s="536">
        <v>52</v>
      </c>
      <c r="I18" s="536">
        <v>35</v>
      </c>
      <c r="J18" s="537">
        <v>68</v>
      </c>
      <c r="K18" s="538">
        <v>-1</v>
      </c>
      <c r="L18" s="349">
        <v>-1.4705882352941178</v>
      </c>
    </row>
    <row r="19" spans="1:12" s="110" customFormat="1" ht="15" customHeight="1" x14ac:dyDescent="0.2">
      <c r="A19" s="118" t="s">
        <v>113</v>
      </c>
      <c r="B19" s="119" t="s">
        <v>181</v>
      </c>
      <c r="C19" s="347"/>
      <c r="D19" s="347"/>
      <c r="E19" s="348"/>
      <c r="F19" s="536">
        <v>4276</v>
      </c>
      <c r="G19" s="536">
        <v>3597</v>
      </c>
      <c r="H19" s="536">
        <v>6682</v>
      </c>
      <c r="I19" s="536">
        <v>3948</v>
      </c>
      <c r="J19" s="537">
        <v>4482</v>
      </c>
      <c r="K19" s="538">
        <v>-206</v>
      </c>
      <c r="L19" s="349">
        <v>-4.5961624274877284</v>
      </c>
    </row>
    <row r="20" spans="1:12" s="110" customFormat="1" ht="15" customHeight="1" x14ac:dyDescent="0.2">
      <c r="A20" s="118"/>
      <c r="B20" s="119" t="s">
        <v>182</v>
      </c>
      <c r="C20" s="347"/>
      <c r="D20" s="347"/>
      <c r="E20" s="348"/>
      <c r="F20" s="536">
        <v>2898</v>
      </c>
      <c r="G20" s="536">
        <v>2678</v>
      </c>
      <c r="H20" s="536">
        <v>3166</v>
      </c>
      <c r="I20" s="536">
        <v>2632</v>
      </c>
      <c r="J20" s="537">
        <v>2824</v>
      </c>
      <c r="K20" s="538">
        <v>74</v>
      </c>
      <c r="L20" s="349">
        <v>2.6203966005665724</v>
      </c>
    </row>
    <row r="21" spans="1:12" s="110" customFormat="1" ht="15" customHeight="1" x14ac:dyDescent="0.2">
      <c r="A21" s="118" t="s">
        <v>113</v>
      </c>
      <c r="B21" s="119" t="s">
        <v>116</v>
      </c>
      <c r="C21" s="347"/>
      <c r="D21" s="347"/>
      <c r="E21" s="348"/>
      <c r="F21" s="536">
        <v>5748</v>
      </c>
      <c r="G21" s="536">
        <v>4827</v>
      </c>
      <c r="H21" s="536">
        <v>8217</v>
      </c>
      <c r="I21" s="536">
        <v>5068</v>
      </c>
      <c r="J21" s="537">
        <v>5905</v>
      </c>
      <c r="K21" s="538">
        <v>-157</v>
      </c>
      <c r="L21" s="349">
        <v>-2.6587637595258258</v>
      </c>
    </row>
    <row r="22" spans="1:12" s="110" customFormat="1" ht="15" customHeight="1" x14ac:dyDescent="0.2">
      <c r="A22" s="118"/>
      <c r="B22" s="119" t="s">
        <v>117</v>
      </c>
      <c r="C22" s="347"/>
      <c r="D22" s="347"/>
      <c r="E22" s="348"/>
      <c r="F22" s="536">
        <v>1422</v>
      </c>
      <c r="G22" s="536">
        <v>1443</v>
      </c>
      <c r="H22" s="536">
        <v>1623</v>
      </c>
      <c r="I22" s="536">
        <v>1511</v>
      </c>
      <c r="J22" s="537">
        <v>1395</v>
      </c>
      <c r="K22" s="538">
        <v>27</v>
      </c>
      <c r="L22" s="349">
        <v>1.935483870967742</v>
      </c>
    </row>
    <row r="23" spans="1:12" s="110" customFormat="1" ht="15" customHeight="1" x14ac:dyDescent="0.2">
      <c r="A23" s="352" t="s">
        <v>347</v>
      </c>
      <c r="B23" s="353" t="s">
        <v>193</v>
      </c>
      <c r="C23" s="354"/>
      <c r="D23" s="354"/>
      <c r="E23" s="355"/>
      <c r="F23" s="539">
        <v>180</v>
      </c>
      <c r="G23" s="539">
        <v>293</v>
      </c>
      <c r="H23" s="539">
        <v>2012</v>
      </c>
      <c r="I23" s="539">
        <v>127</v>
      </c>
      <c r="J23" s="540">
        <v>336</v>
      </c>
      <c r="K23" s="541">
        <v>-156</v>
      </c>
      <c r="L23" s="356">
        <v>-46.428571428571431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37.4</v>
      </c>
      <c r="G25" s="542">
        <v>45.6</v>
      </c>
      <c r="H25" s="542">
        <v>40.9</v>
      </c>
      <c r="I25" s="542">
        <v>39.6</v>
      </c>
      <c r="J25" s="542">
        <v>38.200000000000003</v>
      </c>
      <c r="K25" s="543" t="s">
        <v>349</v>
      </c>
      <c r="L25" s="364">
        <v>-0.80000000000000426</v>
      </c>
    </row>
    <row r="26" spans="1:12" s="110" customFormat="1" ht="15" customHeight="1" x14ac:dyDescent="0.2">
      <c r="A26" s="365" t="s">
        <v>105</v>
      </c>
      <c r="B26" s="366" t="s">
        <v>345</v>
      </c>
      <c r="C26" s="362"/>
      <c r="D26" s="362"/>
      <c r="E26" s="363"/>
      <c r="F26" s="542">
        <v>36</v>
      </c>
      <c r="G26" s="542">
        <v>44.9</v>
      </c>
      <c r="H26" s="542">
        <v>39.9</v>
      </c>
      <c r="I26" s="542">
        <v>36.5</v>
      </c>
      <c r="J26" s="544">
        <v>37.5</v>
      </c>
      <c r="K26" s="543" t="s">
        <v>349</v>
      </c>
      <c r="L26" s="364">
        <v>-1.5</v>
      </c>
    </row>
    <row r="27" spans="1:12" s="110" customFormat="1" ht="15" customHeight="1" x14ac:dyDescent="0.2">
      <c r="A27" s="365"/>
      <c r="B27" s="366" t="s">
        <v>346</v>
      </c>
      <c r="C27" s="362"/>
      <c r="D27" s="362"/>
      <c r="E27" s="363"/>
      <c r="F27" s="542">
        <v>39.1</v>
      </c>
      <c r="G27" s="542">
        <v>46.4</v>
      </c>
      <c r="H27" s="542">
        <v>42</v>
      </c>
      <c r="I27" s="542">
        <v>43.8</v>
      </c>
      <c r="J27" s="542">
        <v>39</v>
      </c>
      <c r="K27" s="543" t="s">
        <v>349</v>
      </c>
      <c r="L27" s="364">
        <v>0.10000000000000142</v>
      </c>
    </row>
    <row r="28" spans="1:12" s="110" customFormat="1" ht="15" customHeight="1" x14ac:dyDescent="0.2">
      <c r="A28" s="365" t="s">
        <v>113</v>
      </c>
      <c r="B28" s="366" t="s">
        <v>108</v>
      </c>
      <c r="C28" s="362"/>
      <c r="D28" s="362"/>
      <c r="E28" s="363"/>
      <c r="F28" s="542">
        <v>48.4</v>
      </c>
      <c r="G28" s="542">
        <v>59.1</v>
      </c>
      <c r="H28" s="542">
        <v>50.6</v>
      </c>
      <c r="I28" s="542">
        <v>49.9</v>
      </c>
      <c r="J28" s="542">
        <v>48.3</v>
      </c>
      <c r="K28" s="543" t="s">
        <v>349</v>
      </c>
      <c r="L28" s="364">
        <v>0.10000000000000142</v>
      </c>
    </row>
    <row r="29" spans="1:12" s="110" customFormat="1" ht="11.25" x14ac:dyDescent="0.2">
      <c r="A29" s="365"/>
      <c r="B29" s="366" t="s">
        <v>109</v>
      </c>
      <c r="C29" s="362"/>
      <c r="D29" s="362"/>
      <c r="E29" s="363"/>
      <c r="F29" s="542">
        <v>34.6</v>
      </c>
      <c r="G29" s="542">
        <v>41.1</v>
      </c>
      <c r="H29" s="542">
        <v>37.799999999999997</v>
      </c>
      <c r="I29" s="542">
        <v>36.299999999999997</v>
      </c>
      <c r="J29" s="544">
        <v>36.1</v>
      </c>
      <c r="K29" s="543" t="s">
        <v>349</v>
      </c>
      <c r="L29" s="364">
        <v>-1.5</v>
      </c>
    </row>
    <row r="30" spans="1:12" s="110" customFormat="1" ht="15" customHeight="1" x14ac:dyDescent="0.2">
      <c r="A30" s="365"/>
      <c r="B30" s="366" t="s">
        <v>110</v>
      </c>
      <c r="C30" s="362"/>
      <c r="D30" s="362"/>
      <c r="E30" s="363"/>
      <c r="F30" s="542">
        <v>30.7</v>
      </c>
      <c r="G30" s="542">
        <v>35.1</v>
      </c>
      <c r="H30" s="542">
        <v>26.8</v>
      </c>
      <c r="I30" s="542">
        <v>30.6</v>
      </c>
      <c r="J30" s="542">
        <v>27.2</v>
      </c>
      <c r="K30" s="543" t="s">
        <v>349</v>
      </c>
      <c r="L30" s="364">
        <v>3.5</v>
      </c>
    </row>
    <row r="31" spans="1:12" s="110" customFormat="1" ht="15" customHeight="1" x14ac:dyDescent="0.2">
      <c r="A31" s="365"/>
      <c r="B31" s="366" t="s">
        <v>111</v>
      </c>
      <c r="C31" s="362"/>
      <c r="D31" s="362"/>
      <c r="E31" s="363"/>
      <c r="F31" s="542">
        <v>34.299999999999997</v>
      </c>
      <c r="G31" s="542">
        <v>39.1</v>
      </c>
      <c r="H31" s="542">
        <v>38.5</v>
      </c>
      <c r="I31" s="542">
        <v>51.4</v>
      </c>
      <c r="J31" s="542">
        <v>36.799999999999997</v>
      </c>
      <c r="K31" s="543" t="s">
        <v>349</v>
      </c>
      <c r="L31" s="364">
        <v>-2.5</v>
      </c>
    </row>
    <row r="32" spans="1:12" s="110" customFormat="1" ht="15" customHeight="1" x14ac:dyDescent="0.2">
      <c r="A32" s="367" t="s">
        <v>113</v>
      </c>
      <c r="B32" s="368" t="s">
        <v>181</v>
      </c>
      <c r="C32" s="362"/>
      <c r="D32" s="362"/>
      <c r="E32" s="363"/>
      <c r="F32" s="542">
        <v>29.1</v>
      </c>
      <c r="G32" s="542">
        <v>38.299999999999997</v>
      </c>
      <c r="H32" s="542">
        <v>35</v>
      </c>
      <c r="I32" s="542">
        <v>32.1</v>
      </c>
      <c r="J32" s="544">
        <v>32.6</v>
      </c>
      <c r="K32" s="543" t="s">
        <v>349</v>
      </c>
      <c r="L32" s="364">
        <v>-3.5</v>
      </c>
    </row>
    <row r="33" spans="1:12" s="110" customFormat="1" ht="15" customHeight="1" x14ac:dyDescent="0.2">
      <c r="A33" s="367"/>
      <c r="B33" s="368" t="s">
        <v>182</v>
      </c>
      <c r="C33" s="362"/>
      <c r="D33" s="362"/>
      <c r="E33" s="363"/>
      <c r="F33" s="542">
        <v>49</v>
      </c>
      <c r="G33" s="542">
        <v>54.5</v>
      </c>
      <c r="H33" s="542">
        <v>49</v>
      </c>
      <c r="I33" s="542">
        <v>50.6</v>
      </c>
      <c r="J33" s="542">
        <v>46.4</v>
      </c>
      <c r="K33" s="543" t="s">
        <v>349</v>
      </c>
      <c r="L33" s="364">
        <v>2.6000000000000014</v>
      </c>
    </row>
    <row r="34" spans="1:12" s="369" customFormat="1" ht="15" customHeight="1" x14ac:dyDescent="0.2">
      <c r="A34" s="367" t="s">
        <v>113</v>
      </c>
      <c r="B34" s="368" t="s">
        <v>116</v>
      </c>
      <c r="C34" s="362"/>
      <c r="D34" s="362"/>
      <c r="E34" s="363"/>
      <c r="F34" s="542">
        <v>37.5</v>
      </c>
      <c r="G34" s="542">
        <v>46.8</v>
      </c>
      <c r="H34" s="542">
        <v>39.5</v>
      </c>
      <c r="I34" s="542">
        <v>40.6</v>
      </c>
      <c r="J34" s="542">
        <v>36.299999999999997</v>
      </c>
      <c r="K34" s="543" t="s">
        <v>349</v>
      </c>
      <c r="L34" s="364">
        <v>1.2000000000000028</v>
      </c>
    </row>
    <row r="35" spans="1:12" s="369" customFormat="1" ht="11.25" x14ac:dyDescent="0.2">
      <c r="A35" s="370"/>
      <c r="B35" s="371" t="s">
        <v>117</v>
      </c>
      <c r="C35" s="372"/>
      <c r="D35" s="372"/>
      <c r="E35" s="373"/>
      <c r="F35" s="545">
        <v>36.799999999999997</v>
      </c>
      <c r="G35" s="545">
        <v>41.7</v>
      </c>
      <c r="H35" s="545">
        <v>47</v>
      </c>
      <c r="I35" s="545">
        <v>36.6</v>
      </c>
      <c r="J35" s="546">
        <v>46.1</v>
      </c>
      <c r="K35" s="547" t="s">
        <v>349</v>
      </c>
      <c r="L35" s="374">
        <v>-9.3000000000000043</v>
      </c>
    </row>
    <row r="36" spans="1:12" s="369" customFormat="1" ht="15.95" customHeight="1" x14ac:dyDescent="0.2">
      <c r="A36" s="375" t="s">
        <v>350</v>
      </c>
      <c r="B36" s="376"/>
      <c r="C36" s="377"/>
      <c r="D36" s="376"/>
      <c r="E36" s="378"/>
      <c r="F36" s="548">
        <v>6935</v>
      </c>
      <c r="G36" s="548">
        <v>5912</v>
      </c>
      <c r="H36" s="548">
        <v>7348</v>
      </c>
      <c r="I36" s="548">
        <v>6405</v>
      </c>
      <c r="J36" s="548">
        <v>6921</v>
      </c>
      <c r="K36" s="549">
        <v>14</v>
      </c>
      <c r="L36" s="380">
        <v>0.20228290709435054</v>
      </c>
    </row>
    <row r="37" spans="1:12" s="369" customFormat="1" ht="15.95" customHeight="1" x14ac:dyDescent="0.2">
      <c r="A37" s="381"/>
      <c r="B37" s="382" t="s">
        <v>113</v>
      </c>
      <c r="C37" s="382" t="s">
        <v>351</v>
      </c>
      <c r="D37" s="382"/>
      <c r="E37" s="383"/>
      <c r="F37" s="548">
        <v>2591</v>
      </c>
      <c r="G37" s="548">
        <v>2695</v>
      </c>
      <c r="H37" s="548">
        <v>3004</v>
      </c>
      <c r="I37" s="548">
        <v>2539</v>
      </c>
      <c r="J37" s="548">
        <v>2643</v>
      </c>
      <c r="K37" s="549">
        <v>-52</v>
      </c>
      <c r="L37" s="380">
        <v>-1.9674612183125237</v>
      </c>
    </row>
    <row r="38" spans="1:12" s="369" customFormat="1" ht="15.95" customHeight="1" x14ac:dyDescent="0.2">
      <c r="A38" s="381"/>
      <c r="B38" s="384" t="s">
        <v>105</v>
      </c>
      <c r="C38" s="384" t="s">
        <v>106</v>
      </c>
      <c r="D38" s="385"/>
      <c r="E38" s="383"/>
      <c r="F38" s="548">
        <v>3848</v>
      </c>
      <c r="G38" s="548">
        <v>3147</v>
      </c>
      <c r="H38" s="548">
        <v>3856</v>
      </c>
      <c r="I38" s="548">
        <v>3613</v>
      </c>
      <c r="J38" s="550">
        <v>3850</v>
      </c>
      <c r="K38" s="549">
        <v>-2</v>
      </c>
      <c r="L38" s="380">
        <v>-5.1948051948051951E-2</v>
      </c>
    </row>
    <row r="39" spans="1:12" s="369" customFormat="1" ht="15.95" customHeight="1" x14ac:dyDescent="0.2">
      <c r="A39" s="381"/>
      <c r="B39" s="385"/>
      <c r="C39" s="382" t="s">
        <v>352</v>
      </c>
      <c r="D39" s="385"/>
      <c r="E39" s="383"/>
      <c r="F39" s="548">
        <v>1384</v>
      </c>
      <c r="G39" s="548">
        <v>1412</v>
      </c>
      <c r="H39" s="548">
        <v>1539</v>
      </c>
      <c r="I39" s="548">
        <v>1317</v>
      </c>
      <c r="J39" s="548">
        <v>1444</v>
      </c>
      <c r="K39" s="549">
        <v>-60</v>
      </c>
      <c r="L39" s="380">
        <v>-4.1551246537396125</v>
      </c>
    </row>
    <row r="40" spans="1:12" s="369" customFormat="1" ht="15.95" customHeight="1" x14ac:dyDescent="0.2">
      <c r="A40" s="381"/>
      <c r="B40" s="384"/>
      <c r="C40" s="384" t="s">
        <v>107</v>
      </c>
      <c r="D40" s="385"/>
      <c r="E40" s="383"/>
      <c r="F40" s="548">
        <v>3087</v>
      </c>
      <c r="G40" s="548">
        <v>2765</v>
      </c>
      <c r="H40" s="548">
        <v>3492</v>
      </c>
      <c r="I40" s="548">
        <v>2792</v>
      </c>
      <c r="J40" s="548">
        <v>3071</v>
      </c>
      <c r="K40" s="549">
        <v>16</v>
      </c>
      <c r="L40" s="380">
        <v>0.52100293064148484</v>
      </c>
    </row>
    <row r="41" spans="1:12" s="369" customFormat="1" ht="24" customHeight="1" x14ac:dyDescent="0.2">
      <c r="A41" s="381"/>
      <c r="B41" s="385"/>
      <c r="C41" s="382" t="s">
        <v>352</v>
      </c>
      <c r="D41" s="385"/>
      <c r="E41" s="383"/>
      <c r="F41" s="548">
        <v>1207</v>
      </c>
      <c r="G41" s="548">
        <v>1283</v>
      </c>
      <c r="H41" s="548">
        <v>1465</v>
      </c>
      <c r="I41" s="548">
        <v>1222</v>
      </c>
      <c r="J41" s="550">
        <v>1199</v>
      </c>
      <c r="K41" s="549">
        <v>8</v>
      </c>
      <c r="L41" s="380">
        <v>0.66722268557130937</v>
      </c>
    </row>
    <row r="42" spans="1:12" s="110" customFormat="1" ht="15" customHeight="1" x14ac:dyDescent="0.2">
      <c r="A42" s="381"/>
      <c r="B42" s="384" t="s">
        <v>113</v>
      </c>
      <c r="C42" s="384" t="s">
        <v>353</v>
      </c>
      <c r="D42" s="385"/>
      <c r="E42" s="383"/>
      <c r="F42" s="548">
        <v>1548</v>
      </c>
      <c r="G42" s="548">
        <v>1578</v>
      </c>
      <c r="H42" s="548">
        <v>2126</v>
      </c>
      <c r="I42" s="548">
        <v>1702</v>
      </c>
      <c r="J42" s="548">
        <v>1566</v>
      </c>
      <c r="K42" s="549">
        <v>-18</v>
      </c>
      <c r="L42" s="380">
        <v>-1.1494252873563218</v>
      </c>
    </row>
    <row r="43" spans="1:12" s="110" customFormat="1" ht="15" customHeight="1" x14ac:dyDescent="0.2">
      <c r="A43" s="381"/>
      <c r="B43" s="385"/>
      <c r="C43" s="382" t="s">
        <v>352</v>
      </c>
      <c r="D43" s="385"/>
      <c r="E43" s="383"/>
      <c r="F43" s="548">
        <v>749</v>
      </c>
      <c r="G43" s="548">
        <v>933</v>
      </c>
      <c r="H43" s="548">
        <v>1076</v>
      </c>
      <c r="I43" s="548">
        <v>850</v>
      </c>
      <c r="J43" s="548">
        <v>757</v>
      </c>
      <c r="K43" s="549">
        <v>-8</v>
      </c>
      <c r="L43" s="380">
        <v>-1.0568031704095113</v>
      </c>
    </row>
    <row r="44" spans="1:12" s="110" customFormat="1" ht="15" customHeight="1" x14ac:dyDescent="0.2">
      <c r="A44" s="381"/>
      <c r="B44" s="384"/>
      <c r="C44" s="366" t="s">
        <v>109</v>
      </c>
      <c r="D44" s="385"/>
      <c r="E44" s="383"/>
      <c r="F44" s="548">
        <v>4743</v>
      </c>
      <c r="G44" s="548">
        <v>3975</v>
      </c>
      <c r="H44" s="548">
        <v>4752</v>
      </c>
      <c r="I44" s="548">
        <v>4250</v>
      </c>
      <c r="J44" s="550">
        <v>4740</v>
      </c>
      <c r="K44" s="549">
        <v>3</v>
      </c>
      <c r="L44" s="380">
        <v>6.3291139240506333E-2</v>
      </c>
    </row>
    <row r="45" spans="1:12" s="110" customFormat="1" ht="15" customHeight="1" x14ac:dyDescent="0.2">
      <c r="A45" s="381"/>
      <c r="B45" s="385"/>
      <c r="C45" s="382" t="s">
        <v>352</v>
      </c>
      <c r="D45" s="385"/>
      <c r="E45" s="383"/>
      <c r="F45" s="548">
        <v>1642</v>
      </c>
      <c r="G45" s="548">
        <v>1634</v>
      </c>
      <c r="H45" s="548">
        <v>1796</v>
      </c>
      <c r="I45" s="548">
        <v>1543</v>
      </c>
      <c r="J45" s="548">
        <v>1712</v>
      </c>
      <c r="K45" s="549">
        <v>-70</v>
      </c>
      <c r="L45" s="380">
        <v>-4.0887850467289724</v>
      </c>
    </row>
    <row r="46" spans="1:12" s="110" customFormat="1" ht="15" customHeight="1" x14ac:dyDescent="0.2">
      <c r="A46" s="381"/>
      <c r="B46" s="384"/>
      <c r="C46" s="366" t="s">
        <v>110</v>
      </c>
      <c r="D46" s="385"/>
      <c r="E46" s="383"/>
      <c r="F46" s="548">
        <v>577</v>
      </c>
      <c r="G46" s="548">
        <v>313</v>
      </c>
      <c r="H46" s="548">
        <v>418</v>
      </c>
      <c r="I46" s="548">
        <v>418</v>
      </c>
      <c r="J46" s="548">
        <v>547</v>
      </c>
      <c r="K46" s="549">
        <v>30</v>
      </c>
      <c r="L46" s="380">
        <v>5.4844606946983543</v>
      </c>
    </row>
    <row r="47" spans="1:12" s="110" customFormat="1" ht="15" customHeight="1" x14ac:dyDescent="0.2">
      <c r="A47" s="381"/>
      <c r="B47" s="385"/>
      <c r="C47" s="382" t="s">
        <v>352</v>
      </c>
      <c r="D47" s="385"/>
      <c r="E47" s="383"/>
      <c r="F47" s="548">
        <v>177</v>
      </c>
      <c r="G47" s="548">
        <v>110</v>
      </c>
      <c r="H47" s="548">
        <v>112</v>
      </c>
      <c r="I47" s="548">
        <v>128</v>
      </c>
      <c r="J47" s="550">
        <v>149</v>
      </c>
      <c r="K47" s="549">
        <v>28</v>
      </c>
      <c r="L47" s="380">
        <v>18.791946308724832</v>
      </c>
    </row>
    <row r="48" spans="1:12" s="110" customFormat="1" ht="15" customHeight="1" x14ac:dyDescent="0.2">
      <c r="A48" s="381"/>
      <c r="B48" s="385"/>
      <c r="C48" s="366" t="s">
        <v>111</v>
      </c>
      <c r="D48" s="386"/>
      <c r="E48" s="387"/>
      <c r="F48" s="548">
        <v>67</v>
      </c>
      <c r="G48" s="548">
        <v>46</v>
      </c>
      <c r="H48" s="548">
        <v>52</v>
      </c>
      <c r="I48" s="548">
        <v>35</v>
      </c>
      <c r="J48" s="548">
        <v>68</v>
      </c>
      <c r="K48" s="549">
        <v>-1</v>
      </c>
      <c r="L48" s="380">
        <v>-1.4705882352941178</v>
      </c>
    </row>
    <row r="49" spans="1:12" s="110" customFormat="1" ht="15" customHeight="1" x14ac:dyDescent="0.2">
      <c r="A49" s="381"/>
      <c r="B49" s="385"/>
      <c r="C49" s="382" t="s">
        <v>352</v>
      </c>
      <c r="D49" s="385"/>
      <c r="E49" s="383"/>
      <c r="F49" s="548">
        <v>23</v>
      </c>
      <c r="G49" s="548">
        <v>18</v>
      </c>
      <c r="H49" s="548">
        <v>20</v>
      </c>
      <c r="I49" s="548">
        <v>18</v>
      </c>
      <c r="J49" s="548">
        <v>25</v>
      </c>
      <c r="K49" s="549">
        <v>-2</v>
      </c>
      <c r="L49" s="380">
        <v>-8</v>
      </c>
    </row>
    <row r="50" spans="1:12" s="110" customFormat="1" ht="15" customHeight="1" x14ac:dyDescent="0.2">
      <c r="A50" s="381"/>
      <c r="B50" s="384" t="s">
        <v>113</v>
      </c>
      <c r="C50" s="382" t="s">
        <v>181</v>
      </c>
      <c r="D50" s="385"/>
      <c r="E50" s="383"/>
      <c r="F50" s="548">
        <v>4051</v>
      </c>
      <c r="G50" s="548">
        <v>3246</v>
      </c>
      <c r="H50" s="548">
        <v>4267</v>
      </c>
      <c r="I50" s="548">
        <v>3788</v>
      </c>
      <c r="J50" s="550">
        <v>4112</v>
      </c>
      <c r="K50" s="549">
        <v>-61</v>
      </c>
      <c r="L50" s="380">
        <v>-1.4834630350194553</v>
      </c>
    </row>
    <row r="51" spans="1:12" s="110" customFormat="1" ht="15" customHeight="1" x14ac:dyDescent="0.2">
      <c r="A51" s="381"/>
      <c r="B51" s="385"/>
      <c r="C51" s="382" t="s">
        <v>352</v>
      </c>
      <c r="D51" s="385"/>
      <c r="E51" s="383"/>
      <c r="F51" s="548">
        <v>1179</v>
      </c>
      <c r="G51" s="548">
        <v>1243</v>
      </c>
      <c r="H51" s="548">
        <v>1495</v>
      </c>
      <c r="I51" s="548">
        <v>1215</v>
      </c>
      <c r="J51" s="548">
        <v>1341</v>
      </c>
      <c r="K51" s="549">
        <v>-162</v>
      </c>
      <c r="L51" s="380">
        <v>-12.080536912751677</v>
      </c>
    </row>
    <row r="52" spans="1:12" s="110" customFormat="1" ht="15" customHeight="1" x14ac:dyDescent="0.2">
      <c r="A52" s="381"/>
      <c r="B52" s="384"/>
      <c r="C52" s="382" t="s">
        <v>182</v>
      </c>
      <c r="D52" s="385"/>
      <c r="E52" s="383"/>
      <c r="F52" s="548">
        <v>2884</v>
      </c>
      <c r="G52" s="548">
        <v>2666</v>
      </c>
      <c r="H52" s="548">
        <v>3081</v>
      </c>
      <c r="I52" s="548">
        <v>2617</v>
      </c>
      <c r="J52" s="548">
        <v>2809</v>
      </c>
      <c r="K52" s="549">
        <v>75</v>
      </c>
      <c r="L52" s="380">
        <v>2.66998932004272</v>
      </c>
    </row>
    <row r="53" spans="1:12" s="269" customFormat="1" ht="11.25" customHeight="1" x14ac:dyDescent="0.2">
      <c r="A53" s="381"/>
      <c r="B53" s="385"/>
      <c r="C53" s="382" t="s">
        <v>352</v>
      </c>
      <c r="D53" s="385"/>
      <c r="E53" s="383"/>
      <c r="F53" s="548">
        <v>1412</v>
      </c>
      <c r="G53" s="548">
        <v>1452</v>
      </c>
      <c r="H53" s="548">
        <v>1509</v>
      </c>
      <c r="I53" s="548">
        <v>1324</v>
      </c>
      <c r="J53" s="550">
        <v>1302</v>
      </c>
      <c r="K53" s="549">
        <v>110</v>
      </c>
      <c r="L53" s="380">
        <v>8.4485407066052236</v>
      </c>
    </row>
    <row r="54" spans="1:12" s="151" customFormat="1" ht="12.75" customHeight="1" x14ac:dyDescent="0.2">
      <c r="A54" s="381"/>
      <c r="B54" s="384" t="s">
        <v>113</v>
      </c>
      <c r="C54" s="384" t="s">
        <v>116</v>
      </c>
      <c r="D54" s="385"/>
      <c r="E54" s="383"/>
      <c r="F54" s="548">
        <v>5541</v>
      </c>
      <c r="G54" s="548">
        <v>4509</v>
      </c>
      <c r="H54" s="548">
        <v>5954</v>
      </c>
      <c r="I54" s="548">
        <v>4904</v>
      </c>
      <c r="J54" s="548">
        <v>5573</v>
      </c>
      <c r="K54" s="549">
        <v>-32</v>
      </c>
      <c r="L54" s="380">
        <v>-0.5741970213529517</v>
      </c>
    </row>
    <row r="55" spans="1:12" ht="11.25" x14ac:dyDescent="0.2">
      <c r="A55" s="381"/>
      <c r="B55" s="385"/>
      <c r="C55" s="382" t="s">
        <v>352</v>
      </c>
      <c r="D55" s="385"/>
      <c r="E55" s="383"/>
      <c r="F55" s="548">
        <v>2078</v>
      </c>
      <c r="G55" s="548">
        <v>2110</v>
      </c>
      <c r="H55" s="548">
        <v>2351</v>
      </c>
      <c r="I55" s="548">
        <v>1990</v>
      </c>
      <c r="J55" s="548">
        <v>2023</v>
      </c>
      <c r="K55" s="549">
        <v>55</v>
      </c>
      <c r="L55" s="380">
        <v>2.7187345526445874</v>
      </c>
    </row>
    <row r="56" spans="1:12" ht="14.25" customHeight="1" x14ac:dyDescent="0.2">
      <c r="A56" s="381"/>
      <c r="B56" s="385"/>
      <c r="C56" s="384" t="s">
        <v>117</v>
      </c>
      <c r="D56" s="385"/>
      <c r="E56" s="383"/>
      <c r="F56" s="548">
        <v>1390</v>
      </c>
      <c r="G56" s="548">
        <v>1398</v>
      </c>
      <c r="H56" s="548">
        <v>1390</v>
      </c>
      <c r="I56" s="548">
        <v>1500</v>
      </c>
      <c r="J56" s="548">
        <v>1342</v>
      </c>
      <c r="K56" s="549">
        <v>48</v>
      </c>
      <c r="L56" s="380">
        <v>3.5767511177347244</v>
      </c>
    </row>
    <row r="57" spans="1:12" ht="18.75" customHeight="1" x14ac:dyDescent="0.2">
      <c r="A57" s="388"/>
      <c r="B57" s="389"/>
      <c r="C57" s="390" t="s">
        <v>352</v>
      </c>
      <c r="D57" s="389"/>
      <c r="E57" s="391"/>
      <c r="F57" s="551">
        <v>511</v>
      </c>
      <c r="G57" s="552">
        <v>583</v>
      </c>
      <c r="H57" s="552">
        <v>653</v>
      </c>
      <c r="I57" s="552">
        <v>549</v>
      </c>
      <c r="J57" s="552">
        <v>618</v>
      </c>
      <c r="K57" s="553">
        <f t="shared" ref="K57" si="0">IF(OR(F57=".",J57=".")=TRUE,".",IF(OR(F57="*",J57="*")=TRUE,"*",IF(AND(F57="-",J57="-")=TRUE,"-",IF(AND(ISNUMBER(J57),ISNUMBER(F57))=TRUE,IF(F57-J57=0,0,F57-J57),IF(ISNUMBER(F57)=TRUE,F57,-J57)))))</f>
        <v>-107</v>
      </c>
      <c r="L57" s="392">
        <f t="shared" ref="L57" si="1">IF(K57 =".",".",IF(K57 ="*","*",IF(K57="-","-",IF(K57=0,0,IF(OR(J57="-",J57=".",F57="-",F57=".")=TRUE,"X",IF(J57=0,"0,0",IF(ABS(K57*100/J57)&gt;250,".X",(K57*100/J57))))))))</f>
        <v>-17.313915857605178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7174</v>
      </c>
      <c r="E11" s="114">
        <v>6275</v>
      </c>
      <c r="F11" s="114">
        <v>9848</v>
      </c>
      <c r="G11" s="114">
        <v>6580</v>
      </c>
      <c r="H11" s="140">
        <v>7306</v>
      </c>
      <c r="I11" s="115">
        <v>-132</v>
      </c>
      <c r="J11" s="116">
        <v>-1.8067341910758281</v>
      </c>
    </row>
    <row r="12" spans="1:15" s="110" customFormat="1" ht="24.95" customHeight="1" x14ac:dyDescent="0.2">
      <c r="A12" s="193" t="s">
        <v>132</v>
      </c>
      <c r="B12" s="194" t="s">
        <v>133</v>
      </c>
      <c r="C12" s="113">
        <v>0.18120992472818512</v>
      </c>
      <c r="D12" s="115">
        <v>13</v>
      </c>
      <c r="E12" s="114">
        <v>5</v>
      </c>
      <c r="F12" s="114">
        <v>9</v>
      </c>
      <c r="G12" s="114">
        <v>5</v>
      </c>
      <c r="H12" s="140">
        <v>10</v>
      </c>
      <c r="I12" s="115">
        <v>3</v>
      </c>
      <c r="J12" s="116">
        <v>30</v>
      </c>
    </row>
    <row r="13" spans="1:15" s="110" customFormat="1" ht="24.95" customHeight="1" x14ac:dyDescent="0.2">
      <c r="A13" s="193" t="s">
        <v>134</v>
      </c>
      <c r="B13" s="199" t="s">
        <v>214</v>
      </c>
      <c r="C13" s="113">
        <v>0.78059659882910515</v>
      </c>
      <c r="D13" s="115">
        <v>56</v>
      </c>
      <c r="E13" s="114">
        <v>38</v>
      </c>
      <c r="F13" s="114">
        <v>72</v>
      </c>
      <c r="G13" s="114">
        <v>60</v>
      </c>
      <c r="H13" s="140">
        <v>72</v>
      </c>
      <c r="I13" s="115">
        <v>-16</v>
      </c>
      <c r="J13" s="116">
        <v>-22.222222222222221</v>
      </c>
    </row>
    <row r="14" spans="1:15" s="287" customFormat="1" ht="24.95" customHeight="1" x14ac:dyDescent="0.2">
      <c r="A14" s="193" t="s">
        <v>215</v>
      </c>
      <c r="B14" s="199" t="s">
        <v>137</v>
      </c>
      <c r="C14" s="113">
        <v>5.6593253415110123</v>
      </c>
      <c r="D14" s="115">
        <v>406</v>
      </c>
      <c r="E14" s="114">
        <v>240</v>
      </c>
      <c r="F14" s="114">
        <v>395</v>
      </c>
      <c r="G14" s="114">
        <v>397</v>
      </c>
      <c r="H14" s="140">
        <v>458</v>
      </c>
      <c r="I14" s="115">
        <v>-52</v>
      </c>
      <c r="J14" s="116">
        <v>-11.353711790393014</v>
      </c>
      <c r="K14" s="110"/>
      <c r="L14" s="110"/>
      <c r="M14" s="110"/>
      <c r="N14" s="110"/>
      <c r="O14" s="110"/>
    </row>
    <row r="15" spans="1:15" s="110" customFormat="1" ht="24.95" customHeight="1" x14ac:dyDescent="0.2">
      <c r="A15" s="193" t="s">
        <v>216</v>
      </c>
      <c r="B15" s="199" t="s">
        <v>217</v>
      </c>
      <c r="C15" s="113">
        <v>1.5054362977418456</v>
      </c>
      <c r="D15" s="115">
        <v>108</v>
      </c>
      <c r="E15" s="114">
        <v>116</v>
      </c>
      <c r="F15" s="114">
        <v>152</v>
      </c>
      <c r="G15" s="114">
        <v>216</v>
      </c>
      <c r="H15" s="140">
        <v>176</v>
      </c>
      <c r="I15" s="115">
        <v>-68</v>
      </c>
      <c r="J15" s="116">
        <v>-38.636363636363633</v>
      </c>
    </row>
    <row r="16" spans="1:15" s="287" customFormat="1" ht="24.95" customHeight="1" x14ac:dyDescent="0.2">
      <c r="A16" s="193" t="s">
        <v>218</v>
      </c>
      <c r="B16" s="199" t="s">
        <v>141</v>
      </c>
      <c r="C16" s="113">
        <v>3.1223863953164206</v>
      </c>
      <c r="D16" s="115">
        <v>224</v>
      </c>
      <c r="E16" s="114">
        <v>94</v>
      </c>
      <c r="F16" s="114">
        <v>217</v>
      </c>
      <c r="G16" s="114">
        <v>156</v>
      </c>
      <c r="H16" s="140">
        <v>259</v>
      </c>
      <c r="I16" s="115">
        <v>-35</v>
      </c>
      <c r="J16" s="116">
        <v>-13.513513513513514</v>
      </c>
      <c r="K16" s="110"/>
      <c r="L16" s="110"/>
      <c r="M16" s="110"/>
      <c r="N16" s="110"/>
      <c r="O16" s="110"/>
    </row>
    <row r="17" spans="1:15" s="110" customFormat="1" ht="24.95" customHeight="1" x14ac:dyDescent="0.2">
      <c r="A17" s="193" t="s">
        <v>142</v>
      </c>
      <c r="B17" s="199" t="s">
        <v>220</v>
      </c>
      <c r="C17" s="113">
        <v>1.0315026484527461</v>
      </c>
      <c r="D17" s="115">
        <v>74</v>
      </c>
      <c r="E17" s="114">
        <v>30</v>
      </c>
      <c r="F17" s="114">
        <v>26</v>
      </c>
      <c r="G17" s="114">
        <v>25</v>
      </c>
      <c r="H17" s="140">
        <v>23</v>
      </c>
      <c r="I17" s="115">
        <v>51</v>
      </c>
      <c r="J17" s="116">
        <v>221.7391304347826</v>
      </c>
    </row>
    <row r="18" spans="1:15" s="287" customFormat="1" ht="24.95" customHeight="1" x14ac:dyDescent="0.2">
      <c r="A18" s="201" t="s">
        <v>144</v>
      </c>
      <c r="B18" s="202" t="s">
        <v>145</v>
      </c>
      <c r="C18" s="113">
        <v>4.8508502927237247</v>
      </c>
      <c r="D18" s="115">
        <v>348</v>
      </c>
      <c r="E18" s="114">
        <v>165</v>
      </c>
      <c r="F18" s="114">
        <v>419</v>
      </c>
      <c r="G18" s="114">
        <v>331</v>
      </c>
      <c r="H18" s="140">
        <v>257</v>
      </c>
      <c r="I18" s="115">
        <v>91</v>
      </c>
      <c r="J18" s="116">
        <v>35.408560311284049</v>
      </c>
      <c r="K18" s="110"/>
      <c r="L18" s="110"/>
      <c r="M18" s="110"/>
      <c r="N18" s="110"/>
      <c r="O18" s="110"/>
    </row>
    <row r="19" spans="1:15" s="110" customFormat="1" ht="24.95" customHeight="1" x14ac:dyDescent="0.2">
      <c r="A19" s="193" t="s">
        <v>146</v>
      </c>
      <c r="B19" s="199" t="s">
        <v>147</v>
      </c>
      <c r="C19" s="113">
        <v>12.921661555617508</v>
      </c>
      <c r="D19" s="115">
        <v>927</v>
      </c>
      <c r="E19" s="114">
        <v>824</v>
      </c>
      <c r="F19" s="114">
        <v>1368</v>
      </c>
      <c r="G19" s="114">
        <v>836</v>
      </c>
      <c r="H19" s="140">
        <v>1054</v>
      </c>
      <c r="I19" s="115">
        <v>-127</v>
      </c>
      <c r="J19" s="116">
        <v>-12.049335863377609</v>
      </c>
    </row>
    <row r="20" spans="1:15" s="287" customFormat="1" ht="24.95" customHeight="1" x14ac:dyDescent="0.2">
      <c r="A20" s="193" t="s">
        <v>148</v>
      </c>
      <c r="B20" s="199" t="s">
        <v>149</v>
      </c>
      <c r="C20" s="113">
        <v>4.307220518539169</v>
      </c>
      <c r="D20" s="115">
        <v>309</v>
      </c>
      <c r="E20" s="114">
        <v>286</v>
      </c>
      <c r="F20" s="114">
        <v>488</v>
      </c>
      <c r="G20" s="114">
        <v>246</v>
      </c>
      <c r="H20" s="140">
        <v>286</v>
      </c>
      <c r="I20" s="115">
        <v>23</v>
      </c>
      <c r="J20" s="116">
        <v>8.0419580419580416</v>
      </c>
      <c r="K20" s="110"/>
      <c r="L20" s="110"/>
      <c r="M20" s="110"/>
      <c r="N20" s="110"/>
      <c r="O20" s="110"/>
    </row>
    <row r="21" spans="1:15" s="110" customFormat="1" ht="24.95" customHeight="1" x14ac:dyDescent="0.2">
      <c r="A21" s="201" t="s">
        <v>150</v>
      </c>
      <c r="B21" s="202" t="s">
        <v>151</v>
      </c>
      <c r="C21" s="113">
        <v>6.4538611653192079</v>
      </c>
      <c r="D21" s="115">
        <v>463</v>
      </c>
      <c r="E21" s="114">
        <v>432</v>
      </c>
      <c r="F21" s="114">
        <v>571</v>
      </c>
      <c r="G21" s="114">
        <v>467</v>
      </c>
      <c r="H21" s="140">
        <v>471</v>
      </c>
      <c r="I21" s="115">
        <v>-8</v>
      </c>
      <c r="J21" s="116">
        <v>-1.6985138004246285</v>
      </c>
    </row>
    <row r="22" spans="1:15" s="110" customFormat="1" ht="24.95" customHeight="1" x14ac:dyDescent="0.2">
      <c r="A22" s="201" t="s">
        <v>152</v>
      </c>
      <c r="B22" s="199" t="s">
        <v>153</v>
      </c>
      <c r="C22" s="113">
        <v>4.0563144689155282</v>
      </c>
      <c r="D22" s="115">
        <v>291</v>
      </c>
      <c r="E22" s="114">
        <v>184</v>
      </c>
      <c r="F22" s="114">
        <v>377</v>
      </c>
      <c r="G22" s="114">
        <v>224</v>
      </c>
      <c r="H22" s="140">
        <v>337</v>
      </c>
      <c r="I22" s="115">
        <v>-46</v>
      </c>
      <c r="J22" s="116">
        <v>-13.649851632047477</v>
      </c>
    </row>
    <row r="23" spans="1:15" s="110" customFormat="1" ht="24.95" customHeight="1" x14ac:dyDescent="0.2">
      <c r="A23" s="193" t="s">
        <v>154</v>
      </c>
      <c r="B23" s="199" t="s">
        <v>155</v>
      </c>
      <c r="C23" s="113">
        <v>2.2442152216336773</v>
      </c>
      <c r="D23" s="115">
        <v>161</v>
      </c>
      <c r="E23" s="114">
        <v>56</v>
      </c>
      <c r="F23" s="114">
        <v>169</v>
      </c>
      <c r="G23" s="114">
        <v>76</v>
      </c>
      <c r="H23" s="140">
        <v>142</v>
      </c>
      <c r="I23" s="115">
        <v>19</v>
      </c>
      <c r="J23" s="116">
        <v>13.380281690140846</v>
      </c>
    </row>
    <row r="24" spans="1:15" s="110" customFormat="1" ht="24.95" customHeight="1" x14ac:dyDescent="0.2">
      <c r="A24" s="193" t="s">
        <v>156</v>
      </c>
      <c r="B24" s="199" t="s">
        <v>221</v>
      </c>
      <c r="C24" s="113">
        <v>9.3532199609701703</v>
      </c>
      <c r="D24" s="115">
        <v>671</v>
      </c>
      <c r="E24" s="114">
        <v>679</v>
      </c>
      <c r="F24" s="114">
        <v>962</v>
      </c>
      <c r="G24" s="114">
        <v>512</v>
      </c>
      <c r="H24" s="140">
        <v>582</v>
      </c>
      <c r="I24" s="115">
        <v>89</v>
      </c>
      <c r="J24" s="116">
        <v>15.292096219931272</v>
      </c>
    </row>
    <row r="25" spans="1:15" s="110" customFormat="1" ht="24.95" customHeight="1" x14ac:dyDescent="0.2">
      <c r="A25" s="193" t="s">
        <v>222</v>
      </c>
      <c r="B25" s="204" t="s">
        <v>159</v>
      </c>
      <c r="C25" s="113">
        <v>4.8090326177864506</v>
      </c>
      <c r="D25" s="115">
        <v>345</v>
      </c>
      <c r="E25" s="114">
        <v>329</v>
      </c>
      <c r="F25" s="114">
        <v>454</v>
      </c>
      <c r="G25" s="114">
        <v>414</v>
      </c>
      <c r="H25" s="140">
        <v>405</v>
      </c>
      <c r="I25" s="115">
        <v>-60</v>
      </c>
      <c r="J25" s="116">
        <v>-14.814814814814815</v>
      </c>
    </row>
    <row r="26" spans="1:15" s="110" customFormat="1" ht="24.95" customHeight="1" x14ac:dyDescent="0.2">
      <c r="A26" s="201">
        <v>782.78300000000002</v>
      </c>
      <c r="B26" s="203" t="s">
        <v>160</v>
      </c>
      <c r="C26" s="113">
        <v>17.354335098968498</v>
      </c>
      <c r="D26" s="115">
        <v>1245</v>
      </c>
      <c r="E26" s="114">
        <v>1100</v>
      </c>
      <c r="F26" s="114">
        <v>1280</v>
      </c>
      <c r="G26" s="114">
        <v>1329</v>
      </c>
      <c r="H26" s="140">
        <v>1309</v>
      </c>
      <c r="I26" s="115">
        <v>-64</v>
      </c>
      <c r="J26" s="116">
        <v>-4.8892284186401831</v>
      </c>
    </row>
    <row r="27" spans="1:15" s="110" customFormat="1" ht="24.95" customHeight="1" x14ac:dyDescent="0.2">
      <c r="A27" s="193" t="s">
        <v>161</v>
      </c>
      <c r="B27" s="199" t="s">
        <v>162</v>
      </c>
      <c r="C27" s="113">
        <v>2.7320880959018679</v>
      </c>
      <c r="D27" s="115">
        <v>196</v>
      </c>
      <c r="E27" s="114">
        <v>151</v>
      </c>
      <c r="F27" s="114">
        <v>300</v>
      </c>
      <c r="G27" s="114">
        <v>166</v>
      </c>
      <c r="H27" s="140">
        <v>154</v>
      </c>
      <c r="I27" s="115">
        <v>42</v>
      </c>
      <c r="J27" s="116">
        <v>27.272727272727273</v>
      </c>
    </row>
    <row r="28" spans="1:15" s="110" customFormat="1" ht="24.95" customHeight="1" x14ac:dyDescent="0.2">
      <c r="A28" s="193" t="s">
        <v>163</v>
      </c>
      <c r="B28" s="199" t="s">
        <v>164</v>
      </c>
      <c r="C28" s="113">
        <v>5.3387231669919153</v>
      </c>
      <c r="D28" s="115">
        <v>383</v>
      </c>
      <c r="E28" s="114">
        <v>537</v>
      </c>
      <c r="F28" s="114">
        <v>593</v>
      </c>
      <c r="G28" s="114">
        <v>353</v>
      </c>
      <c r="H28" s="140">
        <v>378</v>
      </c>
      <c r="I28" s="115">
        <v>5</v>
      </c>
      <c r="J28" s="116">
        <v>1.3227513227513228</v>
      </c>
    </row>
    <row r="29" spans="1:15" s="110" customFormat="1" ht="24.95" customHeight="1" x14ac:dyDescent="0.2">
      <c r="A29" s="193">
        <v>86</v>
      </c>
      <c r="B29" s="199" t="s">
        <v>165</v>
      </c>
      <c r="C29" s="113">
        <v>6.3702258154446616</v>
      </c>
      <c r="D29" s="115">
        <v>457</v>
      </c>
      <c r="E29" s="114">
        <v>452</v>
      </c>
      <c r="F29" s="114">
        <v>991</v>
      </c>
      <c r="G29" s="114">
        <v>483</v>
      </c>
      <c r="H29" s="140">
        <v>575</v>
      </c>
      <c r="I29" s="115">
        <v>-118</v>
      </c>
      <c r="J29" s="116">
        <v>-20.521739130434781</v>
      </c>
    </row>
    <row r="30" spans="1:15" s="110" customFormat="1" ht="24.95" customHeight="1" x14ac:dyDescent="0.2">
      <c r="A30" s="193">
        <v>87.88</v>
      </c>
      <c r="B30" s="204" t="s">
        <v>166</v>
      </c>
      <c r="C30" s="113">
        <v>7.0114301644828547</v>
      </c>
      <c r="D30" s="115">
        <v>503</v>
      </c>
      <c r="E30" s="114">
        <v>365</v>
      </c>
      <c r="F30" s="114">
        <v>845</v>
      </c>
      <c r="G30" s="114">
        <v>378</v>
      </c>
      <c r="H30" s="140">
        <v>501</v>
      </c>
      <c r="I30" s="115">
        <v>2</v>
      </c>
      <c r="J30" s="116">
        <v>0.39920159680638723</v>
      </c>
    </row>
    <row r="31" spans="1:15" s="110" customFormat="1" ht="24.95" customHeight="1" x14ac:dyDescent="0.2">
      <c r="A31" s="193" t="s">
        <v>167</v>
      </c>
      <c r="B31" s="199" t="s">
        <v>168</v>
      </c>
      <c r="C31" s="113">
        <v>5.5756899916364651</v>
      </c>
      <c r="D31" s="115">
        <v>400</v>
      </c>
      <c r="E31" s="114">
        <v>432</v>
      </c>
      <c r="F31" s="114">
        <v>555</v>
      </c>
      <c r="G31" s="114">
        <v>303</v>
      </c>
      <c r="H31" s="140">
        <v>315</v>
      </c>
      <c r="I31" s="115">
        <v>85</v>
      </c>
      <c r="J31" s="116">
        <v>26.984126984126984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0.18120992472818512</v>
      </c>
      <c r="D34" s="115">
        <v>13</v>
      </c>
      <c r="E34" s="114">
        <v>5</v>
      </c>
      <c r="F34" s="114">
        <v>9</v>
      </c>
      <c r="G34" s="114">
        <v>5</v>
      </c>
      <c r="H34" s="140">
        <v>10</v>
      </c>
      <c r="I34" s="115">
        <v>3</v>
      </c>
      <c r="J34" s="116">
        <v>30</v>
      </c>
    </row>
    <row r="35" spans="1:10" s="110" customFormat="1" ht="24.95" customHeight="1" x14ac:dyDescent="0.2">
      <c r="A35" s="292" t="s">
        <v>171</v>
      </c>
      <c r="B35" s="293" t="s">
        <v>172</v>
      </c>
      <c r="C35" s="113">
        <v>11.290772233063842</v>
      </c>
      <c r="D35" s="115">
        <v>810</v>
      </c>
      <c r="E35" s="114">
        <v>443</v>
      </c>
      <c r="F35" s="114">
        <v>886</v>
      </c>
      <c r="G35" s="114">
        <v>788</v>
      </c>
      <c r="H35" s="140">
        <v>787</v>
      </c>
      <c r="I35" s="115">
        <v>23</v>
      </c>
      <c r="J35" s="116">
        <v>2.9224904701397714</v>
      </c>
    </row>
    <row r="36" spans="1:10" s="110" customFormat="1" ht="24.95" customHeight="1" x14ac:dyDescent="0.2">
      <c r="A36" s="294" t="s">
        <v>173</v>
      </c>
      <c r="B36" s="295" t="s">
        <v>174</v>
      </c>
      <c r="C36" s="125">
        <v>88.528017842207973</v>
      </c>
      <c r="D36" s="143">
        <v>6351</v>
      </c>
      <c r="E36" s="144">
        <v>5827</v>
      </c>
      <c r="F36" s="144">
        <v>8953</v>
      </c>
      <c r="G36" s="144">
        <v>5787</v>
      </c>
      <c r="H36" s="145">
        <v>6509</v>
      </c>
      <c r="I36" s="143">
        <v>-158</v>
      </c>
      <c r="J36" s="146">
        <v>-2.4274082040251961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7174</v>
      </c>
      <c r="F11" s="264">
        <v>6275</v>
      </c>
      <c r="G11" s="264">
        <v>9848</v>
      </c>
      <c r="H11" s="264">
        <v>6580</v>
      </c>
      <c r="I11" s="265">
        <v>7306</v>
      </c>
      <c r="J11" s="263">
        <v>-132</v>
      </c>
      <c r="K11" s="266">
        <v>-1.8067341910758281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30.150543629774184</v>
      </c>
      <c r="E13" s="115">
        <v>2163</v>
      </c>
      <c r="F13" s="114">
        <v>2045</v>
      </c>
      <c r="G13" s="114">
        <v>2448</v>
      </c>
      <c r="H13" s="114">
        <v>2253</v>
      </c>
      <c r="I13" s="140">
        <v>2206</v>
      </c>
      <c r="J13" s="115">
        <v>-43</v>
      </c>
      <c r="K13" s="116">
        <v>-1.9492293744333635</v>
      </c>
    </row>
    <row r="14" spans="1:15" ht="15.95" customHeight="1" x14ac:dyDescent="0.2">
      <c r="A14" s="306" t="s">
        <v>230</v>
      </c>
      <c r="B14" s="307"/>
      <c r="C14" s="308"/>
      <c r="D14" s="113">
        <v>46.877613604683582</v>
      </c>
      <c r="E14" s="115">
        <v>3363</v>
      </c>
      <c r="F14" s="114">
        <v>2999</v>
      </c>
      <c r="G14" s="114">
        <v>5798</v>
      </c>
      <c r="H14" s="114">
        <v>3187</v>
      </c>
      <c r="I14" s="140">
        <v>3733</v>
      </c>
      <c r="J14" s="115">
        <v>-370</v>
      </c>
      <c r="K14" s="116">
        <v>-9.9115992499330297</v>
      </c>
    </row>
    <row r="15" spans="1:15" ht="15.95" customHeight="1" x14ac:dyDescent="0.2">
      <c r="A15" s="306" t="s">
        <v>231</v>
      </c>
      <c r="B15" s="307"/>
      <c r="C15" s="308"/>
      <c r="D15" s="113">
        <v>9.1998884862001677</v>
      </c>
      <c r="E15" s="115">
        <v>660</v>
      </c>
      <c r="F15" s="114">
        <v>498</v>
      </c>
      <c r="G15" s="114">
        <v>654</v>
      </c>
      <c r="H15" s="114">
        <v>445</v>
      </c>
      <c r="I15" s="140">
        <v>535</v>
      </c>
      <c r="J15" s="115">
        <v>125</v>
      </c>
      <c r="K15" s="116">
        <v>23.364485981308412</v>
      </c>
    </row>
    <row r="16" spans="1:15" ht="15.95" customHeight="1" x14ac:dyDescent="0.2">
      <c r="A16" s="306" t="s">
        <v>232</v>
      </c>
      <c r="B16" s="307"/>
      <c r="C16" s="308"/>
      <c r="D16" s="113">
        <v>13.395595204906607</v>
      </c>
      <c r="E16" s="115">
        <v>961</v>
      </c>
      <c r="F16" s="114">
        <v>709</v>
      </c>
      <c r="G16" s="114">
        <v>901</v>
      </c>
      <c r="H16" s="114">
        <v>668</v>
      </c>
      <c r="I16" s="140">
        <v>810</v>
      </c>
      <c r="J16" s="115">
        <v>151</v>
      </c>
      <c r="K16" s="116">
        <v>18.641975308641975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0.30666294954000556</v>
      </c>
      <c r="E18" s="115">
        <v>22</v>
      </c>
      <c r="F18" s="114">
        <v>15</v>
      </c>
      <c r="G18" s="114">
        <v>15</v>
      </c>
      <c r="H18" s="114">
        <v>18</v>
      </c>
      <c r="I18" s="140">
        <v>8</v>
      </c>
      <c r="J18" s="115">
        <v>14</v>
      </c>
      <c r="K18" s="116">
        <v>175</v>
      </c>
    </row>
    <row r="19" spans="1:11" ht="14.1" customHeight="1" x14ac:dyDescent="0.2">
      <c r="A19" s="306" t="s">
        <v>235</v>
      </c>
      <c r="B19" s="307" t="s">
        <v>236</v>
      </c>
      <c r="C19" s="308"/>
      <c r="D19" s="113">
        <v>0.1115137998327293</v>
      </c>
      <c r="E19" s="115">
        <v>8</v>
      </c>
      <c r="F19" s="114">
        <v>8</v>
      </c>
      <c r="G19" s="114">
        <v>7</v>
      </c>
      <c r="H19" s="114">
        <v>11</v>
      </c>
      <c r="I19" s="140">
        <v>8</v>
      </c>
      <c r="J19" s="115">
        <v>0</v>
      </c>
      <c r="K19" s="116">
        <v>0</v>
      </c>
    </row>
    <row r="20" spans="1:11" ht="14.1" customHeight="1" x14ac:dyDescent="0.2">
      <c r="A20" s="306">
        <v>12</v>
      </c>
      <c r="B20" s="307" t="s">
        <v>237</v>
      </c>
      <c r="C20" s="308"/>
      <c r="D20" s="113">
        <v>0.59938667410091995</v>
      </c>
      <c r="E20" s="115">
        <v>43</v>
      </c>
      <c r="F20" s="114">
        <v>25</v>
      </c>
      <c r="G20" s="114">
        <v>57</v>
      </c>
      <c r="H20" s="114">
        <v>47</v>
      </c>
      <c r="I20" s="140">
        <v>58</v>
      </c>
      <c r="J20" s="115">
        <v>-15</v>
      </c>
      <c r="K20" s="116">
        <v>-25.862068965517242</v>
      </c>
    </row>
    <row r="21" spans="1:11" ht="14.1" customHeight="1" x14ac:dyDescent="0.2">
      <c r="A21" s="306">
        <v>21</v>
      </c>
      <c r="B21" s="307" t="s">
        <v>238</v>
      </c>
      <c r="C21" s="308"/>
      <c r="D21" s="113">
        <v>0.18120992472818512</v>
      </c>
      <c r="E21" s="115">
        <v>13</v>
      </c>
      <c r="F21" s="114">
        <v>5</v>
      </c>
      <c r="G21" s="114">
        <v>14</v>
      </c>
      <c r="H21" s="114">
        <v>8</v>
      </c>
      <c r="I21" s="140">
        <v>16</v>
      </c>
      <c r="J21" s="115">
        <v>-3</v>
      </c>
      <c r="K21" s="116">
        <v>-18.75</v>
      </c>
    </row>
    <row r="22" spans="1:11" ht="14.1" customHeight="1" x14ac:dyDescent="0.2">
      <c r="A22" s="306">
        <v>22</v>
      </c>
      <c r="B22" s="307" t="s">
        <v>239</v>
      </c>
      <c r="C22" s="308"/>
      <c r="D22" s="113">
        <v>1.463618622804572</v>
      </c>
      <c r="E22" s="115">
        <v>105</v>
      </c>
      <c r="F22" s="114">
        <v>43</v>
      </c>
      <c r="G22" s="114">
        <v>101</v>
      </c>
      <c r="H22" s="114">
        <v>82</v>
      </c>
      <c r="I22" s="140">
        <v>114</v>
      </c>
      <c r="J22" s="115">
        <v>-9</v>
      </c>
      <c r="K22" s="116">
        <v>-7.8947368421052628</v>
      </c>
    </row>
    <row r="23" spans="1:11" ht="14.1" customHeight="1" x14ac:dyDescent="0.2">
      <c r="A23" s="306">
        <v>23</v>
      </c>
      <c r="B23" s="307" t="s">
        <v>240</v>
      </c>
      <c r="C23" s="308"/>
      <c r="D23" s="113">
        <v>0.86423194870365205</v>
      </c>
      <c r="E23" s="115">
        <v>62</v>
      </c>
      <c r="F23" s="114">
        <v>261</v>
      </c>
      <c r="G23" s="114">
        <v>197</v>
      </c>
      <c r="H23" s="114">
        <v>74</v>
      </c>
      <c r="I23" s="140">
        <v>42</v>
      </c>
      <c r="J23" s="115">
        <v>20</v>
      </c>
      <c r="K23" s="116">
        <v>47.61904761904762</v>
      </c>
    </row>
    <row r="24" spans="1:11" ht="14.1" customHeight="1" x14ac:dyDescent="0.2">
      <c r="A24" s="306">
        <v>24</v>
      </c>
      <c r="B24" s="307" t="s">
        <v>241</v>
      </c>
      <c r="C24" s="308"/>
      <c r="D24" s="113">
        <v>1.4357401728463897</v>
      </c>
      <c r="E24" s="115">
        <v>103</v>
      </c>
      <c r="F24" s="114">
        <v>81</v>
      </c>
      <c r="G24" s="114">
        <v>218</v>
      </c>
      <c r="H24" s="114">
        <v>192</v>
      </c>
      <c r="I24" s="140">
        <v>186</v>
      </c>
      <c r="J24" s="115">
        <v>-83</v>
      </c>
      <c r="K24" s="116">
        <v>-44.623655913978496</v>
      </c>
    </row>
    <row r="25" spans="1:11" ht="14.1" customHeight="1" x14ac:dyDescent="0.2">
      <c r="A25" s="306">
        <v>25</v>
      </c>
      <c r="B25" s="307" t="s">
        <v>242</v>
      </c>
      <c r="C25" s="308"/>
      <c r="D25" s="113">
        <v>3.3593532199609704</v>
      </c>
      <c r="E25" s="115">
        <v>241</v>
      </c>
      <c r="F25" s="114">
        <v>138</v>
      </c>
      <c r="G25" s="114">
        <v>273</v>
      </c>
      <c r="H25" s="114">
        <v>180</v>
      </c>
      <c r="I25" s="140">
        <v>280</v>
      </c>
      <c r="J25" s="115">
        <v>-39</v>
      </c>
      <c r="K25" s="116">
        <v>-13.928571428571429</v>
      </c>
    </row>
    <row r="26" spans="1:11" ht="14.1" customHeight="1" x14ac:dyDescent="0.2">
      <c r="A26" s="306">
        <v>26</v>
      </c>
      <c r="B26" s="307" t="s">
        <v>243</v>
      </c>
      <c r="C26" s="308"/>
      <c r="D26" s="113">
        <v>2.2860328965709504</v>
      </c>
      <c r="E26" s="115">
        <v>164</v>
      </c>
      <c r="F26" s="114">
        <v>93</v>
      </c>
      <c r="G26" s="114">
        <v>235</v>
      </c>
      <c r="H26" s="114">
        <v>118</v>
      </c>
      <c r="I26" s="140">
        <v>184</v>
      </c>
      <c r="J26" s="115">
        <v>-20</v>
      </c>
      <c r="K26" s="116">
        <v>-10.869565217391305</v>
      </c>
    </row>
    <row r="27" spans="1:11" ht="14.1" customHeight="1" x14ac:dyDescent="0.2">
      <c r="A27" s="306">
        <v>27</v>
      </c>
      <c r="B27" s="307" t="s">
        <v>244</v>
      </c>
      <c r="C27" s="308"/>
      <c r="D27" s="113">
        <v>1.0872595483691108</v>
      </c>
      <c r="E27" s="115">
        <v>78</v>
      </c>
      <c r="F27" s="114">
        <v>44</v>
      </c>
      <c r="G27" s="114">
        <v>88</v>
      </c>
      <c r="H27" s="114">
        <v>48</v>
      </c>
      <c r="I27" s="140">
        <v>62</v>
      </c>
      <c r="J27" s="115">
        <v>16</v>
      </c>
      <c r="K27" s="116">
        <v>25.806451612903224</v>
      </c>
    </row>
    <row r="28" spans="1:11" ht="14.1" customHeight="1" x14ac:dyDescent="0.2">
      <c r="A28" s="306">
        <v>28</v>
      </c>
      <c r="B28" s="307" t="s">
        <v>245</v>
      </c>
      <c r="C28" s="308"/>
      <c r="D28" s="113">
        <v>0.19514914970727629</v>
      </c>
      <c r="E28" s="115">
        <v>14</v>
      </c>
      <c r="F28" s="114">
        <v>10</v>
      </c>
      <c r="G28" s="114">
        <v>18</v>
      </c>
      <c r="H28" s="114">
        <v>13</v>
      </c>
      <c r="I28" s="140">
        <v>14</v>
      </c>
      <c r="J28" s="115">
        <v>0</v>
      </c>
      <c r="K28" s="116">
        <v>0</v>
      </c>
    </row>
    <row r="29" spans="1:11" ht="14.1" customHeight="1" x14ac:dyDescent="0.2">
      <c r="A29" s="306">
        <v>29</v>
      </c>
      <c r="B29" s="307" t="s">
        <v>246</v>
      </c>
      <c r="C29" s="308"/>
      <c r="D29" s="113">
        <v>7.0671870643992198</v>
      </c>
      <c r="E29" s="115">
        <v>507</v>
      </c>
      <c r="F29" s="114">
        <v>475</v>
      </c>
      <c r="G29" s="114">
        <v>475</v>
      </c>
      <c r="H29" s="114">
        <v>651</v>
      </c>
      <c r="I29" s="140">
        <v>539</v>
      </c>
      <c r="J29" s="115">
        <v>-32</v>
      </c>
      <c r="K29" s="116">
        <v>-5.9369202226345079</v>
      </c>
    </row>
    <row r="30" spans="1:11" ht="14.1" customHeight="1" x14ac:dyDescent="0.2">
      <c r="A30" s="306" t="s">
        <v>247</v>
      </c>
      <c r="B30" s="307" t="s">
        <v>248</v>
      </c>
      <c r="C30" s="308"/>
      <c r="D30" s="113">
        <v>4.948424867577363</v>
      </c>
      <c r="E30" s="115">
        <v>355</v>
      </c>
      <c r="F30" s="114">
        <v>322</v>
      </c>
      <c r="G30" s="114">
        <v>290</v>
      </c>
      <c r="H30" s="114">
        <v>492</v>
      </c>
      <c r="I30" s="140">
        <v>367</v>
      </c>
      <c r="J30" s="115">
        <v>-12</v>
      </c>
      <c r="K30" s="116">
        <v>-3.2697547683923704</v>
      </c>
    </row>
    <row r="31" spans="1:11" ht="14.1" customHeight="1" x14ac:dyDescent="0.2">
      <c r="A31" s="306" t="s">
        <v>249</v>
      </c>
      <c r="B31" s="307" t="s">
        <v>250</v>
      </c>
      <c r="C31" s="308"/>
      <c r="D31" s="113" t="s">
        <v>513</v>
      </c>
      <c r="E31" s="115" t="s">
        <v>513</v>
      </c>
      <c r="F31" s="114">
        <v>153</v>
      </c>
      <c r="G31" s="114">
        <v>185</v>
      </c>
      <c r="H31" s="114">
        <v>159</v>
      </c>
      <c r="I31" s="140">
        <v>172</v>
      </c>
      <c r="J31" s="115" t="s">
        <v>513</v>
      </c>
      <c r="K31" s="116" t="s">
        <v>513</v>
      </c>
    </row>
    <row r="32" spans="1:11" ht="14.1" customHeight="1" x14ac:dyDescent="0.2">
      <c r="A32" s="306">
        <v>31</v>
      </c>
      <c r="B32" s="307" t="s">
        <v>251</v>
      </c>
      <c r="C32" s="308"/>
      <c r="D32" s="113">
        <v>1.463618622804572</v>
      </c>
      <c r="E32" s="115">
        <v>105</v>
      </c>
      <c r="F32" s="114">
        <v>65</v>
      </c>
      <c r="G32" s="114">
        <v>92</v>
      </c>
      <c r="H32" s="114">
        <v>60</v>
      </c>
      <c r="I32" s="140">
        <v>63</v>
      </c>
      <c r="J32" s="115">
        <v>42</v>
      </c>
      <c r="K32" s="116">
        <v>66.666666666666671</v>
      </c>
    </row>
    <row r="33" spans="1:11" ht="14.1" customHeight="1" x14ac:dyDescent="0.2">
      <c r="A33" s="306">
        <v>32</v>
      </c>
      <c r="B33" s="307" t="s">
        <v>252</v>
      </c>
      <c r="C33" s="308"/>
      <c r="D33" s="113">
        <v>1.8260384722609424</v>
      </c>
      <c r="E33" s="115">
        <v>131</v>
      </c>
      <c r="F33" s="114">
        <v>99</v>
      </c>
      <c r="G33" s="114">
        <v>142</v>
      </c>
      <c r="H33" s="114">
        <v>135</v>
      </c>
      <c r="I33" s="140">
        <v>88</v>
      </c>
      <c r="J33" s="115">
        <v>43</v>
      </c>
      <c r="K33" s="116">
        <v>48.863636363636367</v>
      </c>
    </row>
    <row r="34" spans="1:11" ht="14.1" customHeight="1" x14ac:dyDescent="0.2">
      <c r="A34" s="306">
        <v>33</v>
      </c>
      <c r="B34" s="307" t="s">
        <v>253</v>
      </c>
      <c r="C34" s="308"/>
      <c r="D34" s="113">
        <v>0.97574574853638141</v>
      </c>
      <c r="E34" s="115">
        <v>70</v>
      </c>
      <c r="F34" s="114">
        <v>41</v>
      </c>
      <c r="G34" s="114">
        <v>81</v>
      </c>
      <c r="H34" s="114">
        <v>86</v>
      </c>
      <c r="I34" s="140">
        <v>60</v>
      </c>
      <c r="J34" s="115">
        <v>10</v>
      </c>
      <c r="K34" s="116">
        <v>16.666666666666668</v>
      </c>
    </row>
    <row r="35" spans="1:11" ht="14.1" customHeight="1" x14ac:dyDescent="0.2">
      <c r="A35" s="306">
        <v>34</v>
      </c>
      <c r="B35" s="307" t="s">
        <v>254</v>
      </c>
      <c r="C35" s="308"/>
      <c r="D35" s="113">
        <v>1.6866462224700307</v>
      </c>
      <c r="E35" s="115">
        <v>121</v>
      </c>
      <c r="F35" s="114">
        <v>45</v>
      </c>
      <c r="G35" s="114">
        <v>148</v>
      </c>
      <c r="H35" s="114">
        <v>93</v>
      </c>
      <c r="I35" s="140">
        <v>93</v>
      </c>
      <c r="J35" s="115">
        <v>28</v>
      </c>
      <c r="K35" s="116">
        <v>30.107526881720432</v>
      </c>
    </row>
    <row r="36" spans="1:11" ht="14.1" customHeight="1" x14ac:dyDescent="0.2">
      <c r="A36" s="306">
        <v>41</v>
      </c>
      <c r="B36" s="307" t="s">
        <v>255</v>
      </c>
      <c r="C36" s="308"/>
      <c r="D36" s="113">
        <v>0.72483969891274047</v>
      </c>
      <c r="E36" s="115">
        <v>52</v>
      </c>
      <c r="F36" s="114">
        <v>17</v>
      </c>
      <c r="G36" s="114">
        <v>76</v>
      </c>
      <c r="H36" s="114">
        <v>35</v>
      </c>
      <c r="I36" s="140">
        <v>30</v>
      </c>
      <c r="J36" s="115">
        <v>22</v>
      </c>
      <c r="K36" s="116">
        <v>73.333333333333329</v>
      </c>
    </row>
    <row r="37" spans="1:11" ht="14.1" customHeight="1" x14ac:dyDescent="0.2">
      <c r="A37" s="306">
        <v>42</v>
      </c>
      <c r="B37" s="307" t="s">
        <v>256</v>
      </c>
      <c r="C37" s="308"/>
      <c r="D37" s="113">
        <v>0.13939224979091164</v>
      </c>
      <c r="E37" s="115">
        <v>10</v>
      </c>
      <c r="F37" s="114">
        <v>3</v>
      </c>
      <c r="G37" s="114">
        <v>8</v>
      </c>
      <c r="H37" s="114" t="s">
        <v>513</v>
      </c>
      <c r="I37" s="140" t="s">
        <v>513</v>
      </c>
      <c r="J37" s="115" t="s">
        <v>513</v>
      </c>
      <c r="K37" s="116" t="s">
        <v>513</v>
      </c>
    </row>
    <row r="38" spans="1:11" ht="14.1" customHeight="1" x14ac:dyDescent="0.2">
      <c r="A38" s="306">
        <v>43</v>
      </c>
      <c r="B38" s="307" t="s">
        <v>257</v>
      </c>
      <c r="C38" s="308"/>
      <c r="D38" s="113">
        <v>3.3314747700027878</v>
      </c>
      <c r="E38" s="115">
        <v>239</v>
      </c>
      <c r="F38" s="114">
        <v>121</v>
      </c>
      <c r="G38" s="114">
        <v>264</v>
      </c>
      <c r="H38" s="114">
        <v>134</v>
      </c>
      <c r="I38" s="140">
        <v>232</v>
      </c>
      <c r="J38" s="115">
        <v>7</v>
      </c>
      <c r="K38" s="116">
        <v>3.0172413793103448</v>
      </c>
    </row>
    <row r="39" spans="1:11" ht="14.1" customHeight="1" x14ac:dyDescent="0.2">
      <c r="A39" s="306">
        <v>51</v>
      </c>
      <c r="B39" s="307" t="s">
        <v>258</v>
      </c>
      <c r="C39" s="308"/>
      <c r="D39" s="113">
        <v>10.788960133816559</v>
      </c>
      <c r="E39" s="115">
        <v>774</v>
      </c>
      <c r="F39" s="114">
        <v>689</v>
      </c>
      <c r="G39" s="114">
        <v>960</v>
      </c>
      <c r="H39" s="114">
        <v>711</v>
      </c>
      <c r="I39" s="140">
        <v>867</v>
      </c>
      <c r="J39" s="115">
        <v>-93</v>
      </c>
      <c r="K39" s="116">
        <v>-10.726643598615917</v>
      </c>
    </row>
    <row r="40" spans="1:11" ht="14.1" customHeight="1" x14ac:dyDescent="0.2">
      <c r="A40" s="306" t="s">
        <v>259</v>
      </c>
      <c r="B40" s="307" t="s">
        <v>260</v>
      </c>
      <c r="C40" s="308"/>
      <c r="D40" s="113">
        <v>10.301087259548369</v>
      </c>
      <c r="E40" s="115">
        <v>739</v>
      </c>
      <c r="F40" s="114">
        <v>673</v>
      </c>
      <c r="G40" s="114">
        <v>919</v>
      </c>
      <c r="H40" s="114">
        <v>687</v>
      </c>
      <c r="I40" s="140">
        <v>830</v>
      </c>
      <c r="J40" s="115">
        <v>-91</v>
      </c>
      <c r="K40" s="116">
        <v>-10.963855421686747</v>
      </c>
    </row>
    <row r="41" spans="1:11" ht="14.1" customHeight="1" x14ac:dyDescent="0.2">
      <c r="A41" s="306"/>
      <c r="B41" s="307" t="s">
        <v>261</v>
      </c>
      <c r="C41" s="308"/>
      <c r="D41" s="113">
        <v>9.0047393364928912</v>
      </c>
      <c r="E41" s="115">
        <v>646</v>
      </c>
      <c r="F41" s="114">
        <v>563</v>
      </c>
      <c r="G41" s="114">
        <v>694</v>
      </c>
      <c r="H41" s="114">
        <v>574</v>
      </c>
      <c r="I41" s="140">
        <v>650</v>
      </c>
      <c r="J41" s="115">
        <v>-4</v>
      </c>
      <c r="K41" s="116">
        <v>-0.61538461538461542</v>
      </c>
    </row>
    <row r="42" spans="1:11" ht="14.1" customHeight="1" x14ac:dyDescent="0.2">
      <c r="A42" s="306">
        <v>52</v>
      </c>
      <c r="B42" s="307" t="s">
        <v>262</v>
      </c>
      <c r="C42" s="308"/>
      <c r="D42" s="113">
        <v>3.8332868692500699</v>
      </c>
      <c r="E42" s="115">
        <v>275</v>
      </c>
      <c r="F42" s="114">
        <v>206</v>
      </c>
      <c r="G42" s="114">
        <v>277</v>
      </c>
      <c r="H42" s="114">
        <v>244</v>
      </c>
      <c r="I42" s="140">
        <v>244</v>
      </c>
      <c r="J42" s="115">
        <v>31</v>
      </c>
      <c r="K42" s="116">
        <v>12.704918032786885</v>
      </c>
    </row>
    <row r="43" spans="1:11" ht="14.1" customHeight="1" x14ac:dyDescent="0.2">
      <c r="A43" s="306" t="s">
        <v>263</v>
      </c>
      <c r="B43" s="307" t="s">
        <v>264</v>
      </c>
      <c r="C43" s="308"/>
      <c r="D43" s="113">
        <v>3.3593532199609704</v>
      </c>
      <c r="E43" s="115">
        <v>241</v>
      </c>
      <c r="F43" s="114">
        <v>189</v>
      </c>
      <c r="G43" s="114">
        <v>243</v>
      </c>
      <c r="H43" s="114">
        <v>208</v>
      </c>
      <c r="I43" s="140">
        <v>221</v>
      </c>
      <c r="J43" s="115">
        <v>20</v>
      </c>
      <c r="K43" s="116">
        <v>9.0497737556561084</v>
      </c>
    </row>
    <row r="44" spans="1:11" ht="14.1" customHeight="1" x14ac:dyDescent="0.2">
      <c r="A44" s="306">
        <v>53</v>
      </c>
      <c r="B44" s="307" t="s">
        <v>265</v>
      </c>
      <c r="C44" s="308"/>
      <c r="D44" s="113">
        <v>0.83635349874546971</v>
      </c>
      <c r="E44" s="115">
        <v>60</v>
      </c>
      <c r="F44" s="114">
        <v>49</v>
      </c>
      <c r="G44" s="114">
        <v>85</v>
      </c>
      <c r="H44" s="114">
        <v>64</v>
      </c>
      <c r="I44" s="140">
        <v>56</v>
      </c>
      <c r="J44" s="115">
        <v>4</v>
      </c>
      <c r="K44" s="116">
        <v>7.1428571428571432</v>
      </c>
    </row>
    <row r="45" spans="1:11" ht="14.1" customHeight="1" x14ac:dyDescent="0.2">
      <c r="A45" s="306" t="s">
        <v>266</v>
      </c>
      <c r="B45" s="307" t="s">
        <v>267</v>
      </c>
      <c r="C45" s="308"/>
      <c r="D45" s="113">
        <v>0.82241427376637855</v>
      </c>
      <c r="E45" s="115">
        <v>59</v>
      </c>
      <c r="F45" s="114">
        <v>44</v>
      </c>
      <c r="G45" s="114">
        <v>78</v>
      </c>
      <c r="H45" s="114">
        <v>57</v>
      </c>
      <c r="I45" s="140">
        <v>51</v>
      </c>
      <c r="J45" s="115">
        <v>8</v>
      </c>
      <c r="K45" s="116">
        <v>15.686274509803921</v>
      </c>
    </row>
    <row r="46" spans="1:11" ht="14.1" customHeight="1" x14ac:dyDescent="0.2">
      <c r="A46" s="306">
        <v>54</v>
      </c>
      <c r="B46" s="307" t="s">
        <v>268</v>
      </c>
      <c r="C46" s="308"/>
      <c r="D46" s="113">
        <v>3.2199609701700584</v>
      </c>
      <c r="E46" s="115">
        <v>231</v>
      </c>
      <c r="F46" s="114">
        <v>182</v>
      </c>
      <c r="G46" s="114">
        <v>238</v>
      </c>
      <c r="H46" s="114">
        <v>286</v>
      </c>
      <c r="I46" s="140">
        <v>275</v>
      </c>
      <c r="J46" s="115">
        <v>-44</v>
      </c>
      <c r="K46" s="116">
        <v>-16</v>
      </c>
    </row>
    <row r="47" spans="1:11" ht="14.1" customHeight="1" x14ac:dyDescent="0.2">
      <c r="A47" s="306">
        <v>61</v>
      </c>
      <c r="B47" s="307" t="s">
        <v>269</v>
      </c>
      <c r="C47" s="308"/>
      <c r="D47" s="113">
        <v>1.7563423473654864</v>
      </c>
      <c r="E47" s="115">
        <v>126</v>
      </c>
      <c r="F47" s="114">
        <v>93</v>
      </c>
      <c r="G47" s="114">
        <v>202</v>
      </c>
      <c r="H47" s="114">
        <v>113</v>
      </c>
      <c r="I47" s="140">
        <v>115</v>
      </c>
      <c r="J47" s="115">
        <v>11</v>
      </c>
      <c r="K47" s="116">
        <v>9.5652173913043477</v>
      </c>
    </row>
    <row r="48" spans="1:11" ht="14.1" customHeight="1" x14ac:dyDescent="0.2">
      <c r="A48" s="306">
        <v>62</v>
      </c>
      <c r="B48" s="307" t="s">
        <v>270</v>
      </c>
      <c r="C48" s="308"/>
      <c r="D48" s="113">
        <v>6.5235572902146641</v>
      </c>
      <c r="E48" s="115">
        <v>468</v>
      </c>
      <c r="F48" s="114">
        <v>575</v>
      </c>
      <c r="G48" s="114">
        <v>814</v>
      </c>
      <c r="H48" s="114">
        <v>528</v>
      </c>
      <c r="I48" s="140">
        <v>596</v>
      </c>
      <c r="J48" s="115">
        <v>-128</v>
      </c>
      <c r="K48" s="116">
        <v>-21.476510067114095</v>
      </c>
    </row>
    <row r="49" spans="1:11" ht="14.1" customHeight="1" x14ac:dyDescent="0.2">
      <c r="A49" s="306">
        <v>63</v>
      </c>
      <c r="B49" s="307" t="s">
        <v>271</v>
      </c>
      <c r="C49" s="308"/>
      <c r="D49" s="113">
        <v>4.1817674937273486</v>
      </c>
      <c r="E49" s="115">
        <v>300</v>
      </c>
      <c r="F49" s="114">
        <v>311</v>
      </c>
      <c r="G49" s="114">
        <v>433</v>
      </c>
      <c r="H49" s="114">
        <v>317</v>
      </c>
      <c r="I49" s="140">
        <v>307</v>
      </c>
      <c r="J49" s="115">
        <v>-7</v>
      </c>
      <c r="K49" s="116">
        <v>-2.2801302931596092</v>
      </c>
    </row>
    <row r="50" spans="1:11" ht="14.1" customHeight="1" x14ac:dyDescent="0.2">
      <c r="A50" s="306" t="s">
        <v>272</v>
      </c>
      <c r="B50" s="307" t="s">
        <v>273</v>
      </c>
      <c r="C50" s="308"/>
      <c r="D50" s="113">
        <v>0.50181209924728187</v>
      </c>
      <c r="E50" s="115">
        <v>36</v>
      </c>
      <c r="F50" s="114">
        <v>18</v>
      </c>
      <c r="G50" s="114">
        <v>40</v>
      </c>
      <c r="H50" s="114">
        <v>22</v>
      </c>
      <c r="I50" s="140">
        <v>26</v>
      </c>
      <c r="J50" s="115">
        <v>10</v>
      </c>
      <c r="K50" s="116">
        <v>38.46153846153846</v>
      </c>
    </row>
    <row r="51" spans="1:11" ht="14.1" customHeight="1" x14ac:dyDescent="0.2">
      <c r="A51" s="306" t="s">
        <v>274</v>
      </c>
      <c r="B51" s="307" t="s">
        <v>275</v>
      </c>
      <c r="C51" s="308"/>
      <c r="D51" s="113">
        <v>3.415110119877335</v>
      </c>
      <c r="E51" s="115">
        <v>245</v>
      </c>
      <c r="F51" s="114">
        <v>275</v>
      </c>
      <c r="G51" s="114">
        <v>332</v>
      </c>
      <c r="H51" s="114">
        <v>256</v>
      </c>
      <c r="I51" s="140">
        <v>253</v>
      </c>
      <c r="J51" s="115">
        <v>-8</v>
      </c>
      <c r="K51" s="116">
        <v>-3.1620553359683794</v>
      </c>
    </row>
    <row r="52" spans="1:11" ht="14.1" customHeight="1" x14ac:dyDescent="0.2">
      <c r="A52" s="306">
        <v>71</v>
      </c>
      <c r="B52" s="307" t="s">
        <v>276</v>
      </c>
      <c r="C52" s="308"/>
      <c r="D52" s="113">
        <v>11.15137998327293</v>
      </c>
      <c r="E52" s="115">
        <v>800</v>
      </c>
      <c r="F52" s="114">
        <v>776</v>
      </c>
      <c r="G52" s="114">
        <v>903</v>
      </c>
      <c r="H52" s="114">
        <v>682</v>
      </c>
      <c r="I52" s="140">
        <v>718</v>
      </c>
      <c r="J52" s="115">
        <v>82</v>
      </c>
      <c r="K52" s="116">
        <v>11.420612813370473</v>
      </c>
    </row>
    <row r="53" spans="1:11" ht="14.1" customHeight="1" x14ac:dyDescent="0.2">
      <c r="A53" s="306" t="s">
        <v>277</v>
      </c>
      <c r="B53" s="307" t="s">
        <v>278</v>
      </c>
      <c r="C53" s="308"/>
      <c r="D53" s="113">
        <v>3.4290493448564261</v>
      </c>
      <c r="E53" s="115">
        <v>246</v>
      </c>
      <c r="F53" s="114">
        <v>151</v>
      </c>
      <c r="G53" s="114">
        <v>306</v>
      </c>
      <c r="H53" s="114">
        <v>187</v>
      </c>
      <c r="I53" s="140">
        <v>202</v>
      </c>
      <c r="J53" s="115">
        <v>44</v>
      </c>
      <c r="K53" s="116">
        <v>21.782178217821784</v>
      </c>
    </row>
    <row r="54" spans="1:11" ht="14.1" customHeight="1" x14ac:dyDescent="0.2">
      <c r="A54" s="306" t="s">
        <v>279</v>
      </c>
      <c r="B54" s="307" t="s">
        <v>280</v>
      </c>
      <c r="C54" s="308"/>
      <c r="D54" s="113">
        <v>6.495678840256482</v>
      </c>
      <c r="E54" s="115">
        <v>466</v>
      </c>
      <c r="F54" s="114">
        <v>566</v>
      </c>
      <c r="G54" s="114">
        <v>532</v>
      </c>
      <c r="H54" s="114">
        <v>445</v>
      </c>
      <c r="I54" s="140">
        <v>440</v>
      </c>
      <c r="J54" s="115">
        <v>26</v>
      </c>
      <c r="K54" s="116">
        <v>5.9090909090909092</v>
      </c>
    </row>
    <row r="55" spans="1:11" ht="14.1" customHeight="1" x14ac:dyDescent="0.2">
      <c r="A55" s="306">
        <v>72</v>
      </c>
      <c r="B55" s="307" t="s">
        <v>281</v>
      </c>
      <c r="C55" s="308"/>
      <c r="D55" s="113">
        <v>2.927237245609144</v>
      </c>
      <c r="E55" s="115">
        <v>210</v>
      </c>
      <c r="F55" s="114">
        <v>109</v>
      </c>
      <c r="G55" s="114">
        <v>289</v>
      </c>
      <c r="H55" s="114">
        <v>130</v>
      </c>
      <c r="I55" s="140">
        <v>213</v>
      </c>
      <c r="J55" s="115">
        <v>-3</v>
      </c>
      <c r="K55" s="116">
        <v>-1.408450704225352</v>
      </c>
    </row>
    <row r="56" spans="1:11" ht="14.1" customHeight="1" x14ac:dyDescent="0.2">
      <c r="A56" s="306" t="s">
        <v>282</v>
      </c>
      <c r="B56" s="307" t="s">
        <v>283</v>
      </c>
      <c r="C56" s="308"/>
      <c r="D56" s="113">
        <v>1.5751324226373014</v>
      </c>
      <c r="E56" s="115">
        <v>113</v>
      </c>
      <c r="F56" s="114">
        <v>35</v>
      </c>
      <c r="G56" s="114">
        <v>160</v>
      </c>
      <c r="H56" s="114">
        <v>53</v>
      </c>
      <c r="I56" s="140">
        <v>107</v>
      </c>
      <c r="J56" s="115">
        <v>6</v>
      </c>
      <c r="K56" s="116">
        <v>5.6074766355140184</v>
      </c>
    </row>
    <row r="57" spans="1:11" ht="14.1" customHeight="1" x14ac:dyDescent="0.2">
      <c r="A57" s="306" t="s">
        <v>284</v>
      </c>
      <c r="B57" s="307" t="s">
        <v>285</v>
      </c>
      <c r="C57" s="308"/>
      <c r="D57" s="113">
        <v>0.89211039866183439</v>
      </c>
      <c r="E57" s="115">
        <v>64</v>
      </c>
      <c r="F57" s="114">
        <v>57</v>
      </c>
      <c r="G57" s="114">
        <v>45</v>
      </c>
      <c r="H57" s="114">
        <v>41</v>
      </c>
      <c r="I57" s="140">
        <v>72</v>
      </c>
      <c r="J57" s="115">
        <v>-8</v>
      </c>
      <c r="K57" s="116">
        <v>-11.111111111111111</v>
      </c>
    </row>
    <row r="58" spans="1:11" ht="14.1" customHeight="1" x14ac:dyDescent="0.2">
      <c r="A58" s="306">
        <v>73</v>
      </c>
      <c r="B58" s="307" t="s">
        <v>286</v>
      </c>
      <c r="C58" s="308"/>
      <c r="D58" s="113">
        <v>2.6484527460273211</v>
      </c>
      <c r="E58" s="115">
        <v>190</v>
      </c>
      <c r="F58" s="114">
        <v>146</v>
      </c>
      <c r="G58" s="114">
        <v>289</v>
      </c>
      <c r="H58" s="114">
        <v>135</v>
      </c>
      <c r="I58" s="140">
        <v>156</v>
      </c>
      <c r="J58" s="115">
        <v>34</v>
      </c>
      <c r="K58" s="116">
        <v>21.794871794871796</v>
      </c>
    </row>
    <row r="59" spans="1:11" ht="14.1" customHeight="1" x14ac:dyDescent="0.2">
      <c r="A59" s="306" t="s">
        <v>287</v>
      </c>
      <c r="B59" s="307" t="s">
        <v>288</v>
      </c>
      <c r="C59" s="308"/>
      <c r="D59" s="113">
        <v>1.4914970727627543</v>
      </c>
      <c r="E59" s="115">
        <v>107</v>
      </c>
      <c r="F59" s="114">
        <v>81</v>
      </c>
      <c r="G59" s="114">
        <v>186</v>
      </c>
      <c r="H59" s="114">
        <v>76</v>
      </c>
      <c r="I59" s="140">
        <v>81</v>
      </c>
      <c r="J59" s="115">
        <v>26</v>
      </c>
      <c r="K59" s="116">
        <v>32.098765432098766</v>
      </c>
    </row>
    <row r="60" spans="1:11" ht="14.1" customHeight="1" x14ac:dyDescent="0.2">
      <c r="A60" s="306">
        <v>81</v>
      </c>
      <c r="B60" s="307" t="s">
        <v>289</v>
      </c>
      <c r="C60" s="308"/>
      <c r="D60" s="113">
        <v>7.4714245887928632</v>
      </c>
      <c r="E60" s="115">
        <v>536</v>
      </c>
      <c r="F60" s="114">
        <v>496</v>
      </c>
      <c r="G60" s="114">
        <v>1027</v>
      </c>
      <c r="H60" s="114">
        <v>528</v>
      </c>
      <c r="I60" s="140">
        <v>681</v>
      </c>
      <c r="J60" s="115">
        <v>-145</v>
      </c>
      <c r="K60" s="116">
        <v>-21.292217327459618</v>
      </c>
    </row>
    <row r="61" spans="1:11" ht="14.1" customHeight="1" x14ac:dyDescent="0.2">
      <c r="A61" s="306" t="s">
        <v>290</v>
      </c>
      <c r="B61" s="307" t="s">
        <v>291</v>
      </c>
      <c r="C61" s="308"/>
      <c r="D61" s="113">
        <v>1.9514914970727628</v>
      </c>
      <c r="E61" s="115">
        <v>140</v>
      </c>
      <c r="F61" s="114">
        <v>104</v>
      </c>
      <c r="G61" s="114">
        <v>268</v>
      </c>
      <c r="H61" s="114">
        <v>179</v>
      </c>
      <c r="I61" s="140">
        <v>177</v>
      </c>
      <c r="J61" s="115">
        <v>-37</v>
      </c>
      <c r="K61" s="116">
        <v>-20.903954802259886</v>
      </c>
    </row>
    <row r="62" spans="1:11" ht="14.1" customHeight="1" x14ac:dyDescent="0.2">
      <c r="A62" s="306" t="s">
        <v>292</v>
      </c>
      <c r="B62" s="307" t="s">
        <v>293</v>
      </c>
      <c r="C62" s="308"/>
      <c r="D62" s="113">
        <v>2.6902704209645942</v>
      </c>
      <c r="E62" s="115">
        <v>193</v>
      </c>
      <c r="F62" s="114">
        <v>179</v>
      </c>
      <c r="G62" s="114">
        <v>599</v>
      </c>
      <c r="H62" s="114">
        <v>198</v>
      </c>
      <c r="I62" s="140">
        <v>248</v>
      </c>
      <c r="J62" s="115">
        <v>-55</v>
      </c>
      <c r="K62" s="116">
        <v>-22.177419354838708</v>
      </c>
    </row>
    <row r="63" spans="1:11" ht="14.1" customHeight="1" x14ac:dyDescent="0.2">
      <c r="A63" s="306"/>
      <c r="B63" s="307" t="s">
        <v>294</v>
      </c>
      <c r="C63" s="308"/>
      <c r="D63" s="113">
        <v>2.3975466964036798</v>
      </c>
      <c r="E63" s="115">
        <v>172</v>
      </c>
      <c r="F63" s="114">
        <v>152</v>
      </c>
      <c r="G63" s="114">
        <v>546</v>
      </c>
      <c r="H63" s="114">
        <v>162</v>
      </c>
      <c r="I63" s="140">
        <v>222</v>
      </c>
      <c r="J63" s="115">
        <v>-50</v>
      </c>
      <c r="K63" s="116">
        <v>-22.522522522522522</v>
      </c>
    </row>
    <row r="64" spans="1:11" ht="14.1" customHeight="1" x14ac:dyDescent="0.2">
      <c r="A64" s="306" t="s">
        <v>295</v>
      </c>
      <c r="B64" s="307" t="s">
        <v>296</v>
      </c>
      <c r="C64" s="308"/>
      <c r="D64" s="113">
        <v>1.3102871480345692</v>
      </c>
      <c r="E64" s="115">
        <v>94</v>
      </c>
      <c r="F64" s="114">
        <v>57</v>
      </c>
      <c r="G64" s="114">
        <v>75</v>
      </c>
      <c r="H64" s="114">
        <v>69</v>
      </c>
      <c r="I64" s="140">
        <v>85</v>
      </c>
      <c r="J64" s="115">
        <v>9</v>
      </c>
      <c r="K64" s="116">
        <v>10.588235294117647</v>
      </c>
    </row>
    <row r="65" spans="1:11" ht="14.1" customHeight="1" x14ac:dyDescent="0.2">
      <c r="A65" s="306" t="s">
        <v>297</v>
      </c>
      <c r="B65" s="307" t="s">
        <v>298</v>
      </c>
      <c r="C65" s="308"/>
      <c r="D65" s="113">
        <v>0.65514357401728462</v>
      </c>
      <c r="E65" s="115">
        <v>47</v>
      </c>
      <c r="F65" s="114">
        <v>71</v>
      </c>
      <c r="G65" s="114">
        <v>38</v>
      </c>
      <c r="H65" s="114">
        <v>36</v>
      </c>
      <c r="I65" s="140">
        <v>49</v>
      </c>
      <c r="J65" s="115">
        <v>-2</v>
      </c>
      <c r="K65" s="116">
        <v>-4.0816326530612246</v>
      </c>
    </row>
    <row r="66" spans="1:11" ht="14.1" customHeight="1" x14ac:dyDescent="0.2">
      <c r="A66" s="306">
        <v>82</v>
      </c>
      <c r="B66" s="307" t="s">
        <v>299</v>
      </c>
      <c r="C66" s="308"/>
      <c r="D66" s="113">
        <v>2.9411764705882355</v>
      </c>
      <c r="E66" s="115">
        <v>211</v>
      </c>
      <c r="F66" s="114">
        <v>165</v>
      </c>
      <c r="G66" s="114">
        <v>388</v>
      </c>
      <c r="H66" s="114">
        <v>173</v>
      </c>
      <c r="I66" s="140">
        <v>224</v>
      </c>
      <c r="J66" s="115">
        <v>-13</v>
      </c>
      <c r="K66" s="116">
        <v>-5.8035714285714288</v>
      </c>
    </row>
    <row r="67" spans="1:11" ht="14.1" customHeight="1" x14ac:dyDescent="0.2">
      <c r="A67" s="306" t="s">
        <v>300</v>
      </c>
      <c r="B67" s="307" t="s">
        <v>301</v>
      </c>
      <c r="C67" s="308"/>
      <c r="D67" s="113">
        <v>1.630889322553666</v>
      </c>
      <c r="E67" s="115">
        <v>117</v>
      </c>
      <c r="F67" s="114">
        <v>104</v>
      </c>
      <c r="G67" s="114">
        <v>180</v>
      </c>
      <c r="H67" s="114">
        <v>109</v>
      </c>
      <c r="I67" s="140">
        <v>124</v>
      </c>
      <c r="J67" s="115">
        <v>-7</v>
      </c>
      <c r="K67" s="116">
        <v>-5.645161290322581</v>
      </c>
    </row>
    <row r="68" spans="1:11" ht="14.1" customHeight="1" x14ac:dyDescent="0.2">
      <c r="A68" s="306" t="s">
        <v>302</v>
      </c>
      <c r="B68" s="307" t="s">
        <v>303</v>
      </c>
      <c r="C68" s="308"/>
      <c r="D68" s="113">
        <v>0.83635349874546971</v>
      </c>
      <c r="E68" s="115">
        <v>60</v>
      </c>
      <c r="F68" s="114">
        <v>39</v>
      </c>
      <c r="G68" s="114">
        <v>117</v>
      </c>
      <c r="H68" s="114">
        <v>42</v>
      </c>
      <c r="I68" s="140">
        <v>60</v>
      </c>
      <c r="J68" s="115">
        <v>0</v>
      </c>
      <c r="K68" s="116">
        <v>0</v>
      </c>
    </row>
    <row r="69" spans="1:11" ht="14.1" customHeight="1" x14ac:dyDescent="0.2">
      <c r="A69" s="306">
        <v>83</v>
      </c>
      <c r="B69" s="307" t="s">
        <v>304</v>
      </c>
      <c r="C69" s="308"/>
      <c r="D69" s="113">
        <v>4.948424867577363</v>
      </c>
      <c r="E69" s="115">
        <v>355</v>
      </c>
      <c r="F69" s="114">
        <v>289</v>
      </c>
      <c r="G69" s="114">
        <v>730</v>
      </c>
      <c r="H69" s="114">
        <v>270</v>
      </c>
      <c r="I69" s="140">
        <v>345</v>
      </c>
      <c r="J69" s="115">
        <v>10</v>
      </c>
      <c r="K69" s="116">
        <v>2.8985507246376812</v>
      </c>
    </row>
    <row r="70" spans="1:11" ht="14.1" customHeight="1" x14ac:dyDescent="0.2">
      <c r="A70" s="306" t="s">
        <v>305</v>
      </c>
      <c r="B70" s="307" t="s">
        <v>306</v>
      </c>
      <c r="C70" s="308"/>
      <c r="D70" s="113">
        <v>4.0563144689155282</v>
      </c>
      <c r="E70" s="115">
        <v>291</v>
      </c>
      <c r="F70" s="114">
        <v>249</v>
      </c>
      <c r="G70" s="114">
        <v>625</v>
      </c>
      <c r="H70" s="114">
        <v>195</v>
      </c>
      <c r="I70" s="140">
        <v>259</v>
      </c>
      <c r="J70" s="115">
        <v>32</v>
      </c>
      <c r="K70" s="116">
        <v>12.355212355212355</v>
      </c>
    </row>
    <row r="71" spans="1:11" ht="14.1" customHeight="1" x14ac:dyDescent="0.2">
      <c r="A71" s="306"/>
      <c r="B71" s="307" t="s">
        <v>307</v>
      </c>
      <c r="C71" s="308"/>
      <c r="D71" s="113">
        <v>1.6169500975745748</v>
      </c>
      <c r="E71" s="115">
        <v>116</v>
      </c>
      <c r="F71" s="114">
        <v>105</v>
      </c>
      <c r="G71" s="114">
        <v>391</v>
      </c>
      <c r="H71" s="114">
        <v>93</v>
      </c>
      <c r="I71" s="140">
        <v>124</v>
      </c>
      <c r="J71" s="115">
        <v>-8</v>
      </c>
      <c r="K71" s="116">
        <v>-6.4516129032258061</v>
      </c>
    </row>
    <row r="72" spans="1:11" ht="14.1" customHeight="1" x14ac:dyDescent="0.2">
      <c r="A72" s="306">
        <v>84</v>
      </c>
      <c r="B72" s="307" t="s">
        <v>308</v>
      </c>
      <c r="C72" s="308"/>
      <c r="D72" s="113">
        <v>2.7739057708391415</v>
      </c>
      <c r="E72" s="115">
        <v>199</v>
      </c>
      <c r="F72" s="114">
        <v>206</v>
      </c>
      <c r="G72" s="114">
        <v>194</v>
      </c>
      <c r="H72" s="114">
        <v>151</v>
      </c>
      <c r="I72" s="140">
        <v>180</v>
      </c>
      <c r="J72" s="115">
        <v>19</v>
      </c>
      <c r="K72" s="116">
        <v>10.555555555555555</v>
      </c>
    </row>
    <row r="73" spans="1:11" ht="14.1" customHeight="1" x14ac:dyDescent="0.2">
      <c r="A73" s="306" t="s">
        <v>309</v>
      </c>
      <c r="B73" s="307" t="s">
        <v>310</v>
      </c>
      <c r="C73" s="308"/>
      <c r="D73" s="113">
        <v>0.50181209924728187</v>
      </c>
      <c r="E73" s="115">
        <v>36</v>
      </c>
      <c r="F73" s="114">
        <v>52</v>
      </c>
      <c r="G73" s="114">
        <v>16</v>
      </c>
      <c r="H73" s="114">
        <v>5</v>
      </c>
      <c r="I73" s="140">
        <v>17</v>
      </c>
      <c r="J73" s="115">
        <v>19</v>
      </c>
      <c r="K73" s="116">
        <v>111.76470588235294</v>
      </c>
    </row>
    <row r="74" spans="1:11" ht="14.1" customHeight="1" x14ac:dyDescent="0.2">
      <c r="A74" s="306" t="s">
        <v>311</v>
      </c>
      <c r="B74" s="307" t="s">
        <v>312</v>
      </c>
      <c r="C74" s="308"/>
      <c r="D74" s="113">
        <v>0.32060217451909673</v>
      </c>
      <c r="E74" s="115">
        <v>23</v>
      </c>
      <c r="F74" s="114">
        <v>11</v>
      </c>
      <c r="G74" s="114">
        <v>42</v>
      </c>
      <c r="H74" s="114">
        <v>15</v>
      </c>
      <c r="I74" s="140">
        <v>15</v>
      </c>
      <c r="J74" s="115">
        <v>8</v>
      </c>
      <c r="K74" s="116">
        <v>53.333333333333336</v>
      </c>
    </row>
    <row r="75" spans="1:11" ht="14.1" customHeight="1" x14ac:dyDescent="0.2">
      <c r="A75" s="306" t="s">
        <v>313</v>
      </c>
      <c r="B75" s="307" t="s">
        <v>314</v>
      </c>
      <c r="C75" s="308"/>
      <c r="D75" s="113">
        <v>1.4078617228882073</v>
      </c>
      <c r="E75" s="115">
        <v>101</v>
      </c>
      <c r="F75" s="114">
        <v>107</v>
      </c>
      <c r="G75" s="114">
        <v>86</v>
      </c>
      <c r="H75" s="114">
        <v>103</v>
      </c>
      <c r="I75" s="140">
        <v>108</v>
      </c>
      <c r="J75" s="115">
        <v>-7</v>
      </c>
      <c r="K75" s="116">
        <v>-6.4814814814814818</v>
      </c>
    </row>
    <row r="76" spans="1:11" ht="14.1" customHeight="1" x14ac:dyDescent="0.2">
      <c r="A76" s="306">
        <v>91</v>
      </c>
      <c r="B76" s="307" t="s">
        <v>315</v>
      </c>
      <c r="C76" s="308"/>
      <c r="D76" s="113">
        <v>0.87817117368274322</v>
      </c>
      <c r="E76" s="115">
        <v>63</v>
      </c>
      <c r="F76" s="114">
        <v>35</v>
      </c>
      <c r="G76" s="114">
        <v>104</v>
      </c>
      <c r="H76" s="114">
        <v>42</v>
      </c>
      <c r="I76" s="140">
        <v>38</v>
      </c>
      <c r="J76" s="115">
        <v>25</v>
      </c>
      <c r="K76" s="116">
        <v>65.78947368421052</v>
      </c>
    </row>
    <row r="77" spans="1:11" ht="14.1" customHeight="1" x14ac:dyDescent="0.2">
      <c r="A77" s="306">
        <v>92</v>
      </c>
      <c r="B77" s="307" t="s">
        <v>316</v>
      </c>
      <c r="C77" s="308"/>
      <c r="D77" s="113">
        <v>2.3557290214664066</v>
      </c>
      <c r="E77" s="115">
        <v>169</v>
      </c>
      <c r="F77" s="114">
        <v>186</v>
      </c>
      <c r="G77" s="114">
        <v>179</v>
      </c>
      <c r="H77" s="114">
        <v>113</v>
      </c>
      <c r="I77" s="140">
        <v>125</v>
      </c>
      <c r="J77" s="115">
        <v>44</v>
      </c>
      <c r="K77" s="116">
        <v>35.200000000000003</v>
      </c>
    </row>
    <row r="78" spans="1:11" ht="14.1" customHeight="1" x14ac:dyDescent="0.2">
      <c r="A78" s="306">
        <v>93</v>
      </c>
      <c r="B78" s="307" t="s">
        <v>317</v>
      </c>
      <c r="C78" s="308"/>
      <c r="D78" s="113">
        <v>0.1115137998327293</v>
      </c>
      <c r="E78" s="115">
        <v>8</v>
      </c>
      <c r="F78" s="114">
        <v>5</v>
      </c>
      <c r="G78" s="114">
        <v>21</v>
      </c>
      <c r="H78" s="114">
        <v>16</v>
      </c>
      <c r="I78" s="140">
        <v>14</v>
      </c>
      <c r="J78" s="115">
        <v>-6</v>
      </c>
      <c r="K78" s="116">
        <v>-42.857142857142854</v>
      </c>
    </row>
    <row r="79" spans="1:11" ht="14.1" customHeight="1" x14ac:dyDescent="0.2">
      <c r="A79" s="306">
        <v>94</v>
      </c>
      <c r="B79" s="307" t="s">
        <v>318</v>
      </c>
      <c r="C79" s="308"/>
      <c r="D79" s="113">
        <v>1.1011987733482018</v>
      </c>
      <c r="E79" s="115">
        <v>79</v>
      </c>
      <c r="F79" s="114">
        <v>135</v>
      </c>
      <c r="G79" s="114">
        <v>144</v>
      </c>
      <c r="H79" s="114">
        <v>71</v>
      </c>
      <c r="I79" s="140">
        <v>56</v>
      </c>
      <c r="J79" s="115">
        <v>23</v>
      </c>
      <c r="K79" s="116">
        <v>41.071428571428569</v>
      </c>
    </row>
    <row r="80" spans="1:11" ht="14.1" customHeight="1" x14ac:dyDescent="0.2">
      <c r="A80" s="306" t="s">
        <v>319</v>
      </c>
      <c r="B80" s="307" t="s">
        <v>320</v>
      </c>
      <c r="C80" s="308"/>
      <c r="D80" s="113">
        <v>0.18120992472818512</v>
      </c>
      <c r="E80" s="115">
        <v>13</v>
      </c>
      <c r="F80" s="114">
        <v>17</v>
      </c>
      <c r="G80" s="114">
        <v>22</v>
      </c>
      <c r="H80" s="114" t="s">
        <v>513</v>
      </c>
      <c r="I80" s="140" t="s">
        <v>513</v>
      </c>
      <c r="J80" s="115" t="s">
        <v>513</v>
      </c>
      <c r="K80" s="116" t="s">
        <v>513</v>
      </c>
    </row>
    <row r="81" spans="1:11" ht="14.1" customHeight="1" x14ac:dyDescent="0.2">
      <c r="A81" s="310" t="s">
        <v>321</v>
      </c>
      <c r="B81" s="311" t="s">
        <v>333</v>
      </c>
      <c r="C81" s="312"/>
      <c r="D81" s="125">
        <v>0.3763590744354614</v>
      </c>
      <c r="E81" s="143">
        <v>27</v>
      </c>
      <c r="F81" s="144">
        <v>24</v>
      </c>
      <c r="G81" s="144">
        <v>47</v>
      </c>
      <c r="H81" s="144">
        <v>27</v>
      </c>
      <c r="I81" s="145">
        <v>22</v>
      </c>
      <c r="J81" s="143">
        <v>5</v>
      </c>
      <c r="K81" s="146">
        <v>22.727272727272727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7680</v>
      </c>
      <c r="E11" s="114">
        <v>6325</v>
      </c>
      <c r="F11" s="114">
        <v>7593</v>
      </c>
      <c r="G11" s="114">
        <v>6494</v>
      </c>
      <c r="H11" s="140">
        <v>7499</v>
      </c>
      <c r="I11" s="115">
        <v>181</v>
      </c>
      <c r="J11" s="116">
        <v>2.4136551540205362</v>
      </c>
    </row>
    <row r="12" spans="1:15" s="110" customFormat="1" ht="24.95" customHeight="1" x14ac:dyDescent="0.2">
      <c r="A12" s="193" t="s">
        <v>132</v>
      </c>
      <c r="B12" s="194" t="s">
        <v>133</v>
      </c>
      <c r="C12" s="113">
        <v>9.1145833333333329E-2</v>
      </c>
      <c r="D12" s="115">
        <v>7</v>
      </c>
      <c r="E12" s="114">
        <v>11</v>
      </c>
      <c r="F12" s="114">
        <v>10</v>
      </c>
      <c r="G12" s="114">
        <v>5</v>
      </c>
      <c r="H12" s="140">
        <v>6</v>
      </c>
      <c r="I12" s="115">
        <v>1</v>
      </c>
      <c r="J12" s="116">
        <v>16.666666666666668</v>
      </c>
    </row>
    <row r="13" spans="1:15" s="110" customFormat="1" ht="24.95" customHeight="1" x14ac:dyDescent="0.2">
      <c r="A13" s="193" t="s">
        <v>134</v>
      </c>
      <c r="B13" s="199" t="s">
        <v>214</v>
      </c>
      <c r="C13" s="113">
        <v>0.625</v>
      </c>
      <c r="D13" s="115">
        <v>48</v>
      </c>
      <c r="E13" s="114">
        <v>34</v>
      </c>
      <c r="F13" s="114">
        <v>36</v>
      </c>
      <c r="G13" s="114">
        <v>38</v>
      </c>
      <c r="H13" s="140">
        <v>57</v>
      </c>
      <c r="I13" s="115">
        <v>-9</v>
      </c>
      <c r="J13" s="116">
        <v>-15.789473684210526</v>
      </c>
    </row>
    <row r="14" spans="1:15" s="287" customFormat="1" ht="24.95" customHeight="1" x14ac:dyDescent="0.2">
      <c r="A14" s="193" t="s">
        <v>215</v>
      </c>
      <c r="B14" s="199" t="s">
        <v>137</v>
      </c>
      <c r="C14" s="113">
        <v>5.221354166666667</v>
      </c>
      <c r="D14" s="115">
        <v>401</v>
      </c>
      <c r="E14" s="114">
        <v>231</v>
      </c>
      <c r="F14" s="114">
        <v>280</v>
      </c>
      <c r="G14" s="114">
        <v>267</v>
      </c>
      <c r="H14" s="140">
        <v>377</v>
      </c>
      <c r="I14" s="115">
        <v>24</v>
      </c>
      <c r="J14" s="116">
        <v>6.3660477453580899</v>
      </c>
      <c r="K14" s="110"/>
      <c r="L14" s="110"/>
      <c r="M14" s="110"/>
      <c r="N14" s="110"/>
      <c r="O14" s="110"/>
    </row>
    <row r="15" spans="1:15" s="110" customFormat="1" ht="24.95" customHeight="1" x14ac:dyDescent="0.2">
      <c r="A15" s="193" t="s">
        <v>216</v>
      </c>
      <c r="B15" s="199" t="s">
        <v>217</v>
      </c>
      <c r="C15" s="113">
        <v>1.8489583333333333</v>
      </c>
      <c r="D15" s="115">
        <v>142</v>
      </c>
      <c r="E15" s="114">
        <v>104</v>
      </c>
      <c r="F15" s="114">
        <v>122</v>
      </c>
      <c r="G15" s="114">
        <v>127</v>
      </c>
      <c r="H15" s="140">
        <v>176</v>
      </c>
      <c r="I15" s="115">
        <v>-34</v>
      </c>
      <c r="J15" s="116">
        <v>-19.318181818181817</v>
      </c>
    </row>
    <row r="16" spans="1:15" s="287" customFormat="1" ht="24.95" customHeight="1" x14ac:dyDescent="0.2">
      <c r="A16" s="193" t="s">
        <v>218</v>
      </c>
      <c r="B16" s="199" t="s">
        <v>141</v>
      </c>
      <c r="C16" s="113">
        <v>1.796875</v>
      </c>
      <c r="D16" s="115">
        <v>138</v>
      </c>
      <c r="E16" s="114">
        <v>106</v>
      </c>
      <c r="F16" s="114">
        <v>138</v>
      </c>
      <c r="G16" s="114">
        <v>109</v>
      </c>
      <c r="H16" s="140">
        <v>175</v>
      </c>
      <c r="I16" s="115">
        <v>-37</v>
      </c>
      <c r="J16" s="116">
        <v>-21.142857142857142</v>
      </c>
      <c r="K16" s="110"/>
      <c r="L16" s="110"/>
      <c r="M16" s="110"/>
      <c r="N16" s="110"/>
      <c r="O16" s="110"/>
    </row>
    <row r="17" spans="1:15" s="110" customFormat="1" ht="24.95" customHeight="1" x14ac:dyDescent="0.2">
      <c r="A17" s="193" t="s">
        <v>142</v>
      </c>
      <c r="B17" s="199" t="s">
        <v>220</v>
      </c>
      <c r="C17" s="113">
        <v>1.5755208333333333</v>
      </c>
      <c r="D17" s="115">
        <v>121</v>
      </c>
      <c r="E17" s="114">
        <v>21</v>
      </c>
      <c r="F17" s="114">
        <v>20</v>
      </c>
      <c r="G17" s="114">
        <v>31</v>
      </c>
      <c r="H17" s="140">
        <v>26</v>
      </c>
      <c r="I17" s="115">
        <v>95</v>
      </c>
      <c r="J17" s="116" t="s">
        <v>514</v>
      </c>
    </row>
    <row r="18" spans="1:15" s="287" customFormat="1" ht="24.95" customHeight="1" x14ac:dyDescent="0.2">
      <c r="A18" s="201" t="s">
        <v>144</v>
      </c>
      <c r="B18" s="202" t="s">
        <v>145</v>
      </c>
      <c r="C18" s="113">
        <v>3.5286458333333335</v>
      </c>
      <c r="D18" s="115">
        <v>271</v>
      </c>
      <c r="E18" s="114">
        <v>261</v>
      </c>
      <c r="F18" s="114">
        <v>262</v>
      </c>
      <c r="G18" s="114">
        <v>230</v>
      </c>
      <c r="H18" s="140">
        <v>284</v>
      </c>
      <c r="I18" s="115">
        <v>-13</v>
      </c>
      <c r="J18" s="116">
        <v>-4.577464788732394</v>
      </c>
      <c r="K18" s="110"/>
      <c r="L18" s="110"/>
      <c r="M18" s="110"/>
      <c r="N18" s="110"/>
      <c r="O18" s="110"/>
    </row>
    <row r="19" spans="1:15" s="110" customFormat="1" ht="24.95" customHeight="1" x14ac:dyDescent="0.2">
      <c r="A19" s="193" t="s">
        <v>146</v>
      </c>
      <c r="B19" s="199" t="s">
        <v>147</v>
      </c>
      <c r="C19" s="113">
        <v>13.125</v>
      </c>
      <c r="D19" s="115">
        <v>1008</v>
      </c>
      <c r="E19" s="114">
        <v>890</v>
      </c>
      <c r="F19" s="114">
        <v>1142</v>
      </c>
      <c r="G19" s="114">
        <v>939</v>
      </c>
      <c r="H19" s="140">
        <v>1173</v>
      </c>
      <c r="I19" s="115">
        <v>-165</v>
      </c>
      <c r="J19" s="116">
        <v>-14.066496163682864</v>
      </c>
    </row>
    <row r="20" spans="1:15" s="287" customFormat="1" ht="24.95" customHeight="1" x14ac:dyDescent="0.2">
      <c r="A20" s="193" t="s">
        <v>148</v>
      </c>
      <c r="B20" s="199" t="s">
        <v>149</v>
      </c>
      <c r="C20" s="113">
        <v>4.544270833333333</v>
      </c>
      <c r="D20" s="115">
        <v>349</v>
      </c>
      <c r="E20" s="114">
        <v>276</v>
      </c>
      <c r="F20" s="114">
        <v>356</v>
      </c>
      <c r="G20" s="114">
        <v>237</v>
      </c>
      <c r="H20" s="140">
        <v>348</v>
      </c>
      <c r="I20" s="115">
        <v>1</v>
      </c>
      <c r="J20" s="116">
        <v>0.28735632183908044</v>
      </c>
      <c r="K20" s="110"/>
      <c r="L20" s="110"/>
      <c r="M20" s="110"/>
      <c r="N20" s="110"/>
      <c r="O20" s="110"/>
    </row>
    <row r="21" spans="1:15" s="110" customFormat="1" ht="24.95" customHeight="1" x14ac:dyDescent="0.2">
      <c r="A21" s="201" t="s">
        <v>150</v>
      </c>
      <c r="B21" s="202" t="s">
        <v>151</v>
      </c>
      <c r="C21" s="113">
        <v>6.171875</v>
      </c>
      <c r="D21" s="115">
        <v>474</v>
      </c>
      <c r="E21" s="114">
        <v>460</v>
      </c>
      <c r="F21" s="114">
        <v>477</v>
      </c>
      <c r="G21" s="114">
        <v>450</v>
      </c>
      <c r="H21" s="140">
        <v>436</v>
      </c>
      <c r="I21" s="115">
        <v>38</v>
      </c>
      <c r="J21" s="116">
        <v>8.7155963302752291</v>
      </c>
    </row>
    <row r="22" spans="1:15" s="110" customFormat="1" ht="24.95" customHeight="1" x14ac:dyDescent="0.2">
      <c r="A22" s="201" t="s">
        <v>152</v>
      </c>
      <c r="B22" s="199" t="s">
        <v>153</v>
      </c>
      <c r="C22" s="113">
        <v>3.671875</v>
      </c>
      <c r="D22" s="115">
        <v>282</v>
      </c>
      <c r="E22" s="114">
        <v>185</v>
      </c>
      <c r="F22" s="114">
        <v>279</v>
      </c>
      <c r="G22" s="114">
        <v>223</v>
      </c>
      <c r="H22" s="140">
        <v>282</v>
      </c>
      <c r="I22" s="115">
        <v>0</v>
      </c>
      <c r="J22" s="116">
        <v>0</v>
      </c>
    </row>
    <row r="23" spans="1:15" s="110" customFormat="1" ht="24.95" customHeight="1" x14ac:dyDescent="0.2">
      <c r="A23" s="193" t="s">
        <v>154</v>
      </c>
      <c r="B23" s="199" t="s">
        <v>155</v>
      </c>
      <c r="C23" s="113">
        <v>2.4088541666666665</v>
      </c>
      <c r="D23" s="115">
        <v>185</v>
      </c>
      <c r="E23" s="114">
        <v>82</v>
      </c>
      <c r="F23" s="114">
        <v>121</v>
      </c>
      <c r="G23" s="114">
        <v>117</v>
      </c>
      <c r="H23" s="140">
        <v>198</v>
      </c>
      <c r="I23" s="115">
        <v>-13</v>
      </c>
      <c r="J23" s="116">
        <v>-6.5656565656565657</v>
      </c>
    </row>
    <row r="24" spans="1:15" s="110" customFormat="1" ht="24.95" customHeight="1" x14ac:dyDescent="0.2">
      <c r="A24" s="193" t="s">
        <v>156</v>
      </c>
      <c r="B24" s="199" t="s">
        <v>221</v>
      </c>
      <c r="C24" s="113">
        <v>9.2057291666666661</v>
      </c>
      <c r="D24" s="115">
        <v>707</v>
      </c>
      <c r="E24" s="114">
        <v>659</v>
      </c>
      <c r="F24" s="114">
        <v>583</v>
      </c>
      <c r="G24" s="114">
        <v>555</v>
      </c>
      <c r="H24" s="140">
        <v>565</v>
      </c>
      <c r="I24" s="115">
        <v>142</v>
      </c>
      <c r="J24" s="116">
        <v>25.13274336283186</v>
      </c>
    </row>
    <row r="25" spans="1:15" s="110" customFormat="1" ht="24.95" customHeight="1" x14ac:dyDescent="0.2">
      <c r="A25" s="193" t="s">
        <v>222</v>
      </c>
      <c r="B25" s="204" t="s">
        <v>159</v>
      </c>
      <c r="C25" s="113">
        <v>4.635416666666667</v>
      </c>
      <c r="D25" s="115">
        <v>356</v>
      </c>
      <c r="E25" s="114">
        <v>358</v>
      </c>
      <c r="F25" s="114">
        <v>346</v>
      </c>
      <c r="G25" s="114">
        <v>402</v>
      </c>
      <c r="H25" s="140">
        <v>427</v>
      </c>
      <c r="I25" s="115">
        <v>-71</v>
      </c>
      <c r="J25" s="116">
        <v>-16.627634660421545</v>
      </c>
    </row>
    <row r="26" spans="1:15" s="110" customFormat="1" ht="24.95" customHeight="1" x14ac:dyDescent="0.2">
      <c r="A26" s="201">
        <v>782.78300000000002</v>
      </c>
      <c r="B26" s="203" t="s">
        <v>160</v>
      </c>
      <c r="C26" s="113">
        <v>16.315104166666668</v>
      </c>
      <c r="D26" s="115">
        <v>1253</v>
      </c>
      <c r="E26" s="114">
        <v>1250</v>
      </c>
      <c r="F26" s="114">
        <v>1317</v>
      </c>
      <c r="G26" s="114">
        <v>1268</v>
      </c>
      <c r="H26" s="140">
        <v>1275</v>
      </c>
      <c r="I26" s="115">
        <v>-22</v>
      </c>
      <c r="J26" s="116">
        <v>-1.7254901960784315</v>
      </c>
    </row>
    <row r="27" spans="1:15" s="110" customFormat="1" ht="24.95" customHeight="1" x14ac:dyDescent="0.2">
      <c r="A27" s="193" t="s">
        <v>161</v>
      </c>
      <c r="B27" s="199" t="s">
        <v>162</v>
      </c>
      <c r="C27" s="113">
        <v>2.6953125</v>
      </c>
      <c r="D27" s="115">
        <v>207</v>
      </c>
      <c r="E27" s="114">
        <v>191</v>
      </c>
      <c r="F27" s="114">
        <v>215</v>
      </c>
      <c r="G27" s="114">
        <v>193</v>
      </c>
      <c r="H27" s="140">
        <v>213</v>
      </c>
      <c r="I27" s="115">
        <v>-6</v>
      </c>
      <c r="J27" s="116">
        <v>-2.816901408450704</v>
      </c>
    </row>
    <row r="28" spans="1:15" s="110" customFormat="1" ht="24.95" customHeight="1" x14ac:dyDescent="0.2">
      <c r="A28" s="193" t="s">
        <v>163</v>
      </c>
      <c r="B28" s="199" t="s">
        <v>164</v>
      </c>
      <c r="C28" s="113">
        <v>6.9921875</v>
      </c>
      <c r="D28" s="115">
        <v>537</v>
      </c>
      <c r="E28" s="114">
        <v>336</v>
      </c>
      <c r="F28" s="114">
        <v>536</v>
      </c>
      <c r="G28" s="114">
        <v>373</v>
      </c>
      <c r="H28" s="140">
        <v>486</v>
      </c>
      <c r="I28" s="115">
        <v>51</v>
      </c>
      <c r="J28" s="116">
        <v>10.493827160493828</v>
      </c>
    </row>
    <row r="29" spans="1:15" s="110" customFormat="1" ht="24.95" customHeight="1" x14ac:dyDescent="0.2">
      <c r="A29" s="193">
        <v>86</v>
      </c>
      <c r="B29" s="199" t="s">
        <v>165</v>
      </c>
      <c r="C29" s="113">
        <v>6.09375</v>
      </c>
      <c r="D29" s="115">
        <v>468</v>
      </c>
      <c r="E29" s="114">
        <v>414</v>
      </c>
      <c r="F29" s="114">
        <v>523</v>
      </c>
      <c r="G29" s="114">
        <v>495</v>
      </c>
      <c r="H29" s="140">
        <v>455</v>
      </c>
      <c r="I29" s="115">
        <v>13</v>
      </c>
      <c r="J29" s="116">
        <v>2.8571428571428572</v>
      </c>
    </row>
    <row r="30" spans="1:15" s="110" customFormat="1" ht="24.95" customHeight="1" x14ac:dyDescent="0.2">
      <c r="A30" s="193">
        <v>87.88</v>
      </c>
      <c r="B30" s="204" t="s">
        <v>166</v>
      </c>
      <c r="C30" s="113">
        <v>7.395833333333333</v>
      </c>
      <c r="D30" s="115">
        <v>568</v>
      </c>
      <c r="E30" s="114">
        <v>384</v>
      </c>
      <c r="F30" s="114">
        <v>663</v>
      </c>
      <c r="G30" s="114">
        <v>386</v>
      </c>
      <c r="H30" s="140">
        <v>538</v>
      </c>
      <c r="I30" s="115">
        <v>30</v>
      </c>
      <c r="J30" s="116">
        <v>5.5762081784386615</v>
      </c>
    </row>
    <row r="31" spans="1:15" s="110" customFormat="1" ht="24.95" customHeight="1" x14ac:dyDescent="0.2">
      <c r="A31" s="193" t="s">
        <v>167</v>
      </c>
      <c r="B31" s="199" t="s">
        <v>168</v>
      </c>
      <c r="C31" s="113">
        <v>7.278645833333333</v>
      </c>
      <c r="D31" s="115">
        <v>559</v>
      </c>
      <c r="E31" s="114">
        <v>303</v>
      </c>
      <c r="F31" s="114">
        <v>447</v>
      </c>
      <c r="G31" s="114">
        <v>316</v>
      </c>
      <c r="H31" s="140">
        <v>379</v>
      </c>
      <c r="I31" s="115">
        <v>180</v>
      </c>
      <c r="J31" s="116">
        <v>47.493403693931398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9.1145833333333329E-2</v>
      </c>
      <c r="D34" s="115">
        <v>7</v>
      </c>
      <c r="E34" s="114">
        <v>11</v>
      </c>
      <c r="F34" s="114">
        <v>10</v>
      </c>
      <c r="G34" s="114">
        <v>5</v>
      </c>
      <c r="H34" s="140">
        <v>6</v>
      </c>
      <c r="I34" s="115">
        <v>1</v>
      </c>
      <c r="J34" s="116">
        <v>16.666666666666668</v>
      </c>
    </row>
    <row r="35" spans="1:10" s="110" customFormat="1" ht="24.95" customHeight="1" x14ac:dyDescent="0.2">
      <c r="A35" s="292" t="s">
        <v>171</v>
      </c>
      <c r="B35" s="293" t="s">
        <v>172</v>
      </c>
      <c r="C35" s="113">
        <v>9.375</v>
      </c>
      <c r="D35" s="115">
        <v>720</v>
      </c>
      <c r="E35" s="114">
        <v>526</v>
      </c>
      <c r="F35" s="114">
        <v>578</v>
      </c>
      <c r="G35" s="114">
        <v>535</v>
      </c>
      <c r="H35" s="140">
        <v>718</v>
      </c>
      <c r="I35" s="115">
        <v>2</v>
      </c>
      <c r="J35" s="116">
        <v>0.2785515320334262</v>
      </c>
    </row>
    <row r="36" spans="1:10" s="110" customFormat="1" ht="24.95" customHeight="1" x14ac:dyDescent="0.2">
      <c r="A36" s="294" t="s">
        <v>173</v>
      </c>
      <c r="B36" s="295" t="s">
        <v>174</v>
      </c>
      <c r="C36" s="125">
        <v>90.533854166666671</v>
      </c>
      <c r="D36" s="143">
        <v>6953</v>
      </c>
      <c r="E36" s="144">
        <v>5788</v>
      </c>
      <c r="F36" s="144">
        <v>7005</v>
      </c>
      <c r="G36" s="144">
        <v>5954</v>
      </c>
      <c r="H36" s="145">
        <v>6775</v>
      </c>
      <c r="I36" s="143">
        <v>178</v>
      </c>
      <c r="J36" s="146">
        <v>2.6273062730627306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7680</v>
      </c>
      <c r="F11" s="264">
        <v>6325</v>
      </c>
      <c r="G11" s="264">
        <v>7593</v>
      </c>
      <c r="H11" s="264">
        <v>6494</v>
      </c>
      <c r="I11" s="265">
        <v>7499</v>
      </c>
      <c r="J11" s="263">
        <v>181</v>
      </c>
      <c r="K11" s="266">
        <v>2.4136551540205362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28.138020833333332</v>
      </c>
      <c r="E13" s="115">
        <v>2161</v>
      </c>
      <c r="F13" s="114">
        <v>1955</v>
      </c>
      <c r="G13" s="114">
        <v>2333</v>
      </c>
      <c r="H13" s="114">
        <v>1977</v>
      </c>
      <c r="I13" s="140">
        <v>2132</v>
      </c>
      <c r="J13" s="115">
        <v>29</v>
      </c>
      <c r="K13" s="116">
        <v>1.3602251407129455</v>
      </c>
    </row>
    <row r="14" spans="1:17" ht="15.95" customHeight="1" x14ac:dyDescent="0.2">
      <c r="A14" s="306" t="s">
        <v>230</v>
      </c>
      <c r="B14" s="307"/>
      <c r="C14" s="308"/>
      <c r="D14" s="113">
        <v>51.966145833333336</v>
      </c>
      <c r="E14" s="115">
        <v>3991</v>
      </c>
      <c r="F14" s="114">
        <v>3350</v>
      </c>
      <c r="G14" s="114">
        <v>3983</v>
      </c>
      <c r="H14" s="114">
        <v>3483</v>
      </c>
      <c r="I14" s="140">
        <v>4036</v>
      </c>
      <c r="J14" s="115">
        <v>-45</v>
      </c>
      <c r="K14" s="116">
        <v>-1.1149653121902874</v>
      </c>
    </row>
    <row r="15" spans="1:17" ht="15.95" customHeight="1" x14ac:dyDescent="0.2">
      <c r="A15" s="306" t="s">
        <v>231</v>
      </c>
      <c r="B15" s="307"/>
      <c r="C15" s="308"/>
      <c r="D15" s="113">
        <v>8.4114583333333339</v>
      </c>
      <c r="E15" s="115">
        <v>646</v>
      </c>
      <c r="F15" s="114">
        <v>405</v>
      </c>
      <c r="G15" s="114">
        <v>498</v>
      </c>
      <c r="H15" s="114">
        <v>444</v>
      </c>
      <c r="I15" s="140">
        <v>580</v>
      </c>
      <c r="J15" s="115">
        <v>66</v>
      </c>
      <c r="K15" s="116">
        <v>11.379310344827585</v>
      </c>
    </row>
    <row r="16" spans="1:17" ht="15.95" customHeight="1" x14ac:dyDescent="0.2">
      <c r="A16" s="306" t="s">
        <v>232</v>
      </c>
      <c r="B16" s="307"/>
      <c r="C16" s="308"/>
      <c r="D16" s="113">
        <v>11.2109375</v>
      </c>
      <c r="E16" s="115">
        <v>861</v>
      </c>
      <c r="F16" s="114">
        <v>590</v>
      </c>
      <c r="G16" s="114">
        <v>752</v>
      </c>
      <c r="H16" s="114">
        <v>566</v>
      </c>
      <c r="I16" s="140">
        <v>722</v>
      </c>
      <c r="J16" s="115">
        <v>139</v>
      </c>
      <c r="K16" s="116">
        <v>19.252077562326871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9.1145833333333329E-2</v>
      </c>
      <c r="E18" s="115">
        <v>7</v>
      </c>
      <c r="F18" s="114">
        <v>19</v>
      </c>
      <c r="G18" s="114">
        <v>12</v>
      </c>
      <c r="H18" s="114">
        <v>7</v>
      </c>
      <c r="I18" s="140">
        <v>9</v>
      </c>
      <c r="J18" s="115">
        <v>-2</v>
      </c>
      <c r="K18" s="116">
        <v>-22.222222222222221</v>
      </c>
    </row>
    <row r="19" spans="1:11" ht="14.1" customHeight="1" x14ac:dyDescent="0.2">
      <c r="A19" s="306" t="s">
        <v>235</v>
      </c>
      <c r="B19" s="307" t="s">
        <v>236</v>
      </c>
      <c r="C19" s="308"/>
      <c r="D19" s="113">
        <v>5.2083333333333336E-2</v>
      </c>
      <c r="E19" s="115">
        <v>4</v>
      </c>
      <c r="F19" s="114">
        <v>14</v>
      </c>
      <c r="G19" s="114">
        <v>9</v>
      </c>
      <c r="H19" s="114">
        <v>3</v>
      </c>
      <c r="I19" s="140">
        <v>6</v>
      </c>
      <c r="J19" s="115">
        <v>-2</v>
      </c>
      <c r="K19" s="116">
        <v>-33.333333333333336</v>
      </c>
    </row>
    <row r="20" spans="1:11" ht="14.1" customHeight="1" x14ac:dyDescent="0.2">
      <c r="A20" s="306">
        <v>12</v>
      </c>
      <c r="B20" s="307" t="s">
        <v>237</v>
      </c>
      <c r="C20" s="308"/>
      <c r="D20" s="113">
        <v>0.4296875</v>
      </c>
      <c r="E20" s="115">
        <v>33</v>
      </c>
      <c r="F20" s="114">
        <v>41</v>
      </c>
      <c r="G20" s="114">
        <v>45</v>
      </c>
      <c r="H20" s="114">
        <v>34</v>
      </c>
      <c r="I20" s="140">
        <v>40</v>
      </c>
      <c r="J20" s="115">
        <v>-7</v>
      </c>
      <c r="K20" s="116">
        <v>-17.5</v>
      </c>
    </row>
    <row r="21" spans="1:11" ht="14.1" customHeight="1" x14ac:dyDescent="0.2">
      <c r="A21" s="306">
        <v>21</v>
      </c>
      <c r="B21" s="307" t="s">
        <v>238</v>
      </c>
      <c r="C21" s="308"/>
      <c r="D21" s="113">
        <v>9.1145833333333329E-2</v>
      </c>
      <c r="E21" s="115">
        <v>7</v>
      </c>
      <c r="F21" s="114">
        <v>7</v>
      </c>
      <c r="G21" s="114">
        <v>6</v>
      </c>
      <c r="H21" s="114">
        <v>7</v>
      </c>
      <c r="I21" s="140">
        <v>14</v>
      </c>
      <c r="J21" s="115">
        <v>-7</v>
      </c>
      <c r="K21" s="116">
        <v>-50</v>
      </c>
    </row>
    <row r="22" spans="1:11" ht="14.1" customHeight="1" x14ac:dyDescent="0.2">
      <c r="A22" s="306">
        <v>22</v>
      </c>
      <c r="B22" s="307" t="s">
        <v>239</v>
      </c>
      <c r="C22" s="308"/>
      <c r="D22" s="113">
        <v>1.1458333333333333</v>
      </c>
      <c r="E22" s="115">
        <v>88</v>
      </c>
      <c r="F22" s="114">
        <v>95</v>
      </c>
      <c r="G22" s="114">
        <v>86</v>
      </c>
      <c r="H22" s="114">
        <v>87</v>
      </c>
      <c r="I22" s="140">
        <v>144</v>
      </c>
      <c r="J22" s="115">
        <v>-56</v>
      </c>
      <c r="K22" s="116">
        <v>-38.888888888888886</v>
      </c>
    </row>
    <row r="23" spans="1:11" ht="14.1" customHeight="1" x14ac:dyDescent="0.2">
      <c r="A23" s="306">
        <v>23</v>
      </c>
      <c r="B23" s="307" t="s">
        <v>240</v>
      </c>
      <c r="C23" s="308"/>
      <c r="D23" s="113">
        <v>1.8880208333333333</v>
      </c>
      <c r="E23" s="115">
        <v>145</v>
      </c>
      <c r="F23" s="114">
        <v>278</v>
      </c>
      <c r="G23" s="114">
        <v>90</v>
      </c>
      <c r="H23" s="114">
        <v>71</v>
      </c>
      <c r="I23" s="140">
        <v>82</v>
      </c>
      <c r="J23" s="115">
        <v>63</v>
      </c>
      <c r="K23" s="116">
        <v>76.829268292682926</v>
      </c>
    </row>
    <row r="24" spans="1:11" ht="14.1" customHeight="1" x14ac:dyDescent="0.2">
      <c r="A24" s="306">
        <v>24</v>
      </c>
      <c r="B24" s="307" t="s">
        <v>241</v>
      </c>
      <c r="C24" s="308"/>
      <c r="D24" s="113">
        <v>1.7708333333333333</v>
      </c>
      <c r="E24" s="115">
        <v>136</v>
      </c>
      <c r="F24" s="114">
        <v>129</v>
      </c>
      <c r="G24" s="114">
        <v>217</v>
      </c>
      <c r="H24" s="114">
        <v>184</v>
      </c>
      <c r="I24" s="140">
        <v>175</v>
      </c>
      <c r="J24" s="115">
        <v>-39</v>
      </c>
      <c r="K24" s="116">
        <v>-22.285714285714285</v>
      </c>
    </row>
    <row r="25" spans="1:11" ht="14.1" customHeight="1" x14ac:dyDescent="0.2">
      <c r="A25" s="306">
        <v>25</v>
      </c>
      <c r="B25" s="307" t="s">
        <v>242</v>
      </c>
      <c r="C25" s="308"/>
      <c r="D25" s="113">
        <v>3.3723958333333335</v>
      </c>
      <c r="E25" s="115">
        <v>259</v>
      </c>
      <c r="F25" s="114">
        <v>195</v>
      </c>
      <c r="G25" s="114">
        <v>189</v>
      </c>
      <c r="H25" s="114">
        <v>167</v>
      </c>
      <c r="I25" s="140">
        <v>293</v>
      </c>
      <c r="J25" s="115">
        <v>-34</v>
      </c>
      <c r="K25" s="116">
        <v>-11.604095563139932</v>
      </c>
    </row>
    <row r="26" spans="1:11" ht="14.1" customHeight="1" x14ac:dyDescent="0.2">
      <c r="A26" s="306">
        <v>26</v>
      </c>
      <c r="B26" s="307" t="s">
        <v>243</v>
      </c>
      <c r="C26" s="308"/>
      <c r="D26" s="113">
        <v>2.9296875</v>
      </c>
      <c r="E26" s="115">
        <v>225</v>
      </c>
      <c r="F26" s="114">
        <v>124</v>
      </c>
      <c r="G26" s="114">
        <v>166</v>
      </c>
      <c r="H26" s="114">
        <v>157</v>
      </c>
      <c r="I26" s="140">
        <v>256</v>
      </c>
      <c r="J26" s="115">
        <v>-31</v>
      </c>
      <c r="K26" s="116">
        <v>-12.109375</v>
      </c>
    </row>
    <row r="27" spans="1:11" ht="14.1" customHeight="1" x14ac:dyDescent="0.2">
      <c r="A27" s="306">
        <v>27</v>
      </c>
      <c r="B27" s="307" t="s">
        <v>244</v>
      </c>
      <c r="C27" s="308"/>
      <c r="D27" s="113">
        <v>0.9765625</v>
      </c>
      <c r="E27" s="115">
        <v>75</v>
      </c>
      <c r="F27" s="114">
        <v>60</v>
      </c>
      <c r="G27" s="114">
        <v>68</v>
      </c>
      <c r="H27" s="114">
        <v>59</v>
      </c>
      <c r="I27" s="140">
        <v>65</v>
      </c>
      <c r="J27" s="115">
        <v>10</v>
      </c>
      <c r="K27" s="116">
        <v>15.384615384615385</v>
      </c>
    </row>
    <row r="28" spans="1:11" ht="14.1" customHeight="1" x14ac:dyDescent="0.2">
      <c r="A28" s="306">
        <v>28</v>
      </c>
      <c r="B28" s="307" t="s">
        <v>245</v>
      </c>
      <c r="C28" s="308"/>
      <c r="D28" s="113">
        <v>0.2734375</v>
      </c>
      <c r="E28" s="115">
        <v>21</v>
      </c>
      <c r="F28" s="114">
        <v>7</v>
      </c>
      <c r="G28" s="114">
        <v>19</v>
      </c>
      <c r="H28" s="114">
        <v>16</v>
      </c>
      <c r="I28" s="140">
        <v>13</v>
      </c>
      <c r="J28" s="115">
        <v>8</v>
      </c>
      <c r="K28" s="116">
        <v>61.53846153846154</v>
      </c>
    </row>
    <row r="29" spans="1:11" ht="14.1" customHeight="1" x14ac:dyDescent="0.2">
      <c r="A29" s="306">
        <v>29</v>
      </c>
      <c r="B29" s="307" t="s">
        <v>246</v>
      </c>
      <c r="C29" s="308"/>
      <c r="D29" s="113">
        <v>6.1328125</v>
      </c>
      <c r="E29" s="115">
        <v>471</v>
      </c>
      <c r="F29" s="114">
        <v>462</v>
      </c>
      <c r="G29" s="114">
        <v>485</v>
      </c>
      <c r="H29" s="114">
        <v>516</v>
      </c>
      <c r="I29" s="140">
        <v>442</v>
      </c>
      <c r="J29" s="115">
        <v>29</v>
      </c>
      <c r="K29" s="116">
        <v>6.5610859728506785</v>
      </c>
    </row>
    <row r="30" spans="1:11" ht="14.1" customHeight="1" x14ac:dyDescent="0.2">
      <c r="A30" s="306" t="s">
        <v>247</v>
      </c>
      <c r="B30" s="307" t="s">
        <v>248</v>
      </c>
      <c r="C30" s="308"/>
      <c r="D30" s="113">
        <v>3.9713541666666665</v>
      </c>
      <c r="E30" s="115">
        <v>305</v>
      </c>
      <c r="F30" s="114">
        <v>312</v>
      </c>
      <c r="G30" s="114">
        <v>342</v>
      </c>
      <c r="H30" s="114">
        <v>354</v>
      </c>
      <c r="I30" s="140">
        <v>279</v>
      </c>
      <c r="J30" s="115">
        <v>26</v>
      </c>
      <c r="K30" s="116">
        <v>9.3189964157706093</v>
      </c>
    </row>
    <row r="31" spans="1:11" ht="14.1" customHeight="1" x14ac:dyDescent="0.2">
      <c r="A31" s="306" t="s">
        <v>249</v>
      </c>
      <c r="B31" s="307" t="s">
        <v>250</v>
      </c>
      <c r="C31" s="308"/>
      <c r="D31" s="113">
        <v>2.1614583333333335</v>
      </c>
      <c r="E31" s="115">
        <v>166</v>
      </c>
      <c r="F31" s="114">
        <v>150</v>
      </c>
      <c r="G31" s="114">
        <v>143</v>
      </c>
      <c r="H31" s="114">
        <v>162</v>
      </c>
      <c r="I31" s="140" t="s">
        <v>513</v>
      </c>
      <c r="J31" s="115" t="s">
        <v>513</v>
      </c>
      <c r="K31" s="116" t="s">
        <v>513</v>
      </c>
    </row>
    <row r="32" spans="1:11" ht="14.1" customHeight="1" x14ac:dyDescent="0.2">
      <c r="A32" s="306">
        <v>31</v>
      </c>
      <c r="B32" s="307" t="s">
        <v>251</v>
      </c>
      <c r="C32" s="308"/>
      <c r="D32" s="113">
        <v>0.91145833333333337</v>
      </c>
      <c r="E32" s="115">
        <v>70</v>
      </c>
      <c r="F32" s="114">
        <v>48</v>
      </c>
      <c r="G32" s="114">
        <v>58</v>
      </c>
      <c r="H32" s="114">
        <v>37</v>
      </c>
      <c r="I32" s="140">
        <v>50</v>
      </c>
      <c r="J32" s="115">
        <v>20</v>
      </c>
      <c r="K32" s="116">
        <v>40</v>
      </c>
    </row>
    <row r="33" spans="1:11" ht="14.1" customHeight="1" x14ac:dyDescent="0.2">
      <c r="A33" s="306">
        <v>32</v>
      </c>
      <c r="B33" s="307" t="s">
        <v>252</v>
      </c>
      <c r="C33" s="308"/>
      <c r="D33" s="113">
        <v>1.1848958333333333</v>
      </c>
      <c r="E33" s="115">
        <v>91</v>
      </c>
      <c r="F33" s="114">
        <v>102</v>
      </c>
      <c r="G33" s="114">
        <v>84</v>
      </c>
      <c r="H33" s="114">
        <v>79</v>
      </c>
      <c r="I33" s="140">
        <v>93</v>
      </c>
      <c r="J33" s="115">
        <v>-2</v>
      </c>
      <c r="K33" s="116">
        <v>-2.150537634408602</v>
      </c>
    </row>
    <row r="34" spans="1:11" ht="14.1" customHeight="1" x14ac:dyDescent="0.2">
      <c r="A34" s="306">
        <v>33</v>
      </c>
      <c r="B34" s="307" t="s">
        <v>253</v>
      </c>
      <c r="C34" s="308"/>
      <c r="D34" s="113">
        <v>0.83333333333333337</v>
      </c>
      <c r="E34" s="115">
        <v>64</v>
      </c>
      <c r="F34" s="114">
        <v>79</v>
      </c>
      <c r="G34" s="114">
        <v>67</v>
      </c>
      <c r="H34" s="114">
        <v>68</v>
      </c>
      <c r="I34" s="140">
        <v>71</v>
      </c>
      <c r="J34" s="115">
        <v>-7</v>
      </c>
      <c r="K34" s="116">
        <v>-9.8591549295774641</v>
      </c>
    </row>
    <row r="35" spans="1:11" ht="14.1" customHeight="1" x14ac:dyDescent="0.2">
      <c r="A35" s="306">
        <v>34</v>
      </c>
      <c r="B35" s="307" t="s">
        <v>254</v>
      </c>
      <c r="C35" s="308"/>
      <c r="D35" s="113">
        <v>1.71875</v>
      </c>
      <c r="E35" s="115">
        <v>132</v>
      </c>
      <c r="F35" s="114">
        <v>74</v>
      </c>
      <c r="G35" s="114">
        <v>80</v>
      </c>
      <c r="H35" s="114">
        <v>85</v>
      </c>
      <c r="I35" s="140">
        <v>101</v>
      </c>
      <c r="J35" s="115">
        <v>31</v>
      </c>
      <c r="K35" s="116">
        <v>30.693069306930692</v>
      </c>
    </row>
    <row r="36" spans="1:11" ht="14.1" customHeight="1" x14ac:dyDescent="0.2">
      <c r="A36" s="306">
        <v>41</v>
      </c>
      <c r="B36" s="307" t="s">
        <v>255</v>
      </c>
      <c r="C36" s="308"/>
      <c r="D36" s="113">
        <v>0.92447916666666663</v>
      </c>
      <c r="E36" s="115">
        <v>71</v>
      </c>
      <c r="F36" s="114">
        <v>36</v>
      </c>
      <c r="G36" s="114">
        <v>54</v>
      </c>
      <c r="H36" s="114">
        <v>39</v>
      </c>
      <c r="I36" s="140">
        <v>35</v>
      </c>
      <c r="J36" s="115">
        <v>36</v>
      </c>
      <c r="K36" s="116">
        <v>102.85714285714286</v>
      </c>
    </row>
    <row r="37" spans="1:11" ht="14.1" customHeight="1" x14ac:dyDescent="0.2">
      <c r="A37" s="306">
        <v>42</v>
      </c>
      <c r="B37" s="307" t="s">
        <v>256</v>
      </c>
      <c r="C37" s="308"/>
      <c r="D37" s="113">
        <v>6.5104166666666671E-2</v>
      </c>
      <c r="E37" s="115">
        <v>5</v>
      </c>
      <c r="F37" s="114">
        <v>7</v>
      </c>
      <c r="G37" s="114" t="s">
        <v>513</v>
      </c>
      <c r="H37" s="114" t="s">
        <v>513</v>
      </c>
      <c r="I37" s="140">
        <v>3</v>
      </c>
      <c r="J37" s="115">
        <v>2</v>
      </c>
      <c r="K37" s="116">
        <v>66.666666666666671</v>
      </c>
    </row>
    <row r="38" spans="1:11" ht="14.1" customHeight="1" x14ac:dyDescent="0.2">
      <c r="A38" s="306">
        <v>43</v>
      </c>
      <c r="B38" s="307" t="s">
        <v>257</v>
      </c>
      <c r="C38" s="308"/>
      <c r="D38" s="113">
        <v>2.4739583333333335</v>
      </c>
      <c r="E38" s="115">
        <v>190</v>
      </c>
      <c r="F38" s="114">
        <v>106</v>
      </c>
      <c r="G38" s="114">
        <v>153</v>
      </c>
      <c r="H38" s="114">
        <v>132</v>
      </c>
      <c r="I38" s="140">
        <v>170</v>
      </c>
      <c r="J38" s="115">
        <v>20</v>
      </c>
      <c r="K38" s="116">
        <v>11.764705882352942</v>
      </c>
    </row>
    <row r="39" spans="1:11" ht="14.1" customHeight="1" x14ac:dyDescent="0.2">
      <c r="A39" s="306">
        <v>51</v>
      </c>
      <c r="B39" s="307" t="s">
        <v>258</v>
      </c>
      <c r="C39" s="308"/>
      <c r="D39" s="113">
        <v>10.026041666666666</v>
      </c>
      <c r="E39" s="115">
        <v>770</v>
      </c>
      <c r="F39" s="114">
        <v>716</v>
      </c>
      <c r="G39" s="114">
        <v>839</v>
      </c>
      <c r="H39" s="114">
        <v>682</v>
      </c>
      <c r="I39" s="140">
        <v>854</v>
      </c>
      <c r="J39" s="115">
        <v>-84</v>
      </c>
      <c r="K39" s="116">
        <v>-9.8360655737704921</v>
      </c>
    </row>
    <row r="40" spans="1:11" ht="14.1" customHeight="1" x14ac:dyDescent="0.2">
      <c r="A40" s="306" t="s">
        <v>259</v>
      </c>
      <c r="B40" s="307" t="s">
        <v>260</v>
      </c>
      <c r="C40" s="308"/>
      <c r="D40" s="113">
        <v>9.5442708333333339</v>
      </c>
      <c r="E40" s="115">
        <v>733</v>
      </c>
      <c r="F40" s="114">
        <v>681</v>
      </c>
      <c r="G40" s="114">
        <v>812</v>
      </c>
      <c r="H40" s="114">
        <v>660</v>
      </c>
      <c r="I40" s="140">
        <v>818</v>
      </c>
      <c r="J40" s="115">
        <v>-85</v>
      </c>
      <c r="K40" s="116">
        <v>-10.39119804400978</v>
      </c>
    </row>
    <row r="41" spans="1:11" ht="14.1" customHeight="1" x14ac:dyDescent="0.2">
      <c r="A41" s="306"/>
      <c r="B41" s="307" t="s">
        <v>261</v>
      </c>
      <c r="C41" s="308"/>
      <c r="D41" s="113">
        <v>7.955729166666667</v>
      </c>
      <c r="E41" s="115">
        <v>611</v>
      </c>
      <c r="F41" s="114">
        <v>588</v>
      </c>
      <c r="G41" s="114">
        <v>609</v>
      </c>
      <c r="H41" s="114">
        <v>546</v>
      </c>
      <c r="I41" s="140">
        <v>597</v>
      </c>
      <c r="J41" s="115">
        <v>14</v>
      </c>
      <c r="K41" s="116">
        <v>2.3450586264656614</v>
      </c>
    </row>
    <row r="42" spans="1:11" ht="14.1" customHeight="1" x14ac:dyDescent="0.2">
      <c r="A42" s="306">
        <v>52</v>
      </c>
      <c r="B42" s="307" t="s">
        <v>262</v>
      </c>
      <c r="C42" s="308"/>
      <c r="D42" s="113">
        <v>3.7890625</v>
      </c>
      <c r="E42" s="115">
        <v>291</v>
      </c>
      <c r="F42" s="114">
        <v>230</v>
      </c>
      <c r="G42" s="114">
        <v>282</v>
      </c>
      <c r="H42" s="114">
        <v>214</v>
      </c>
      <c r="I42" s="140">
        <v>248</v>
      </c>
      <c r="J42" s="115">
        <v>43</v>
      </c>
      <c r="K42" s="116">
        <v>17.338709677419356</v>
      </c>
    </row>
    <row r="43" spans="1:11" ht="14.1" customHeight="1" x14ac:dyDescent="0.2">
      <c r="A43" s="306" t="s">
        <v>263</v>
      </c>
      <c r="B43" s="307" t="s">
        <v>264</v>
      </c>
      <c r="C43" s="308"/>
      <c r="D43" s="113">
        <v>3.28125</v>
      </c>
      <c r="E43" s="115">
        <v>252</v>
      </c>
      <c r="F43" s="114">
        <v>203</v>
      </c>
      <c r="G43" s="114">
        <v>230</v>
      </c>
      <c r="H43" s="114">
        <v>183</v>
      </c>
      <c r="I43" s="140">
        <v>215</v>
      </c>
      <c r="J43" s="115">
        <v>37</v>
      </c>
      <c r="K43" s="116">
        <v>17.209302325581394</v>
      </c>
    </row>
    <row r="44" spans="1:11" ht="14.1" customHeight="1" x14ac:dyDescent="0.2">
      <c r="A44" s="306">
        <v>53</v>
      </c>
      <c r="B44" s="307" t="s">
        <v>265</v>
      </c>
      <c r="C44" s="308"/>
      <c r="D44" s="113">
        <v>0.8984375</v>
      </c>
      <c r="E44" s="115">
        <v>69</v>
      </c>
      <c r="F44" s="114">
        <v>51</v>
      </c>
      <c r="G44" s="114">
        <v>67</v>
      </c>
      <c r="H44" s="114">
        <v>86</v>
      </c>
      <c r="I44" s="140">
        <v>60</v>
      </c>
      <c r="J44" s="115">
        <v>9</v>
      </c>
      <c r="K44" s="116">
        <v>15</v>
      </c>
    </row>
    <row r="45" spans="1:11" ht="14.1" customHeight="1" x14ac:dyDescent="0.2">
      <c r="A45" s="306" t="s">
        <v>266</v>
      </c>
      <c r="B45" s="307" t="s">
        <v>267</v>
      </c>
      <c r="C45" s="308"/>
      <c r="D45" s="113">
        <v>0.7421875</v>
      </c>
      <c r="E45" s="115">
        <v>57</v>
      </c>
      <c r="F45" s="114">
        <v>50</v>
      </c>
      <c r="G45" s="114">
        <v>59</v>
      </c>
      <c r="H45" s="114">
        <v>72</v>
      </c>
      <c r="I45" s="140">
        <v>55</v>
      </c>
      <c r="J45" s="115">
        <v>2</v>
      </c>
      <c r="K45" s="116">
        <v>3.6363636363636362</v>
      </c>
    </row>
    <row r="46" spans="1:11" ht="14.1" customHeight="1" x14ac:dyDescent="0.2">
      <c r="A46" s="306">
        <v>54</v>
      </c>
      <c r="B46" s="307" t="s">
        <v>268</v>
      </c>
      <c r="C46" s="308"/>
      <c r="D46" s="113">
        <v>3.1119791666666665</v>
      </c>
      <c r="E46" s="115">
        <v>239</v>
      </c>
      <c r="F46" s="114">
        <v>210</v>
      </c>
      <c r="G46" s="114">
        <v>203</v>
      </c>
      <c r="H46" s="114">
        <v>273</v>
      </c>
      <c r="I46" s="140">
        <v>224</v>
      </c>
      <c r="J46" s="115">
        <v>15</v>
      </c>
      <c r="K46" s="116">
        <v>6.6964285714285712</v>
      </c>
    </row>
    <row r="47" spans="1:11" ht="14.1" customHeight="1" x14ac:dyDescent="0.2">
      <c r="A47" s="306">
        <v>61</v>
      </c>
      <c r="B47" s="307" t="s">
        <v>269</v>
      </c>
      <c r="C47" s="308"/>
      <c r="D47" s="113">
        <v>1.6145833333333333</v>
      </c>
      <c r="E47" s="115">
        <v>124</v>
      </c>
      <c r="F47" s="114">
        <v>102</v>
      </c>
      <c r="G47" s="114">
        <v>132</v>
      </c>
      <c r="H47" s="114">
        <v>140</v>
      </c>
      <c r="I47" s="140">
        <v>117</v>
      </c>
      <c r="J47" s="115">
        <v>7</v>
      </c>
      <c r="K47" s="116">
        <v>5.982905982905983</v>
      </c>
    </row>
    <row r="48" spans="1:11" ht="14.1" customHeight="1" x14ac:dyDescent="0.2">
      <c r="A48" s="306">
        <v>62</v>
      </c>
      <c r="B48" s="307" t="s">
        <v>270</v>
      </c>
      <c r="C48" s="308"/>
      <c r="D48" s="113">
        <v>7.317708333333333</v>
      </c>
      <c r="E48" s="115">
        <v>562</v>
      </c>
      <c r="F48" s="114">
        <v>564</v>
      </c>
      <c r="G48" s="114">
        <v>739</v>
      </c>
      <c r="H48" s="114">
        <v>573</v>
      </c>
      <c r="I48" s="140">
        <v>658</v>
      </c>
      <c r="J48" s="115">
        <v>-96</v>
      </c>
      <c r="K48" s="116">
        <v>-14.589665653495441</v>
      </c>
    </row>
    <row r="49" spans="1:11" ht="14.1" customHeight="1" x14ac:dyDescent="0.2">
      <c r="A49" s="306">
        <v>63</v>
      </c>
      <c r="B49" s="307" t="s">
        <v>271</v>
      </c>
      <c r="C49" s="308"/>
      <c r="D49" s="113">
        <v>4.596354166666667</v>
      </c>
      <c r="E49" s="115">
        <v>353</v>
      </c>
      <c r="F49" s="114">
        <v>334</v>
      </c>
      <c r="G49" s="114">
        <v>358</v>
      </c>
      <c r="H49" s="114">
        <v>312</v>
      </c>
      <c r="I49" s="140">
        <v>313</v>
      </c>
      <c r="J49" s="115">
        <v>40</v>
      </c>
      <c r="K49" s="116">
        <v>12.779552715654953</v>
      </c>
    </row>
    <row r="50" spans="1:11" ht="14.1" customHeight="1" x14ac:dyDescent="0.2">
      <c r="A50" s="306" t="s">
        <v>272</v>
      </c>
      <c r="B50" s="307" t="s">
        <v>273</v>
      </c>
      <c r="C50" s="308"/>
      <c r="D50" s="113">
        <v>0.41666666666666669</v>
      </c>
      <c r="E50" s="115">
        <v>32</v>
      </c>
      <c r="F50" s="114">
        <v>19</v>
      </c>
      <c r="G50" s="114">
        <v>19</v>
      </c>
      <c r="H50" s="114">
        <v>33</v>
      </c>
      <c r="I50" s="140">
        <v>25</v>
      </c>
      <c r="J50" s="115">
        <v>7</v>
      </c>
      <c r="K50" s="116">
        <v>28</v>
      </c>
    </row>
    <row r="51" spans="1:11" ht="14.1" customHeight="1" x14ac:dyDescent="0.2">
      <c r="A51" s="306" t="s">
        <v>274</v>
      </c>
      <c r="B51" s="307" t="s">
        <v>275</v>
      </c>
      <c r="C51" s="308"/>
      <c r="D51" s="113">
        <v>3.7760416666666665</v>
      </c>
      <c r="E51" s="115">
        <v>290</v>
      </c>
      <c r="F51" s="114">
        <v>285</v>
      </c>
      <c r="G51" s="114">
        <v>303</v>
      </c>
      <c r="H51" s="114">
        <v>249</v>
      </c>
      <c r="I51" s="140">
        <v>266</v>
      </c>
      <c r="J51" s="115">
        <v>24</v>
      </c>
      <c r="K51" s="116">
        <v>9.022556390977444</v>
      </c>
    </row>
    <row r="52" spans="1:11" ht="14.1" customHeight="1" x14ac:dyDescent="0.2">
      <c r="A52" s="306">
        <v>71</v>
      </c>
      <c r="B52" s="307" t="s">
        <v>276</v>
      </c>
      <c r="C52" s="308"/>
      <c r="D52" s="113">
        <v>11.796875</v>
      </c>
      <c r="E52" s="115">
        <v>906</v>
      </c>
      <c r="F52" s="114">
        <v>612</v>
      </c>
      <c r="G52" s="114">
        <v>722</v>
      </c>
      <c r="H52" s="114">
        <v>702</v>
      </c>
      <c r="I52" s="140">
        <v>872</v>
      </c>
      <c r="J52" s="115">
        <v>34</v>
      </c>
      <c r="K52" s="116">
        <v>3.8990825688073394</v>
      </c>
    </row>
    <row r="53" spans="1:11" ht="14.1" customHeight="1" x14ac:dyDescent="0.2">
      <c r="A53" s="306" t="s">
        <v>277</v>
      </c>
      <c r="B53" s="307" t="s">
        <v>278</v>
      </c>
      <c r="C53" s="308"/>
      <c r="D53" s="113">
        <v>2.5520833333333335</v>
      </c>
      <c r="E53" s="115">
        <v>196</v>
      </c>
      <c r="F53" s="114">
        <v>151</v>
      </c>
      <c r="G53" s="114">
        <v>193</v>
      </c>
      <c r="H53" s="114">
        <v>183</v>
      </c>
      <c r="I53" s="140">
        <v>206</v>
      </c>
      <c r="J53" s="115">
        <v>-10</v>
      </c>
      <c r="K53" s="116">
        <v>-4.8543689320388346</v>
      </c>
    </row>
    <row r="54" spans="1:11" ht="14.1" customHeight="1" x14ac:dyDescent="0.2">
      <c r="A54" s="306" t="s">
        <v>279</v>
      </c>
      <c r="B54" s="307" t="s">
        <v>280</v>
      </c>
      <c r="C54" s="308"/>
      <c r="D54" s="113">
        <v>8.2552083333333339</v>
      </c>
      <c r="E54" s="115">
        <v>634</v>
      </c>
      <c r="F54" s="114">
        <v>392</v>
      </c>
      <c r="G54" s="114">
        <v>471</v>
      </c>
      <c r="H54" s="114">
        <v>460</v>
      </c>
      <c r="I54" s="140">
        <v>580</v>
      </c>
      <c r="J54" s="115">
        <v>54</v>
      </c>
      <c r="K54" s="116">
        <v>9.3103448275862064</v>
      </c>
    </row>
    <row r="55" spans="1:11" ht="14.1" customHeight="1" x14ac:dyDescent="0.2">
      <c r="A55" s="306">
        <v>72</v>
      </c>
      <c r="B55" s="307" t="s">
        <v>281</v>
      </c>
      <c r="C55" s="308"/>
      <c r="D55" s="113">
        <v>3.1510416666666665</v>
      </c>
      <c r="E55" s="115">
        <v>242</v>
      </c>
      <c r="F55" s="114">
        <v>145</v>
      </c>
      <c r="G55" s="114">
        <v>190</v>
      </c>
      <c r="H55" s="114">
        <v>183</v>
      </c>
      <c r="I55" s="140">
        <v>273</v>
      </c>
      <c r="J55" s="115">
        <v>-31</v>
      </c>
      <c r="K55" s="116">
        <v>-11.355311355311356</v>
      </c>
    </row>
    <row r="56" spans="1:11" ht="14.1" customHeight="1" x14ac:dyDescent="0.2">
      <c r="A56" s="306" t="s">
        <v>282</v>
      </c>
      <c r="B56" s="307" t="s">
        <v>283</v>
      </c>
      <c r="C56" s="308"/>
      <c r="D56" s="113">
        <v>1.9401041666666667</v>
      </c>
      <c r="E56" s="115">
        <v>149</v>
      </c>
      <c r="F56" s="114">
        <v>62</v>
      </c>
      <c r="G56" s="114">
        <v>102</v>
      </c>
      <c r="H56" s="114">
        <v>99</v>
      </c>
      <c r="I56" s="140">
        <v>178</v>
      </c>
      <c r="J56" s="115">
        <v>-29</v>
      </c>
      <c r="K56" s="116">
        <v>-16.292134831460675</v>
      </c>
    </row>
    <row r="57" spans="1:11" ht="14.1" customHeight="1" x14ac:dyDescent="0.2">
      <c r="A57" s="306" t="s">
        <v>284</v>
      </c>
      <c r="B57" s="307" t="s">
        <v>285</v>
      </c>
      <c r="C57" s="308"/>
      <c r="D57" s="113">
        <v>0.69010416666666663</v>
      </c>
      <c r="E57" s="115">
        <v>53</v>
      </c>
      <c r="F57" s="114">
        <v>47</v>
      </c>
      <c r="G57" s="114">
        <v>42</v>
      </c>
      <c r="H57" s="114">
        <v>38</v>
      </c>
      <c r="I57" s="140">
        <v>59</v>
      </c>
      <c r="J57" s="115">
        <v>-6</v>
      </c>
      <c r="K57" s="116">
        <v>-10.169491525423728</v>
      </c>
    </row>
    <row r="58" spans="1:11" ht="14.1" customHeight="1" x14ac:dyDescent="0.2">
      <c r="A58" s="306">
        <v>73</v>
      </c>
      <c r="B58" s="307" t="s">
        <v>286</v>
      </c>
      <c r="C58" s="308"/>
      <c r="D58" s="113">
        <v>2.5390625</v>
      </c>
      <c r="E58" s="115">
        <v>195</v>
      </c>
      <c r="F58" s="114">
        <v>143</v>
      </c>
      <c r="G58" s="114">
        <v>189</v>
      </c>
      <c r="H58" s="114">
        <v>183</v>
      </c>
      <c r="I58" s="140">
        <v>188</v>
      </c>
      <c r="J58" s="115">
        <v>7</v>
      </c>
      <c r="K58" s="116">
        <v>3.7234042553191489</v>
      </c>
    </row>
    <row r="59" spans="1:11" ht="14.1" customHeight="1" x14ac:dyDescent="0.2">
      <c r="A59" s="306" t="s">
        <v>287</v>
      </c>
      <c r="B59" s="307" t="s">
        <v>288</v>
      </c>
      <c r="C59" s="308"/>
      <c r="D59" s="113">
        <v>1.6927083333333333</v>
      </c>
      <c r="E59" s="115">
        <v>130</v>
      </c>
      <c r="F59" s="114">
        <v>72</v>
      </c>
      <c r="G59" s="114">
        <v>97</v>
      </c>
      <c r="H59" s="114">
        <v>105</v>
      </c>
      <c r="I59" s="140">
        <v>104</v>
      </c>
      <c r="J59" s="115">
        <v>26</v>
      </c>
      <c r="K59" s="116">
        <v>25</v>
      </c>
    </row>
    <row r="60" spans="1:11" ht="14.1" customHeight="1" x14ac:dyDescent="0.2">
      <c r="A60" s="306">
        <v>81</v>
      </c>
      <c r="B60" s="307" t="s">
        <v>289</v>
      </c>
      <c r="C60" s="308"/>
      <c r="D60" s="113">
        <v>7.3046875</v>
      </c>
      <c r="E60" s="115">
        <v>561</v>
      </c>
      <c r="F60" s="114">
        <v>475</v>
      </c>
      <c r="G60" s="114">
        <v>586</v>
      </c>
      <c r="H60" s="114">
        <v>527</v>
      </c>
      <c r="I60" s="140">
        <v>561</v>
      </c>
      <c r="J60" s="115">
        <v>0</v>
      </c>
      <c r="K60" s="116">
        <v>0</v>
      </c>
    </row>
    <row r="61" spans="1:11" ht="14.1" customHeight="1" x14ac:dyDescent="0.2">
      <c r="A61" s="306" t="s">
        <v>290</v>
      </c>
      <c r="B61" s="307" t="s">
        <v>291</v>
      </c>
      <c r="C61" s="308"/>
      <c r="D61" s="113">
        <v>2.03125</v>
      </c>
      <c r="E61" s="115">
        <v>156</v>
      </c>
      <c r="F61" s="114">
        <v>120</v>
      </c>
      <c r="G61" s="114">
        <v>166</v>
      </c>
      <c r="H61" s="114">
        <v>198</v>
      </c>
      <c r="I61" s="140">
        <v>172</v>
      </c>
      <c r="J61" s="115">
        <v>-16</v>
      </c>
      <c r="K61" s="116">
        <v>-9.3023255813953494</v>
      </c>
    </row>
    <row r="62" spans="1:11" ht="14.1" customHeight="1" x14ac:dyDescent="0.2">
      <c r="A62" s="306" t="s">
        <v>292</v>
      </c>
      <c r="B62" s="307" t="s">
        <v>293</v>
      </c>
      <c r="C62" s="308"/>
      <c r="D62" s="113">
        <v>2.96875</v>
      </c>
      <c r="E62" s="115">
        <v>228</v>
      </c>
      <c r="F62" s="114">
        <v>209</v>
      </c>
      <c r="G62" s="114">
        <v>300</v>
      </c>
      <c r="H62" s="114">
        <v>196</v>
      </c>
      <c r="I62" s="140">
        <v>216</v>
      </c>
      <c r="J62" s="115">
        <v>12</v>
      </c>
      <c r="K62" s="116">
        <v>5.5555555555555554</v>
      </c>
    </row>
    <row r="63" spans="1:11" ht="14.1" customHeight="1" x14ac:dyDescent="0.2">
      <c r="A63" s="306"/>
      <c r="B63" s="307" t="s">
        <v>294</v>
      </c>
      <c r="C63" s="308"/>
      <c r="D63" s="113">
        <v>2.6822916666666665</v>
      </c>
      <c r="E63" s="115">
        <v>206</v>
      </c>
      <c r="F63" s="114">
        <v>182</v>
      </c>
      <c r="G63" s="114">
        <v>256</v>
      </c>
      <c r="H63" s="114">
        <v>162</v>
      </c>
      <c r="I63" s="140">
        <v>189</v>
      </c>
      <c r="J63" s="115">
        <v>17</v>
      </c>
      <c r="K63" s="116">
        <v>8.9947089947089953</v>
      </c>
    </row>
    <row r="64" spans="1:11" ht="14.1" customHeight="1" x14ac:dyDescent="0.2">
      <c r="A64" s="306" t="s">
        <v>295</v>
      </c>
      <c r="B64" s="307" t="s">
        <v>296</v>
      </c>
      <c r="C64" s="308"/>
      <c r="D64" s="113">
        <v>0.9765625</v>
      </c>
      <c r="E64" s="115">
        <v>75</v>
      </c>
      <c r="F64" s="114">
        <v>49</v>
      </c>
      <c r="G64" s="114">
        <v>56</v>
      </c>
      <c r="H64" s="114">
        <v>55</v>
      </c>
      <c r="I64" s="140">
        <v>58</v>
      </c>
      <c r="J64" s="115">
        <v>17</v>
      </c>
      <c r="K64" s="116">
        <v>29.310344827586206</v>
      </c>
    </row>
    <row r="65" spans="1:11" ht="14.1" customHeight="1" x14ac:dyDescent="0.2">
      <c r="A65" s="306" t="s">
        <v>297</v>
      </c>
      <c r="B65" s="307" t="s">
        <v>298</v>
      </c>
      <c r="C65" s="308"/>
      <c r="D65" s="113">
        <v>0.46875</v>
      </c>
      <c r="E65" s="115">
        <v>36</v>
      </c>
      <c r="F65" s="114">
        <v>45</v>
      </c>
      <c r="G65" s="114">
        <v>26</v>
      </c>
      <c r="H65" s="114">
        <v>26</v>
      </c>
      <c r="I65" s="140">
        <v>43</v>
      </c>
      <c r="J65" s="115">
        <v>-7</v>
      </c>
      <c r="K65" s="116">
        <v>-16.279069767441861</v>
      </c>
    </row>
    <row r="66" spans="1:11" ht="14.1" customHeight="1" x14ac:dyDescent="0.2">
      <c r="A66" s="306">
        <v>82</v>
      </c>
      <c r="B66" s="307" t="s">
        <v>299</v>
      </c>
      <c r="C66" s="308"/>
      <c r="D66" s="113">
        <v>3.3203125</v>
      </c>
      <c r="E66" s="115">
        <v>255</v>
      </c>
      <c r="F66" s="114">
        <v>179</v>
      </c>
      <c r="G66" s="114">
        <v>300</v>
      </c>
      <c r="H66" s="114">
        <v>187</v>
      </c>
      <c r="I66" s="140">
        <v>236</v>
      </c>
      <c r="J66" s="115">
        <v>19</v>
      </c>
      <c r="K66" s="116">
        <v>8.0508474576271194</v>
      </c>
    </row>
    <row r="67" spans="1:11" ht="14.1" customHeight="1" x14ac:dyDescent="0.2">
      <c r="A67" s="306" t="s">
        <v>300</v>
      </c>
      <c r="B67" s="307" t="s">
        <v>301</v>
      </c>
      <c r="C67" s="308"/>
      <c r="D67" s="113">
        <v>1.7447916666666667</v>
      </c>
      <c r="E67" s="115">
        <v>134</v>
      </c>
      <c r="F67" s="114">
        <v>107</v>
      </c>
      <c r="G67" s="114">
        <v>166</v>
      </c>
      <c r="H67" s="114">
        <v>110</v>
      </c>
      <c r="I67" s="140">
        <v>133</v>
      </c>
      <c r="J67" s="115">
        <v>1</v>
      </c>
      <c r="K67" s="116">
        <v>0.75187969924812026</v>
      </c>
    </row>
    <row r="68" spans="1:11" ht="14.1" customHeight="1" x14ac:dyDescent="0.2">
      <c r="A68" s="306" t="s">
        <v>302</v>
      </c>
      <c r="B68" s="307" t="s">
        <v>303</v>
      </c>
      <c r="C68" s="308"/>
      <c r="D68" s="113">
        <v>1.0677083333333333</v>
      </c>
      <c r="E68" s="115">
        <v>82</v>
      </c>
      <c r="F68" s="114">
        <v>47</v>
      </c>
      <c r="G68" s="114">
        <v>70</v>
      </c>
      <c r="H68" s="114">
        <v>57</v>
      </c>
      <c r="I68" s="140">
        <v>67</v>
      </c>
      <c r="J68" s="115">
        <v>15</v>
      </c>
      <c r="K68" s="116">
        <v>22.388059701492537</v>
      </c>
    </row>
    <row r="69" spans="1:11" ht="14.1" customHeight="1" x14ac:dyDescent="0.2">
      <c r="A69" s="306">
        <v>83</v>
      </c>
      <c r="B69" s="307" t="s">
        <v>304</v>
      </c>
      <c r="C69" s="308"/>
      <c r="D69" s="113">
        <v>4.9609375</v>
      </c>
      <c r="E69" s="115">
        <v>381</v>
      </c>
      <c r="F69" s="114">
        <v>296</v>
      </c>
      <c r="G69" s="114">
        <v>571</v>
      </c>
      <c r="H69" s="114">
        <v>291</v>
      </c>
      <c r="I69" s="140">
        <v>379</v>
      </c>
      <c r="J69" s="115">
        <v>2</v>
      </c>
      <c r="K69" s="116">
        <v>0.52770448548812665</v>
      </c>
    </row>
    <row r="70" spans="1:11" ht="14.1" customHeight="1" x14ac:dyDescent="0.2">
      <c r="A70" s="306" t="s">
        <v>305</v>
      </c>
      <c r="B70" s="307" t="s">
        <v>306</v>
      </c>
      <c r="C70" s="308"/>
      <c r="D70" s="113">
        <v>3.9453125</v>
      </c>
      <c r="E70" s="115">
        <v>303</v>
      </c>
      <c r="F70" s="114">
        <v>236</v>
      </c>
      <c r="G70" s="114">
        <v>503</v>
      </c>
      <c r="H70" s="114">
        <v>209</v>
      </c>
      <c r="I70" s="140">
        <v>269</v>
      </c>
      <c r="J70" s="115">
        <v>34</v>
      </c>
      <c r="K70" s="116">
        <v>12.639405204460967</v>
      </c>
    </row>
    <row r="71" spans="1:11" ht="14.1" customHeight="1" x14ac:dyDescent="0.2">
      <c r="A71" s="306"/>
      <c r="B71" s="307" t="s">
        <v>307</v>
      </c>
      <c r="C71" s="308"/>
      <c r="D71" s="113">
        <v>1.875</v>
      </c>
      <c r="E71" s="115">
        <v>144</v>
      </c>
      <c r="F71" s="114">
        <v>106</v>
      </c>
      <c r="G71" s="114">
        <v>332</v>
      </c>
      <c r="H71" s="114">
        <v>102</v>
      </c>
      <c r="I71" s="140">
        <v>103</v>
      </c>
      <c r="J71" s="115">
        <v>41</v>
      </c>
      <c r="K71" s="116">
        <v>39.805825242718448</v>
      </c>
    </row>
    <row r="72" spans="1:11" ht="14.1" customHeight="1" x14ac:dyDescent="0.2">
      <c r="A72" s="306">
        <v>84</v>
      </c>
      <c r="B72" s="307" t="s">
        <v>308</v>
      </c>
      <c r="C72" s="308"/>
      <c r="D72" s="113">
        <v>2.65625</v>
      </c>
      <c r="E72" s="115">
        <v>204</v>
      </c>
      <c r="F72" s="114">
        <v>133</v>
      </c>
      <c r="G72" s="114">
        <v>214</v>
      </c>
      <c r="H72" s="114">
        <v>123</v>
      </c>
      <c r="I72" s="140">
        <v>161</v>
      </c>
      <c r="J72" s="115">
        <v>43</v>
      </c>
      <c r="K72" s="116">
        <v>26.70807453416149</v>
      </c>
    </row>
    <row r="73" spans="1:11" ht="14.1" customHeight="1" x14ac:dyDescent="0.2">
      <c r="A73" s="306" t="s">
        <v>309</v>
      </c>
      <c r="B73" s="307" t="s">
        <v>310</v>
      </c>
      <c r="C73" s="308"/>
      <c r="D73" s="113">
        <v>0.5078125</v>
      </c>
      <c r="E73" s="115">
        <v>39</v>
      </c>
      <c r="F73" s="114">
        <v>6</v>
      </c>
      <c r="G73" s="114">
        <v>40</v>
      </c>
      <c r="H73" s="114">
        <v>5</v>
      </c>
      <c r="I73" s="140">
        <v>16</v>
      </c>
      <c r="J73" s="115">
        <v>23</v>
      </c>
      <c r="K73" s="116">
        <v>143.75</v>
      </c>
    </row>
    <row r="74" spans="1:11" ht="14.1" customHeight="1" x14ac:dyDescent="0.2">
      <c r="A74" s="306" t="s">
        <v>311</v>
      </c>
      <c r="B74" s="307" t="s">
        <v>312</v>
      </c>
      <c r="C74" s="308"/>
      <c r="D74" s="113">
        <v>0.20833333333333334</v>
      </c>
      <c r="E74" s="115">
        <v>16</v>
      </c>
      <c r="F74" s="114">
        <v>17</v>
      </c>
      <c r="G74" s="114">
        <v>35</v>
      </c>
      <c r="H74" s="114">
        <v>9</v>
      </c>
      <c r="I74" s="140">
        <v>13</v>
      </c>
      <c r="J74" s="115">
        <v>3</v>
      </c>
      <c r="K74" s="116">
        <v>23.076923076923077</v>
      </c>
    </row>
    <row r="75" spans="1:11" ht="14.1" customHeight="1" x14ac:dyDescent="0.2">
      <c r="A75" s="306" t="s">
        <v>313</v>
      </c>
      <c r="B75" s="307" t="s">
        <v>314</v>
      </c>
      <c r="C75" s="308"/>
      <c r="D75" s="113">
        <v>1.5364583333333333</v>
      </c>
      <c r="E75" s="115">
        <v>118</v>
      </c>
      <c r="F75" s="114">
        <v>84</v>
      </c>
      <c r="G75" s="114">
        <v>97</v>
      </c>
      <c r="H75" s="114">
        <v>80</v>
      </c>
      <c r="I75" s="140">
        <v>90</v>
      </c>
      <c r="J75" s="115">
        <v>28</v>
      </c>
      <c r="K75" s="116">
        <v>31.111111111111111</v>
      </c>
    </row>
    <row r="76" spans="1:11" ht="14.1" customHeight="1" x14ac:dyDescent="0.2">
      <c r="A76" s="306">
        <v>91</v>
      </c>
      <c r="B76" s="307" t="s">
        <v>315</v>
      </c>
      <c r="C76" s="308"/>
      <c r="D76" s="113">
        <v>1.0677083333333333</v>
      </c>
      <c r="E76" s="115">
        <v>82</v>
      </c>
      <c r="F76" s="114">
        <v>29</v>
      </c>
      <c r="G76" s="114">
        <v>45</v>
      </c>
      <c r="H76" s="114">
        <v>39</v>
      </c>
      <c r="I76" s="140">
        <v>34</v>
      </c>
      <c r="J76" s="115">
        <v>48</v>
      </c>
      <c r="K76" s="116">
        <v>141.1764705882353</v>
      </c>
    </row>
    <row r="77" spans="1:11" ht="14.1" customHeight="1" x14ac:dyDescent="0.2">
      <c r="A77" s="306">
        <v>92</v>
      </c>
      <c r="B77" s="307" t="s">
        <v>316</v>
      </c>
      <c r="C77" s="308"/>
      <c r="D77" s="113">
        <v>2.1223958333333335</v>
      </c>
      <c r="E77" s="115">
        <v>163</v>
      </c>
      <c r="F77" s="114">
        <v>117</v>
      </c>
      <c r="G77" s="114">
        <v>125</v>
      </c>
      <c r="H77" s="114">
        <v>109</v>
      </c>
      <c r="I77" s="140">
        <v>140</v>
      </c>
      <c r="J77" s="115">
        <v>23</v>
      </c>
      <c r="K77" s="116">
        <v>16.428571428571427</v>
      </c>
    </row>
    <row r="78" spans="1:11" ht="14.1" customHeight="1" x14ac:dyDescent="0.2">
      <c r="A78" s="306">
        <v>93</v>
      </c>
      <c r="B78" s="307" t="s">
        <v>317</v>
      </c>
      <c r="C78" s="308"/>
      <c r="D78" s="113">
        <v>0.1171875</v>
      </c>
      <c r="E78" s="115">
        <v>9</v>
      </c>
      <c r="F78" s="114">
        <v>9</v>
      </c>
      <c r="G78" s="114">
        <v>13</v>
      </c>
      <c r="H78" s="114">
        <v>21</v>
      </c>
      <c r="I78" s="140">
        <v>17</v>
      </c>
      <c r="J78" s="115">
        <v>-8</v>
      </c>
      <c r="K78" s="116">
        <v>-47.058823529411768</v>
      </c>
    </row>
    <row r="79" spans="1:11" ht="14.1" customHeight="1" x14ac:dyDescent="0.2">
      <c r="A79" s="306">
        <v>94</v>
      </c>
      <c r="B79" s="307" t="s">
        <v>318</v>
      </c>
      <c r="C79" s="308"/>
      <c r="D79" s="113">
        <v>2.0442708333333335</v>
      </c>
      <c r="E79" s="115">
        <v>157</v>
      </c>
      <c r="F79" s="114">
        <v>79</v>
      </c>
      <c r="G79" s="114">
        <v>106</v>
      </c>
      <c r="H79" s="114">
        <v>74</v>
      </c>
      <c r="I79" s="140">
        <v>73</v>
      </c>
      <c r="J79" s="115">
        <v>84</v>
      </c>
      <c r="K79" s="116">
        <v>115.06849315068493</v>
      </c>
    </row>
    <row r="80" spans="1:11" ht="14.1" customHeight="1" x14ac:dyDescent="0.2">
      <c r="A80" s="306" t="s">
        <v>319</v>
      </c>
      <c r="B80" s="307" t="s">
        <v>320</v>
      </c>
      <c r="C80" s="308"/>
      <c r="D80" s="113">
        <v>7.8125E-2</v>
      </c>
      <c r="E80" s="115">
        <v>6</v>
      </c>
      <c r="F80" s="114">
        <v>7</v>
      </c>
      <c r="G80" s="114" t="s">
        <v>513</v>
      </c>
      <c r="H80" s="114" t="s">
        <v>513</v>
      </c>
      <c r="I80" s="140">
        <v>6</v>
      </c>
      <c r="J80" s="115">
        <v>0</v>
      </c>
      <c r="K80" s="116">
        <v>0</v>
      </c>
    </row>
    <row r="81" spans="1:11" ht="14.1" customHeight="1" x14ac:dyDescent="0.2">
      <c r="A81" s="310" t="s">
        <v>321</v>
      </c>
      <c r="B81" s="311" t="s">
        <v>333</v>
      </c>
      <c r="C81" s="312"/>
      <c r="D81" s="125">
        <v>0.2734375</v>
      </c>
      <c r="E81" s="143">
        <v>21</v>
      </c>
      <c r="F81" s="144">
        <v>25</v>
      </c>
      <c r="G81" s="144">
        <v>27</v>
      </c>
      <c r="H81" s="144">
        <v>24</v>
      </c>
      <c r="I81" s="145">
        <v>29</v>
      </c>
      <c r="J81" s="143">
        <v>-8</v>
      </c>
      <c r="K81" s="146">
        <v>-27.586206896551722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70936</v>
      </c>
      <c r="C10" s="114">
        <v>33578</v>
      </c>
      <c r="D10" s="114">
        <v>37358</v>
      </c>
      <c r="E10" s="114">
        <v>50197</v>
      </c>
      <c r="F10" s="114">
        <v>19813</v>
      </c>
      <c r="G10" s="114">
        <v>8624</v>
      </c>
      <c r="H10" s="114">
        <v>17282</v>
      </c>
      <c r="I10" s="115">
        <v>18396</v>
      </c>
      <c r="J10" s="114">
        <v>13500</v>
      </c>
      <c r="K10" s="114">
        <v>4896</v>
      </c>
      <c r="L10" s="423">
        <v>6735</v>
      </c>
      <c r="M10" s="424">
        <v>6591</v>
      </c>
    </row>
    <row r="11" spans="1:13" ht="11.1" customHeight="1" x14ac:dyDescent="0.2">
      <c r="A11" s="422" t="s">
        <v>387</v>
      </c>
      <c r="B11" s="115">
        <v>71146</v>
      </c>
      <c r="C11" s="114">
        <v>34022</v>
      </c>
      <c r="D11" s="114">
        <v>37124</v>
      </c>
      <c r="E11" s="114">
        <v>50344</v>
      </c>
      <c r="F11" s="114">
        <v>19889</v>
      </c>
      <c r="G11" s="114">
        <v>8182</v>
      </c>
      <c r="H11" s="114">
        <v>17664</v>
      </c>
      <c r="I11" s="115">
        <v>18656</v>
      </c>
      <c r="J11" s="114">
        <v>13825</v>
      </c>
      <c r="K11" s="114">
        <v>4831</v>
      </c>
      <c r="L11" s="423">
        <v>6524</v>
      </c>
      <c r="M11" s="424">
        <v>6443</v>
      </c>
    </row>
    <row r="12" spans="1:13" ht="11.1" customHeight="1" x14ac:dyDescent="0.2">
      <c r="A12" s="422" t="s">
        <v>388</v>
      </c>
      <c r="B12" s="115">
        <v>72940</v>
      </c>
      <c r="C12" s="114">
        <v>34909</v>
      </c>
      <c r="D12" s="114">
        <v>38031</v>
      </c>
      <c r="E12" s="114">
        <v>52020</v>
      </c>
      <c r="F12" s="114">
        <v>19977</v>
      </c>
      <c r="G12" s="114">
        <v>9326</v>
      </c>
      <c r="H12" s="114">
        <v>17985</v>
      </c>
      <c r="I12" s="115">
        <v>18325</v>
      </c>
      <c r="J12" s="114">
        <v>13300</v>
      </c>
      <c r="K12" s="114">
        <v>5025</v>
      </c>
      <c r="L12" s="423">
        <v>8402</v>
      </c>
      <c r="M12" s="424">
        <v>6835</v>
      </c>
    </row>
    <row r="13" spans="1:13" s="110" customFormat="1" ht="11.1" customHeight="1" x14ac:dyDescent="0.2">
      <c r="A13" s="422" t="s">
        <v>389</v>
      </c>
      <c r="B13" s="115">
        <v>73161</v>
      </c>
      <c r="C13" s="114">
        <v>34774</v>
      </c>
      <c r="D13" s="114">
        <v>38387</v>
      </c>
      <c r="E13" s="114">
        <v>51603</v>
      </c>
      <c r="F13" s="114">
        <v>20612</v>
      </c>
      <c r="G13" s="114">
        <v>9228</v>
      </c>
      <c r="H13" s="114">
        <v>18160</v>
      </c>
      <c r="I13" s="115">
        <v>19020</v>
      </c>
      <c r="J13" s="114">
        <v>13857</v>
      </c>
      <c r="K13" s="114">
        <v>5163</v>
      </c>
      <c r="L13" s="423">
        <v>5520</v>
      </c>
      <c r="M13" s="424">
        <v>5399</v>
      </c>
    </row>
    <row r="14" spans="1:13" ht="15" customHeight="1" x14ac:dyDescent="0.2">
      <c r="A14" s="422" t="s">
        <v>390</v>
      </c>
      <c r="B14" s="115">
        <v>73225</v>
      </c>
      <c r="C14" s="114">
        <v>34726</v>
      </c>
      <c r="D14" s="114">
        <v>38499</v>
      </c>
      <c r="E14" s="114">
        <v>49972</v>
      </c>
      <c r="F14" s="114">
        <v>22382</v>
      </c>
      <c r="G14" s="114">
        <v>8870</v>
      </c>
      <c r="H14" s="114">
        <v>18444</v>
      </c>
      <c r="I14" s="115">
        <v>18639</v>
      </c>
      <c r="J14" s="114">
        <v>13540</v>
      </c>
      <c r="K14" s="114">
        <v>5099</v>
      </c>
      <c r="L14" s="423">
        <v>6023</v>
      </c>
      <c r="M14" s="424">
        <v>6050</v>
      </c>
    </row>
    <row r="15" spans="1:13" ht="11.1" customHeight="1" x14ac:dyDescent="0.2">
      <c r="A15" s="422" t="s">
        <v>387</v>
      </c>
      <c r="B15" s="115">
        <v>73566</v>
      </c>
      <c r="C15" s="114">
        <v>35088</v>
      </c>
      <c r="D15" s="114">
        <v>38478</v>
      </c>
      <c r="E15" s="114">
        <v>49793</v>
      </c>
      <c r="F15" s="114">
        <v>22932</v>
      </c>
      <c r="G15" s="114">
        <v>8483</v>
      </c>
      <c r="H15" s="114">
        <v>18915</v>
      </c>
      <c r="I15" s="115">
        <v>18889</v>
      </c>
      <c r="J15" s="114">
        <v>13766</v>
      </c>
      <c r="K15" s="114">
        <v>5123</v>
      </c>
      <c r="L15" s="423">
        <v>5819</v>
      </c>
      <c r="M15" s="424">
        <v>5627</v>
      </c>
    </row>
    <row r="16" spans="1:13" ht="11.1" customHeight="1" x14ac:dyDescent="0.2">
      <c r="A16" s="422" t="s">
        <v>388</v>
      </c>
      <c r="B16" s="115">
        <v>75540</v>
      </c>
      <c r="C16" s="114">
        <v>36029</v>
      </c>
      <c r="D16" s="114">
        <v>39511</v>
      </c>
      <c r="E16" s="114">
        <v>52135</v>
      </c>
      <c r="F16" s="114">
        <v>23283</v>
      </c>
      <c r="G16" s="114">
        <v>9776</v>
      </c>
      <c r="H16" s="114">
        <v>19215</v>
      </c>
      <c r="I16" s="115">
        <v>18645</v>
      </c>
      <c r="J16" s="114">
        <v>13306</v>
      </c>
      <c r="K16" s="114">
        <v>5339</v>
      </c>
      <c r="L16" s="423">
        <v>8706</v>
      </c>
      <c r="M16" s="424">
        <v>6900</v>
      </c>
    </row>
    <row r="17" spans="1:13" s="110" customFormat="1" ht="11.1" customHeight="1" x14ac:dyDescent="0.2">
      <c r="A17" s="422" t="s">
        <v>389</v>
      </c>
      <c r="B17" s="115">
        <v>75417</v>
      </c>
      <c r="C17" s="114">
        <v>35854</v>
      </c>
      <c r="D17" s="114">
        <v>39563</v>
      </c>
      <c r="E17" s="114">
        <v>51875</v>
      </c>
      <c r="F17" s="114">
        <v>23486</v>
      </c>
      <c r="G17" s="114">
        <v>9590</v>
      </c>
      <c r="H17" s="114">
        <v>19459</v>
      </c>
      <c r="I17" s="115">
        <v>19237</v>
      </c>
      <c r="J17" s="114">
        <v>13788</v>
      </c>
      <c r="K17" s="114">
        <v>5449</v>
      </c>
      <c r="L17" s="423">
        <v>5855</v>
      </c>
      <c r="M17" s="424">
        <v>6219</v>
      </c>
    </row>
    <row r="18" spans="1:13" ht="15" customHeight="1" x14ac:dyDescent="0.2">
      <c r="A18" s="422" t="s">
        <v>391</v>
      </c>
      <c r="B18" s="115">
        <v>74996</v>
      </c>
      <c r="C18" s="114">
        <v>35633</v>
      </c>
      <c r="D18" s="114">
        <v>39363</v>
      </c>
      <c r="E18" s="114">
        <v>51219</v>
      </c>
      <c r="F18" s="114">
        <v>23643</v>
      </c>
      <c r="G18" s="114">
        <v>9090</v>
      </c>
      <c r="H18" s="114">
        <v>19672</v>
      </c>
      <c r="I18" s="115">
        <v>19006</v>
      </c>
      <c r="J18" s="114">
        <v>13537</v>
      </c>
      <c r="K18" s="114">
        <v>5469</v>
      </c>
      <c r="L18" s="423">
        <v>5960</v>
      </c>
      <c r="M18" s="424">
        <v>6341</v>
      </c>
    </row>
    <row r="19" spans="1:13" ht="11.1" customHeight="1" x14ac:dyDescent="0.2">
      <c r="A19" s="422" t="s">
        <v>387</v>
      </c>
      <c r="B19" s="115">
        <v>75052</v>
      </c>
      <c r="C19" s="114">
        <v>35699</v>
      </c>
      <c r="D19" s="114">
        <v>39353</v>
      </c>
      <c r="E19" s="114">
        <v>50902</v>
      </c>
      <c r="F19" s="114">
        <v>23999</v>
      </c>
      <c r="G19" s="114">
        <v>8663</v>
      </c>
      <c r="H19" s="114">
        <v>19978</v>
      </c>
      <c r="I19" s="115">
        <v>19414</v>
      </c>
      <c r="J19" s="114">
        <v>13928</v>
      </c>
      <c r="K19" s="114">
        <v>5486</v>
      </c>
      <c r="L19" s="423">
        <v>5442</v>
      </c>
      <c r="M19" s="424">
        <v>5449</v>
      </c>
    </row>
    <row r="20" spans="1:13" ht="11.1" customHeight="1" x14ac:dyDescent="0.2">
      <c r="A20" s="422" t="s">
        <v>388</v>
      </c>
      <c r="B20" s="115">
        <v>76484</v>
      </c>
      <c r="C20" s="114">
        <v>36433</v>
      </c>
      <c r="D20" s="114">
        <v>40051</v>
      </c>
      <c r="E20" s="114">
        <v>52124</v>
      </c>
      <c r="F20" s="114">
        <v>24220</v>
      </c>
      <c r="G20" s="114">
        <v>9636</v>
      </c>
      <c r="H20" s="114">
        <v>20267</v>
      </c>
      <c r="I20" s="115">
        <v>19452</v>
      </c>
      <c r="J20" s="114">
        <v>13583</v>
      </c>
      <c r="K20" s="114">
        <v>5869</v>
      </c>
      <c r="L20" s="423">
        <v>8319</v>
      </c>
      <c r="M20" s="424">
        <v>7091</v>
      </c>
    </row>
    <row r="21" spans="1:13" s="110" customFormat="1" ht="11.1" customHeight="1" x14ac:dyDescent="0.2">
      <c r="A21" s="422" t="s">
        <v>389</v>
      </c>
      <c r="B21" s="115">
        <v>76402</v>
      </c>
      <c r="C21" s="114">
        <v>36051</v>
      </c>
      <c r="D21" s="114">
        <v>40351</v>
      </c>
      <c r="E21" s="114">
        <v>51690</v>
      </c>
      <c r="F21" s="114">
        <v>24626</v>
      </c>
      <c r="G21" s="114">
        <v>9415</v>
      </c>
      <c r="H21" s="114">
        <v>20496</v>
      </c>
      <c r="I21" s="115">
        <v>20152</v>
      </c>
      <c r="J21" s="114">
        <v>14219</v>
      </c>
      <c r="K21" s="114">
        <v>5933</v>
      </c>
      <c r="L21" s="423">
        <v>5166</v>
      </c>
      <c r="M21" s="424">
        <v>5413</v>
      </c>
    </row>
    <row r="22" spans="1:13" ht="15" customHeight="1" x14ac:dyDescent="0.2">
      <c r="A22" s="422" t="s">
        <v>392</v>
      </c>
      <c r="B22" s="115">
        <v>76035</v>
      </c>
      <c r="C22" s="114">
        <v>35923</v>
      </c>
      <c r="D22" s="114">
        <v>40112</v>
      </c>
      <c r="E22" s="114">
        <v>51571</v>
      </c>
      <c r="F22" s="114">
        <v>24254</v>
      </c>
      <c r="G22" s="114">
        <v>8952</v>
      </c>
      <c r="H22" s="114">
        <v>20822</v>
      </c>
      <c r="I22" s="115">
        <v>19361</v>
      </c>
      <c r="J22" s="114">
        <v>13633</v>
      </c>
      <c r="K22" s="114">
        <v>5728</v>
      </c>
      <c r="L22" s="423">
        <v>6092</v>
      </c>
      <c r="M22" s="424">
        <v>6631</v>
      </c>
    </row>
    <row r="23" spans="1:13" ht="11.1" customHeight="1" x14ac:dyDescent="0.2">
      <c r="A23" s="422" t="s">
        <v>387</v>
      </c>
      <c r="B23" s="115">
        <v>75838</v>
      </c>
      <c r="C23" s="114">
        <v>35833</v>
      </c>
      <c r="D23" s="114">
        <v>40005</v>
      </c>
      <c r="E23" s="114">
        <v>51183</v>
      </c>
      <c r="F23" s="114">
        <v>24415</v>
      </c>
      <c r="G23" s="114">
        <v>8425</v>
      </c>
      <c r="H23" s="114">
        <v>21126</v>
      </c>
      <c r="I23" s="115">
        <v>19997</v>
      </c>
      <c r="J23" s="114">
        <v>14106</v>
      </c>
      <c r="K23" s="114">
        <v>5891</v>
      </c>
      <c r="L23" s="423">
        <v>5489</v>
      </c>
      <c r="M23" s="424">
        <v>5783</v>
      </c>
    </row>
    <row r="24" spans="1:13" ht="11.1" customHeight="1" x14ac:dyDescent="0.2">
      <c r="A24" s="422" t="s">
        <v>388</v>
      </c>
      <c r="B24" s="115">
        <v>77586</v>
      </c>
      <c r="C24" s="114">
        <v>36554</v>
      </c>
      <c r="D24" s="114">
        <v>41032</v>
      </c>
      <c r="E24" s="114">
        <v>51767</v>
      </c>
      <c r="F24" s="114">
        <v>24797</v>
      </c>
      <c r="G24" s="114">
        <v>9626</v>
      </c>
      <c r="H24" s="114">
        <v>21499</v>
      </c>
      <c r="I24" s="115">
        <v>19868</v>
      </c>
      <c r="J24" s="114">
        <v>13761</v>
      </c>
      <c r="K24" s="114">
        <v>6107</v>
      </c>
      <c r="L24" s="423">
        <v>8001</v>
      </c>
      <c r="M24" s="424">
        <v>6749</v>
      </c>
    </row>
    <row r="25" spans="1:13" s="110" customFormat="1" ht="11.1" customHeight="1" x14ac:dyDescent="0.2">
      <c r="A25" s="422" t="s">
        <v>389</v>
      </c>
      <c r="B25" s="115">
        <v>77354</v>
      </c>
      <c r="C25" s="114">
        <v>36368</v>
      </c>
      <c r="D25" s="114">
        <v>40986</v>
      </c>
      <c r="E25" s="114">
        <v>51191</v>
      </c>
      <c r="F25" s="114">
        <v>25133</v>
      </c>
      <c r="G25" s="114">
        <v>9320</v>
      </c>
      <c r="H25" s="114">
        <v>21751</v>
      </c>
      <c r="I25" s="115">
        <v>20427</v>
      </c>
      <c r="J25" s="114">
        <v>14349</v>
      </c>
      <c r="K25" s="114">
        <v>6078</v>
      </c>
      <c r="L25" s="423">
        <v>4900</v>
      </c>
      <c r="M25" s="424">
        <v>5226</v>
      </c>
    </row>
    <row r="26" spans="1:13" ht="15" customHeight="1" x14ac:dyDescent="0.2">
      <c r="A26" s="422" t="s">
        <v>393</v>
      </c>
      <c r="B26" s="115">
        <v>76779</v>
      </c>
      <c r="C26" s="114">
        <v>36076</v>
      </c>
      <c r="D26" s="114">
        <v>40703</v>
      </c>
      <c r="E26" s="114">
        <v>50747</v>
      </c>
      <c r="F26" s="114">
        <v>24996</v>
      </c>
      <c r="G26" s="114">
        <v>8816</v>
      </c>
      <c r="H26" s="114">
        <v>22005</v>
      </c>
      <c r="I26" s="115">
        <v>19876</v>
      </c>
      <c r="J26" s="114">
        <v>13921</v>
      </c>
      <c r="K26" s="114">
        <v>5955</v>
      </c>
      <c r="L26" s="423">
        <v>5981</v>
      </c>
      <c r="M26" s="424">
        <v>6644</v>
      </c>
    </row>
    <row r="27" spans="1:13" ht="11.1" customHeight="1" x14ac:dyDescent="0.2">
      <c r="A27" s="422" t="s">
        <v>387</v>
      </c>
      <c r="B27" s="115">
        <v>76848</v>
      </c>
      <c r="C27" s="114">
        <v>36212</v>
      </c>
      <c r="D27" s="114">
        <v>40636</v>
      </c>
      <c r="E27" s="114">
        <v>50683</v>
      </c>
      <c r="F27" s="114">
        <v>25125</v>
      </c>
      <c r="G27" s="114">
        <v>8507</v>
      </c>
      <c r="H27" s="114">
        <v>22369</v>
      </c>
      <c r="I27" s="115">
        <v>20257</v>
      </c>
      <c r="J27" s="114">
        <v>14164</v>
      </c>
      <c r="K27" s="114">
        <v>6093</v>
      </c>
      <c r="L27" s="423">
        <v>5025</v>
      </c>
      <c r="M27" s="424">
        <v>4995</v>
      </c>
    </row>
    <row r="28" spans="1:13" ht="11.1" customHeight="1" x14ac:dyDescent="0.2">
      <c r="A28" s="422" t="s">
        <v>388</v>
      </c>
      <c r="B28" s="115">
        <v>77854</v>
      </c>
      <c r="C28" s="114">
        <v>36588</v>
      </c>
      <c r="D28" s="114">
        <v>41266</v>
      </c>
      <c r="E28" s="114">
        <v>52197</v>
      </c>
      <c r="F28" s="114">
        <v>25514</v>
      </c>
      <c r="G28" s="114">
        <v>9465</v>
      </c>
      <c r="H28" s="114">
        <v>22547</v>
      </c>
      <c r="I28" s="115">
        <v>19882</v>
      </c>
      <c r="J28" s="114">
        <v>13764</v>
      </c>
      <c r="K28" s="114">
        <v>6118</v>
      </c>
      <c r="L28" s="423">
        <v>8220</v>
      </c>
      <c r="M28" s="424">
        <v>7352</v>
      </c>
    </row>
    <row r="29" spans="1:13" s="110" customFormat="1" ht="11.1" customHeight="1" x14ac:dyDescent="0.2">
      <c r="A29" s="422" t="s">
        <v>389</v>
      </c>
      <c r="B29" s="115">
        <v>77747</v>
      </c>
      <c r="C29" s="114">
        <v>36374</v>
      </c>
      <c r="D29" s="114">
        <v>41373</v>
      </c>
      <c r="E29" s="114">
        <v>51731</v>
      </c>
      <c r="F29" s="114">
        <v>25959</v>
      </c>
      <c r="G29" s="114">
        <v>9160</v>
      </c>
      <c r="H29" s="114">
        <v>22730</v>
      </c>
      <c r="I29" s="115">
        <v>20287</v>
      </c>
      <c r="J29" s="114">
        <v>14082</v>
      </c>
      <c r="K29" s="114">
        <v>6205</v>
      </c>
      <c r="L29" s="423">
        <v>5295</v>
      </c>
      <c r="M29" s="424">
        <v>5352</v>
      </c>
    </row>
    <row r="30" spans="1:13" ht="15" customHeight="1" x14ac:dyDescent="0.2">
      <c r="A30" s="422" t="s">
        <v>394</v>
      </c>
      <c r="B30" s="115">
        <v>78029</v>
      </c>
      <c r="C30" s="114">
        <v>36418</v>
      </c>
      <c r="D30" s="114">
        <v>41611</v>
      </c>
      <c r="E30" s="114">
        <v>51696</v>
      </c>
      <c r="F30" s="114">
        <v>26289</v>
      </c>
      <c r="G30" s="114">
        <v>8900</v>
      </c>
      <c r="H30" s="114">
        <v>22989</v>
      </c>
      <c r="I30" s="115">
        <v>19327</v>
      </c>
      <c r="J30" s="114">
        <v>13351</v>
      </c>
      <c r="K30" s="114">
        <v>5976</v>
      </c>
      <c r="L30" s="423">
        <v>6182</v>
      </c>
      <c r="M30" s="424">
        <v>6025</v>
      </c>
    </row>
    <row r="31" spans="1:13" ht="11.1" customHeight="1" x14ac:dyDescent="0.2">
      <c r="A31" s="422" t="s">
        <v>387</v>
      </c>
      <c r="B31" s="115">
        <v>78506</v>
      </c>
      <c r="C31" s="114">
        <v>36876</v>
      </c>
      <c r="D31" s="114">
        <v>41630</v>
      </c>
      <c r="E31" s="114">
        <v>51754</v>
      </c>
      <c r="F31" s="114">
        <v>26719</v>
      </c>
      <c r="G31" s="114">
        <v>8632</v>
      </c>
      <c r="H31" s="114">
        <v>23377</v>
      </c>
      <c r="I31" s="115">
        <v>19616</v>
      </c>
      <c r="J31" s="114">
        <v>13573</v>
      </c>
      <c r="K31" s="114">
        <v>6043</v>
      </c>
      <c r="L31" s="423">
        <v>5195</v>
      </c>
      <c r="M31" s="424">
        <v>4878</v>
      </c>
    </row>
    <row r="32" spans="1:13" ht="11.1" customHeight="1" x14ac:dyDescent="0.2">
      <c r="A32" s="422" t="s">
        <v>388</v>
      </c>
      <c r="B32" s="115">
        <v>80328</v>
      </c>
      <c r="C32" s="114">
        <v>37750</v>
      </c>
      <c r="D32" s="114">
        <v>42578</v>
      </c>
      <c r="E32" s="114">
        <v>53178</v>
      </c>
      <c r="F32" s="114">
        <v>27130</v>
      </c>
      <c r="G32" s="114">
        <v>9626</v>
      </c>
      <c r="H32" s="114">
        <v>23942</v>
      </c>
      <c r="I32" s="115">
        <v>19448</v>
      </c>
      <c r="J32" s="114">
        <v>13075</v>
      </c>
      <c r="K32" s="114">
        <v>6373</v>
      </c>
      <c r="L32" s="423">
        <v>8729</v>
      </c>
      <c r="M32" s="424">
        <v>7268</v>
      </c>
    </row>
    <row r="33" spans="1:13" s="110" customFormat="1" ht="11.1" customHeight="1" x14ac:dyDescent="0.2">
      <c r="A33" s="422" t="s">
        <v>389</v>
      </c>
      <c r="B33" s="115">
        <v>80338</v>
      </c>
      <c r="C33" s="114">
        <v>37615</v>
      </c>
      <c r="D33" s="114">
        <v>42723</v>
      </c>
      <c r="E33" s="114">
        <v>52824</v>
      </c>
      <c r="F33" s="114">
        <v>27498</v>
      </c>
      <c r="G33" s="114">
        <v>9498</v>
      </c>
      <c r="H33" s="114">
        <v>24080</v>
      </c>
      <c r="I33" s="115">
        <v>20323</v>
      </c>
      <c r="J33" s="114">
        <v>13721</v>
      </c>
      <c r="K33" s="114">
        <v>6602</v>
      </c>
      <c r="L33" s="423">
        <v>5706</v>
      </c>
      <c r="M33" s="424">
        <v>5670</v>
      </c>
    </row>
    <row r="34" spans="1:13" ht="15" customHeight="1" x14ac:dyDescent="0.2">
      <c r="A34" s="422" t="s">
        <v>395</v>
      </c>
      <c r="B34" s="115">
        <v>80018</v>
      </c>
      <c r="C34" s="114">
        <v>37594</v>
      </c>
      <c r="D34" s="114">
        <v>42424</v>
      </c>
      <c r="E34" s="114">
        <v>52738</v>
      </c>
      <c r="F34" s="114">
        <v>27269</v>
      </c>
      <c r="G34" s="114">
        <v>9085</v>
      </c>
      <c r="H34" s="114">
        <v>24298</v>
      </c>
      <c r="I34" s="115">
        <v>19870</v>
      </c>
      <c r="J34" s="114">
        <v>13391</v>
      </c>
      <c r="K34" s="114">
        <v>6479</v>
      </c>
      <c r="L34" s="423">
        <v>6313</v>
      </c>
      <c r="M34" s="424">
        <v>6880</v>
      </c>
    </row>
    <row r="35" spans="1:13" ht="11.1" customHeight="1" x14ac:dyDescent="0.2">
      <c r="A35" s="422" t="s">
        <v>387</v>
      </c>
      <c r="B35" s="115">
        <v>80091</v>
      </c>
      <c r="C35" s="114">
        <v>37763</v>
      </c>
      <c r="D35" s="114">
        <v>42328</v>
      </c>
      <c r="E35" s="114">
        <v>52446</v>
      </c>
      <c r="F35" s="114">
        <v>27639</v>
      </c>
      <c r="G35" s="114">
        <v>8717</v>
      </c>
      <c r="H35" s="114">
        <v>24670</v>
      </c>
      <c r="I35" s="115">
        <v>20122</v>
      </c>
      <c r="J35" s="114">
        <v>13610</v>
      </c>
      <c r="K35" s="114">
        <v>6512</v>
      </c>
      <c r="L35" s="423">
        <v>5921</v>
      </c>
      <c r="M35" s="424">
        <v>5894</v>
      </c>
    </row>
    <row r="36" spans="1:13" ht="11.1" customHeight="1" x14ac:dyDescent="0.2">
      <c r="A36" s="422" t="s">
        <v>388</v>
      </c>
      <c r="B36" s="115">
        <v>81993</v>
      </c>
      <c r="C36" s="114">
        <v>38829</v>
      </c>
      <c r="D36" s="114">
        <v>43164</v>
      </c>
      <c r="E36" s="114">
        <v>54030</v>
      </c>
      <c r="F36" s="114">
        <v>27961</v>
      </c>
      <c r="G36" s="114">
        <v>9904</v>
      </c>
      <c r="H36" s="114">
        <v>24964</v>
      </c>
      <c r="I36" s="115">
        <v>19995</v>
      </c>
      <c r="J36" s="114">
        <v>13171</v>
      </c>
      <c r="K36" s="114">
        <v>6824</v>
      </c>
      <c r="L36" s="423">
        <v>8668</v>
      </c>
      <c r="M36" s="424">
        <v>6684</v>
      </c>
    </row>
    <row r="37" spans="1:13" s="110" customFormat="1" ht="11.1" customHeight="1" x14ac:dyDescent="0.2">
      <c r="A37" s="422" t="s">
        <v>389</v>
      </c>
      <c r="B37" s="115">
        <v>81987</v>
      </c>
      <c r="C37" s="114">
        <v>38613</v>
      </c>
      <c r="D37" s="114">
        <v>43374</v>
      </c>
      <c r="E37" s="114">
        <v>53614</v>
      </c>
      <c r="F37" s="114">
        <v>28373</v>
      </c>
      <c r="G37" s="114">
        <v>9751</v>
      </c>
      <c r="H37" s="114">
        <v>25210</v>
      </c>
      <c r="I37" s="115">
        <v>20427</v>
      </c>
      <c r="J37" s="114">
        <v>13696</v>
      </c>
      <c r="K37" s="114">
        <v>6731</v>
      </c>
      <c r="L37" s="423">
        <v>5957</v>
      </c>
      <c r="M37" s="424">
        <v>6007</v>
      </c>
    </row>
    <row r="38" spans="1:13" ht="15" customHeight="1" x14ac:dyDescent="0.2">
      <c r="A38" s="425" t="s">
        <v>396</v>
      </c>
      <c r="B38" s="115">
        <v>81191</v>
      </c>
      <c r="C38" s="114">
        <v>38361</v>
      </c>
      <c r="D38" s="114">
        <v>42830</v>
      </c>
      <c r="E38" s="114">
        <v>53227</v>
      </c>
      <c r="F38" s="114">
        <v>27964</v>
      </c>
      <c r="G38" s="114">
        <v>9290</v>
      </c>
      <c r="H38" s="114">
        <v>25203</v>
      </c>
      <c r="I38" s="115">
        <v>19439</v>
      </c>
      <c r="J38" s="114">
        <v>13038</v>
      </c>
      <c r="K38" s="114">
        <v>6401</v>
      </c>
      <c r="L38" s="423">
        <v>6712</v>
      </c>
      <c r="M38" s="424">
        <v>7160</v>
      </c>
    </row>
    <row r="39" spans="1:13" ht="11.1" customHeight="1" x14ac:dyDescent="0.2">
      <c r="A39" s="422" t="s">
        <v>387</v>
      </c>
      <c r="B39" s="115">
        <v>81268</v>
      </c>
      <c r="C39" s="114">
        <v>38700</v>
      </c>
      <c r="D39" s="114">
        <v>42568</v>
      </c>
      <c r="E39" s="114">
        <v>53110</v>
      </c>
      <c r="F39" s="114">
        <v>28158</v>
      </c>
      <c r="G39" s="114">
        <v>8849</v>
      </c>
      <c r="H39" s="114">
        <v>25578</v>
      </c>
      <c r="I39" s="115">
        <v>19587</v>
      </c>
      <c r="J39" s="114">
        <v>13231</v>
      </c>
      <c r="K39" s="114">
        <v>6356</v>
      </c>
      <c r="L39" s="423">
        <v>6319</v>
      </c>
      <c r="M39" s="424">
        <v>6101</v>
      </c>
    </row>
    <row r="40" spans="1:13" ht="11.1" customHeight="1" x14ac:dyDescent="0.2">
      <c r="A40" s="425" t="s">
        <v>388</v>
      </c>
      <c r="B40" s="115">
        <v>83078</v>
      </c>
      <c r="C40" s="114">
        <v>39629</v>
      </c>
      <c r="D40" s="114">
        <v>43449</v>
      </c>
      <c r="E40" s="114">
        <v>54354</v>
      </c>
      <c r="F40" s="114">
        <v>28724</v>
      </c>
      <c r="G40" s="114">
        <v>10055</v>
      </c>
      <c r="H40" s="114">
        <v>25824</v>
      </c>
      <c r="I40" s="115">
        <v>19392</v>
      </c>
      <c r="J40" s="114">
        <v>12712</v>
      </c>
      <c r="K40" s="114">
        <v>6680</v>
      </c>
      <c r="L40" s="423">
        <v>8926</v>
      </c>
      <c r="M40" s="424">
        <v>7200</v>
      </c>
    </row>
    <row r="41" spans="1:13" s="110" customFormat="1" ht="11.1" customHeight="1" x14ac:dyDescent="0.2">
      <c r="A41" s="422" t="s">
        <v>389</v>
      </c>
      <c r="B41" s="115">
        <v>82686</v>
      </c>
      <c r="C41" s="114">
        <v>39223</v>
      </c>
      <c r="D41" s="114">
        <v>43463</v>
      </c>
      <c r="E41" s="114">
        <v>53648</v>
      </c>
      <c r="F41" s="114">
        <v>29038</v>
      </c>
      <c r="G41" s="114">
        <v>9811</v>
      </c>
      <c r="H41" s="114">
        <v>25948</v>
      </c>
      <c r="I41" s="115">
        <v>19827</v>
      </c>
      <c r="J41" s="114">
        <v>13045</v>
      </c>
      <c r="K41" s="114">
        <v>6782</v>
      </c>
      <c r="L41" s="423">
        <v>6015</v>
      </c>
      <c r="M41" s="424">
        <v>6103</v>
      </c>
    </row>
    <row r="42" spans="1:13" ht="15" customHeight="1" x14ac:dyDescent="0.2">
      <c r="A42" s="422" t="s">
        <v>397</v>
      </c>
      <c r="B42" s="115">
        <v>82673</v>
      </c>
      <c r="C42" s="114">
        <v>39257</v>
      </c>
      <c r="D42" s="114">
        <v>43416</v>
      </c>
      <c r="E42" s="114">
        <v>53691</v>
      </c>
      <c r="F42" s="114">
        <v>28982</v>
      </c>
      <c r="G42" s="114">
        <v>9580</v>
      </c>
      <c r="H42" s="114">
        <v>26240</v>
      </c>
      <c r="I42" s="115">
        <v>19157</v>
      </c>
      <c r="J42" s="114">
        <v>12578</v>
      </c>
      <c r="K42" s="114">
        <v>6579</v>
      </c>
      <c r="L42" s="423">
        <v>7338</v>
      </c>
      <c r="M42" s="424">
        <v>7554</v>
      </c>
    </row>
    <row r="43" spans="1:13" ht="11.1" customHeight="1" x14ac:dyDescent="0.2">
      <c r="A43" s="422" t="s">
        <v>387</v>
      </c>
      <c r="B43" s="115">
        <v>82696</v>
      </c>
      <c r="C43" s="114">
        <v>39444</v>
      </c>
      <c r="D43" s="114">
        <v>43252</v>
      </c>
      <c r="E43" s="114">
        <v>53487</v>
      </c>
      <c r="F43" s="114">
        <v>29209</v>
      </c>
      <c r="G43" s="114">
        <v>9156</v>
      </c>
      <c r="H43" s="114">
        <v>26579</v>
      </c>
      <c r="I43" s="115">
        <v>19533</v>
      </c>
      <c r="J43" s="114">
        <v>12916</v>
      </c>
      <c r="K43" s="114">
        <v>6617</v>
      </c>
      <c r="L43" s="423">
        <v>6361</v>
      </c>
      <c r="M43" s="424">
        <v>6510</v>
      </c>
    </row>
    <row r="44" spans="1:13" ht="11.1" customHeight="1" x14ac:dyDescent="0.2">
      <c r="A44" s="422" t="s">
        <v>388</v>
      </c>
      <c r="B44" s="115">
        <v>84845</v>
      </c>
      <c r="C44" s="114">
        <v>40647</v>
      </c>
      <c r="D44" s="114">
        <v>44198</v>
      </c>
      <c r="E44" s="114">
        <v>55225</v>
      </c>
      <c r="F44" s="114">
        <v>29620</v>
      </c>
      <c r="G44" s="114">
        <v>10297</v>
      </c>
      <c r="H44" s="114">
        <v>26937</v>
      </c>
      <c r="I44" s="115">
        <v>18985</v>
      </c>
      <c r="J44" s="114">
        <v>12222</v>
      </c>
      <c r="K44" s="114">
        <v>6763</v>
      </c>
      <c r="L44" s="423">
        <v>9036</v>
      </c>
      <c r="M44" s="424">
        <v>7267</v>
      </c>
    </row>
    <row r="45" spans="1:13" s="110" customFormat="1" ht="11.1" customHeight="1" x14ac:dyDescent="0.2">
      <c r="A45" s="422" t="s">
        <v>389</v>
      </c>
      <c r="B45" s="115">
        <v>84918</v>
      </c>
      <c r="C45" s="114">
        <v>40511</v>
      </c>
      <c r="D45" s="114">
        <v>44407</v>
      </c>
      <c r="E45" s="114">
        <v>54986</v>
      </c>
      <c r="F45" s="114">
        <v>29932</v>
      </c>
      <c r="G45" s="114">
        <v>10057</v>
      </c>
      <c r="H45" s="114">
        <v>27094</v>
      </c>
      <c r="I45" s="115">
        <v>19471</v>
      </c>
      <c r="J45" s="114">
        <v>12669</v>
      </c>
      <c r="K45" s="114">
        <v>6802</v>
      </c>
      <c r="L45" s="423">
        <v>6053</v>
      </c>
      <c r="M45" s="424">
        <v>6150</v>
      </c>
    </row>
    <row r="46" spans="1:13" ht="15" customHeight="1" x14ac:dyDescent="0.2">
      <c r="A46" s="422" t="s">
        <v>398</v>
      </c>
      <c r="B46" s="115">
        <v>84265</v>
      </c>
      <c r="C46" s="114">
        <v>40227</v>
      </c>
      <c r="D46" s="114">
        <v>44038</v>
      </c>
      <c r="E46" s="114">
        <v>54567</v>
      </c>
      <c r="F46" s="114">
        <v>29698</v>
      </c>
      <c r="G46" s="114">
        <v>9808</v>
      </c>
      <c r="H46" s="114">
        <v>27125</v>
      </c>
      <c r="I46" s="115">
        <v>19004</v>
      </c>
      <c r="J46" s="114">
        <v>12339</v>
      </c>
      <c r="K46" s="114">
        <v>6665</v>
      </c>
      <c r="L46" s="423">
        <v>7306</v>
      </c>
      <c r="M46" s="424">
        <v>7499</v>
      </c>
    </row>
    <row r="47" spans="1:13" ht="11.1" customHeight="1" x14ac:dyDescent="0.2">
      <c r="A47" s="422" t="s">
        <v>387</v>
      </c>
      <c r="B47" s="115">
        <v>84385</v>
      </c>
      <c r="C47" s="114">
        <v>40468</v>
      </c>
      <c r="D47" s="114">
        <v>43917</v>
      </c>
      <c r="E47" s="114">
        <v>54366</v>
      </c>
      <c r="F47" s="114">
        <v>30019</v>
      </c>
      <c r="G47" s="114">
        <v>9405</v>
      </c>
      <c r="H47" s="114">
        <v>27440</v>
      </c>
      <c r="I47" s="115">
        <v>19409</v>
      </c>
      <c r="J47" s="114">
        <v>12619</v>
      </c>
      <c r="K47" s="114">
        <v>6790</v>
      </c>
      <c r="L47" s="423">
        <v>6580</v>
      </c>
      <c r="M47" s="424">
        <v>6494</v>
      </c>
    </row>
    <row r="48" spans="1:13" ht="11.1" customHeight="1" x14ac:dyDescent="0.2">
      <c r="A48" s="422" t="s">
        <v>388</v>
      </c>
      <c r="B48" s="115">
        <v>87062</v>
      </c>
      <c r="C48" s="114">
        <v>41796</v>
      </c>
      <c r="D48" s="114">
        <v>45266</v>
      </c>
      <c r="E48" s="114">
        <v>56419</v>
      </c>
      <c r="F48" s="114">
        <v>30643</v>
      </c>
      <c r="G48" s="114">
        <v>10862</v>
      </c>
      <c r="H48" s="114">
        <v>27860</v>
      </c>
      <c r="I48" s="115">
        <v>19266</v>
      </c>
      <c r="J48" s="114">
        <v>12123</v>
      </c>
      <c r="K48" s="114">
        <v>7143</v>
      </c>
      <c r="L48" s="423">
        <v>9848</v>
      </c>
      <c r="M48" s="424">
        <v>7593</v>
      </c>
    </row>
    <row r="49" spans="1:17" s="110" customFormat="1" ht="11.1" customHeight="1" x14ac:dyDescent="0.2">
      <c r="A49" s="422" t="s">
        <v>389</v>
      </c>
      <c r="B49" s="115">
        <v>87043</v>
      </c>
      <c r="C49" s="114">
        <v>41726</v>
      </c>
      <c r="D49" s="114">
        <v>45317</v>
      </c>
      <c r="E49" s="114">
        <v>56138</v>
      </c>
      <c r="F49" s="114">
        <v>30905</v>
      </c>
      <c r="G49" s="114">
        <v>10654</v>
      </c>
      <c r="H49" s="114">
        <v>27930</v>
      </c>
      <c r="I49" s="115">
        <v>19944</v>
      </c>
      <c r="J49" s="114">
        <v>12617</v>
      </c>
      <c r="K49" s="114">
        <v>7327</v>
      </c>
      <c r="L49" s="423">
        <v>6275</v>
      </c>
      <c r="M49" s="424">
        <v>6325</v>
      </c>
    </row>
    <row r="50" spans="1:17" ht="15" customHeight="1" x14ac:dyDescent="0.2">
      <c r="A50" s="422" t="s">
        <v>399</v>
      </c>
      <c r="B50" s="143">
        <v>86648</v>
      </c>
      <c r="C50" s="144">
        <v>41576</v>
      </c>
      <c r="D50" s="144">
        <v>45072</v>
      </c>
      <c r="E50" s="144">
        <v>55830</v>
      </c>
      <c r="F50" s="144">
        <v>30818</v>
      </c>
      <c r="G50" s="144">
        <v>10168</v>
      </c>
      <c r="H50" s="144">
        <v>28052</v>
      </c>
      <c r="I50" s="143">
        <v>18823</v>
      </c>
      <c r="J50" s="144">
        <v>11845</v>
      </c>
      <c r="K50" s="144">
        <v>6978</v>
      </c>
      <c r="L50" s="426">
        <v>7174</v>
      </c>
      <c r="M50" s="427">
        <v>7680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2.8279831484008784</v>
      </c>
      <c r="C6" s="480">
        <f>'Tabelle 3.3'!J11</f>
        <v>-0.95243106714375925</v>
      </c>
      <c r="D6" s="481">
        <f t="shared" ref="D6:E9" si="0">IF(OR(AND(B6&gt;=-50,B6&lt;=50),ISNUMBER(B6)=FALSE),B6,"")</f>
        <v>2.8279831484008784</v>
      </c>
      <c r="E6" s="481">
        <f t="shared" si="0"/>
        <v>-0.95243106714375925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2.8279831484008784</v>
      </c>
      <c r="C14" s="480">
        <f>'Tabelle 3.3'!J11</f>
        <v>-0.95243106714375925</v>
      </c>
      <c r="D14" s="481">
        <f>IF(OR(AND(B14&gt;=-50,B14&lt;=50),ISNUMBER(B14)=FALSE),B14,"")</f>
        <v>2.8279831484008784</v>
      </c>
      <c r="E14" s="481">
        <f>IF(OR(AND(C14&gt;=-50,C14&lt;=50),ISNUMBER(C14)=FALSE),C14,"")</f>
        <v>-0.95243106714375925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v>
      </c>
      <c r="C15" s="480">
        <f>'Tabelle 3.3'!J12</f>
        <v>3.4883720930232558</v>
      </c>
      <c r="D15" s="481">
        <f t="shared" ref="D15:E45" si="3">IF(OR(AND(B15&gt;=-50,B15&lt;=50),ISNUMBER(B15)=FALSE),B15,"")</f>
        <v>0</v>
      </c>
      <c r="E15" s="481">
        <f t="shared" si="3"/>
        <v>3.4883720930232558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5.9701492537313436</v>
      </c>
      <c r="C16" s="480">
        <f>'Tabelle 3.3'!J13</f>
        <v>-25</v>
      </c>
      <c r="D16" s="481">
        <f t="shared" si="3"/>
        <v>5.9701492537313436</v>
      </c>
      <c r="E16" s="481">
        <f t="shared" si="3"/>
        <v>-25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4.4065682810226567</v>
      </c>
      <c r="C17" s="480">
        <f>'Tabelle 3.3'!J14</f>
        <v>-1.7656500802568218</v>
      </c>
      <c r="D17" s="481">
        <f t="shared" si="3"/>
        <v>4.4065682810226567</v>
      </c>
      <c r="E17" s="481">
        <f t="shared" si="3"/>
        <v>-1.7656500802568218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5.2154195011337867</v>
      </c>
      <c r="C18" s="480">
        <f>'Tabelle 3.3'!J15</f>
        <v>-8.3116883116883109</v>
      </c>
      <c r="D18" s="481">
        <f t="shared" si="3"/>
        <v>5.2154195011337867</v>
      </c>
      <c r="E18" s="481">
        <f t="shared" si="3"/>
        <v>-8.3116883116883109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9.2268261426740708</v>
      </c>
      <c r="C19" s="480">
        <f>'Tabelle 3.3'!J16</f>
        <v>8.4158415841584162</v>
      </c>
      <c r="D19" s="481">
        <f t="shared" si="3"/>
        <v>9.2268261426740708</v>
      </c>
      <c r="E19" s="481">
        <f t="shared" si="3"/>
        <v>8.4158415841584162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-13.597733711048159</v>
      </c>
      <c r="C20" s="480">
        <f>'Tabelle 3.3'!J17</f>
        <v>11.111111111111111</v>
      </c>
      <c r="D20" s="481">
        <f t="shared" si="3"/>
        <v>-13.597733711048159</v>
      </c>
      <c r="E20" s="481">
        <f t="shared" si="3"/>
        <v>11.111111111111111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7.1492940823069988</v>
      </c>
      <c r="C21" s="480">
        <f>'Tabelle 3.3'!J18</f>
        <v>6.6066066066066069</v>
      </c>
      <c r="D21" s="481">
        <f t="shared" si="3"/>
        <v>7.1492940823069988</v>
      </c>
      <c r="E21" s="481">
        <f t="shared" si="3"/>
        <v>6.6066066066066069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1.9171023717511555</v>
      </c>
      <c r="C22" s="480">
        <f>'Tabelle 3.3'!J19</f>
        <v>1.991550995775498</v>
      </c>
      <c r="D22" s="481">
        <f t="shared" si="3"/>
        <v>1.9171023717511555</v>
      </c>
      <c r="E22" s="481">
        <f t="shared" si="3"/>
        <v>1.991550995775498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9.038322487346349</v>
      </c>
      <c r="C23" s="480">
        <f>'Tabelle 3.3'!J20</f>
        <v>2.1248339973439574</v>
      </c>
      <c r="D23" s="481">
        <f t="shared" si="3"/>
        <v>9.038322487346349</v>
      </c>
      <c r="E23" s="481">
        <f t="shared" si="3"/>
        <v>2.1248339973439574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3.0239395212095759</v>
      </c>
      <c r="C24" s="480">
        <f>'Tabelle 3.3'!J21</f>
        <v>-8.2516955538809338</v>
      </c>
      <c r="D24" s="481">
        <f t="shared" si="3"/>
        <v>3.0239395212095759</v>
      </c>
      <c r="E24" s="481">
        <f t="shared" si="3"/>
        <v>-8.2516955538809338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2.8203062046736505</v>
      </c>
      <c r="C25" s="480">
        <f>'Tabelle 3.3'!J22</f>
        <v>-4.0705563093622796</v>
      </c>
      <c r="D25" s="481">
        <f t="shared" si="3"/>
        <v>2.8203062046736505</v>
      </c>
      <c r="E25" s="481">
        <f t="shared" si="3"/>
        <v>-4.0705563093622796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0.1278118609406953</v>
      </c>
      <c r="C26" s="480">
        <f>'Tabelle 3.3'!J23</f>
        <v>18.487394957983192</v>
      </c>
      <c r="D26" s="481">
        <f t="shared" si="3"/>
        <v>0.1278118609406953</v>
      </c>
      <c r="E26" s="481">
        <f t="shared" si="3"/>
        <v>18.487394957983192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3.6980595346947069</v>
      </c>
      <c r="C27" s="480">
        <f>'Tabelle 3.3'!J24</f>
        <v>2.7539779681762546</v>
      </c>
      <c r="D27" s="481">
        <f t="shared" si="3"/>
        <v>3.6980595346947069</v>
      </c>
      <c r="E27" s="481">
        <f t="shared" si="3"/>
        <v>2.7539779681762546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3.0150753768844223</v>
      </c>
      <c r="C28" s="480">
        <f>'Tabelle 3.3'!J25</f>
        <v>0.53066037735849059</v>
      </c>
      <c r="D28" s="481">
        <f t="shared" si="3"/>
        <v>3.0150753768844223</v>
      </c>
      <c r="E28" s="481">
        <f t="shared" si="3"/>
        <v>0.53066037735849059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-4.0357451715191699</v>
      </c>
      <c r="C29" s="480">
        <f>'Tabelle 3.3'!J26</f>
        <v>17.955112219451372</v>
      </c>
      <c r="D29" s="481">
        <f t="shared" si="3"/>
        <v>-4.0357451715191699</v>
      </c>
      <c r="E29" s="481">
        <f t="shared" si="3"/>
        <v>17.955112219451372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8.0153895479320295E-2</v>
      </c>
      <c r="C30" s="480">
        <f>'Tabelle 3.3'!J27</f>
        <v>16.666666666666668</v>
      </c>
      <c r="D30" s="481">
        <f t="shared" si="3"/>
        <v>8.0153895479320295E-2</v>
      </c>
      <c r="E30" s="481">
        <f t="shared" si="3"/>
        <v>16.666666666666668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2.2275405007363771</v>
      </c>
      <c r="C31" s="480">
        <f>'Tabelle 3.3'!J28</f>
        <v>-4.6944198405668738</v>
      </c>
      <c r="D31" s="481">
        <f t="shared" si="3"/>
        <v>2.2275405007363771</v>
      </c>
      <c r="E31" s="481">
        <f t="shared" si="3"/>
        <v>-4.6944198405668738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6.8013387520917998</v>
      </c>
      <c r="C32" s="480">
        <f>'Tabelle 3.3'!J29</f>
        <v>0.64568200161420497</v>
      </c>
      <c r="D32" s="481">
        <f t="shared" si="3"/>
        <v>6.8013387520917998</v>
      </c>
      <c r="E32" s="481">
        <f t="shared" si="3"/>
        <v>0.64568200161420497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0.63849194283976896</v>
      </c>
      <c r="C33" s="480">
        <f>'Tabelle 3.3'!J30</f>
        <v>-3.0411449016100178</v>
      </c>
      <c r="D33" s="481">
        <f t="shared" si="3"/>
        <v>0.63849194283976896</v>
      </c>
      <c r="E33" s="481">
        <f t="shared" si="3"/>
        <v>-3.0411449016100178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1.7834394904458599</v>
      </c>
      <c r="C34" s="480">
        <f>'Tabelle 3.3'!J31</f>
        <v>-3.4482758620689653</v>
      </c>
      <c r="D34" s="481">
        <f t="shared" si="3"/>
        <v>1.7834394904458599</v>
      </c>
      <c r="E34" s="481">
        <f t="shared" si="3"/>
        <v>-3.4482758620689653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v>
      </c>
      <c r="C37" s="480">
        <f>'Tabelle 3.3'!J34</f>
        <v>3.4883720930232558</v>
      </c>
      <c r="D37" s="481">
        <f t="shared" si="3"/>
        <v>0</v>
      </c>
      <c r="E37" s="481">
        <f t="shared" si="3"/>
        <v>3.4883720930232558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5.5933801194092387</v>
      </c>
      <c r="C38" s="480">
        <f>'Tabelle 3.3'!J35</f>
        <v>0.72016460905349799</v>
      </c>
      <c r="D38" s="481">
        <f t="shared" si="3"/>
        <v>5.5933801194092387</v>
      </c>
      <c r="E38" s="481">
        <f t="shared" si="3"/>
        <v>0.72016460905349799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2.4771576324321427</v>
      </c>
      <c r="C39" s="480">
        <f>'Tabelle 3.3'!J36</f>
        <v>-1.0643040231806531</v>
      </c>
      <c r="D39" s="481">
        <f t="shared" si="3"/>
        <v>2.4771576324321427</v>
      </c>
      <c r="E39" s="481">
        <f t="shared" si="3"/>
        <v>-1.0643040231806531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2.4771576324321427</v>
      </c>
      <c r="C45" s="480">
        <f>'Tabelle 3.3'!J36</f>
        <v>-1.0643040231806531</v>
      </c>
      <c r="D45" s="481">
        <f t="shared" si="3"/>
        <v>2.4771576324321427</v>
      </c>
      <c r="E45" s="481">
        <f t="shared" si="3"/>
        <v>-1.0643040231806531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76779</v>
      </c>
      <c r="C51" s="487">
        <v>13921</v>
      </c>
      <c r="D51" s="487">
        <v>5955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76848</v>
      </c>
      <c r="C52" s="487">
        <v>14164</v>
      </c>
      <c r="D52" s="487">
        <v>6093</v>
      </c>
      <c r="E52" s="488">
        <f t="shared" ref="E52:G70" si="11">IF($A$51=37802,IF(COUNTBLANK(B$51:B$70)&gt;0,#N/A,B52/B$51*100),IF(COUNTBLANK(B$51:B$75)&gt;0,#N/A,B52/B$51*100))</f>
        <v>100.08986832336969</v>
      </c>
      <c r="F52" s="488">
        <f t="shared" si="11"/>
        <v>101.74556425544141</v>
      </c>
      <c r="G52" s="488">
        <f t="shared" si="11"/>
        <v>102.31738035264483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77854</v>
      </c>
      <c r="C53" s="487">
        <v>13764</v>
      </c>
      <c r="D53" s="487">
        <v>6118</v>
      </c>
      <c r="E53" s="488">
        <f t="shared" si="11"/>
        <v>101.40012242931009</v>
      </c>
      <c r="F53" s="488">
        <f t="shared" si="11"/>
        <v>98.872207456360897</v>
      </c>
      <c r="G53" s="488">
        <f t="shared" si="11"/>
        <v>102.73719563392108</v>
      </c>
      <c r="H53" s="489">
        <f>IF(ISERROR(L53)=TRUE,IF(MONTH(A53)=MONTH(MAX(A$51:A$75)),A53,""),"")</f>
        <v>41883</v>
      </c>
      <c r="I53" s="488">
        <f t="shared" si="12"/>
        <v>101.40012242931009</v>
      </c>
      <c r="J53" s="488">
        <f t="shared" si="10"/>
        <v>98.872207456360897</v>
      </c>
      <c r="K53" s="488">
        <f t="shared" si="10"/>
        <v>102.73719563392108</v>
      </c>
      <c r="L53" s="488" t="e">
        <f t="shared" si="13"/>
        <v>#N/A</v>
      </c>
    </row>
    <row r="54" spans="1:14" ht="15" customHeight="1" x14ac:dyDescent="0.2">
      <c r="A54" s="490" t="s">
        <v>462</v>
      </c>
      <c r="B54" s="487">
        <v>77747</v>
      </c>
      <c r="C54" s="487">
        <v>14082</v>
      </c>
      <c r="D54" s="487">
        <v>6205</v>
      </c>
      <c r="E54" s="488">
        <f t="shared" si="11"/>
        <v>101.26076140611364</v>
      </c>
      <c r="F54" s="488">
        <f t="shared" si="11"/>
        <v>101.1565261116299</v>
      </c>
      <c r="G54" s="488">
        <f t="shared" si="11"/>
        <v>104.19815281276239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78029</v>
      </c>
      <c r="C55" s="487">
        <v>13351</v>
      </c>
      <c r="D55" s="487">
        <v>5976</v>
      </c>
      <c r="E55" s="488">
        <f t="shared" si="11"/>
        <v>101.6280493364071</v>
      </c>
      <c r="F55" s="488">
        <f t="shared" si="11"/>
        <v>95.905466561310249</v>
      </c>
      <c r="G55" s="488">
        <f t="shared" si="11"/>
        <v>100.35264483627205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78506</v>
      </c>
      <c r="C56" s="487">
        <v>13573</v>
      </c>
      <c r="D56" s="487">
        <v>6043</v>
      </c>
      <c r="E56" s="488">
        <f t="shared" si="11"/>
        <v>102.24931296318003</v>
      </c>
      <c r="F56" s="488">
        <f t="shared" si="11"/>
        <v>97.500179584799938</v>
      </c>
      <c r="G56" s="488">
        <f t="shared" si="11"/>
        <v>101.47774979009236</v>
      </c>
      <c r="H56" s="489" t="str">
        <f t="shared" si="14"/>
        <v/>
      </c>
      <c r="I56" s="488" t="str">
        <f t="shared" si="12"/>
        <v/>
      </c>
      <c r="J56" s="488" t="str">
        <f t="shared" si="10"/>
        <v/>
      </c>
      <c r="K56" s="488" t="str">
        <f t="shared" si="10"/>
        <v/>
      </c>
      <c r="L56" s="488" t="e">
        <f t="shared" si="13"/>
        <v>#N/A</v>
      </c>
    </row>
    <row r="57" spans="1:14" ht="15" customHeight="1" x14ac:dyDescent="0.2">
      <c r="A57" s="490">
        <v>42248</v>
      </c>
      <c r="B57" s="487">
        <v>80328</v>
      </c>
      <c r="C57" s="487">
        <v>13075</v>
      </c>
      <c r="D57" s="487">
        <v>6373</v>
      </c>
      <c r="E57" s="488">
        <f t="shared" si="11"/>
        <v>104.62235767592701</v>
      </c>
      <c r="F57" s="488">
        <f t="shared" si="11"/>
        <v>93.922850369944683</v>
      </c>
      <c r="G57" s="488">
        <f t="shared" si="11"/>
        <v>107.01931150293871</v>
      </c>
      <c r="H57" s="489">
        <f t="shared" si="14"/>
        <v>42248</v>
      </c>
      <c r="I57" s="488">
        <f t="shared" si="12"/>
        <v>104.62235767592701</v>
      </c>
      <c r="J57" s="488">
        <f t="shared" si="10"/>
        <v>93.922850369944683</v>
      </c>
      <c r="K57" s="488">
        <f t="shared" si="10"/>
        <v>107.01931150293871</v>
      </c>
      <c r="L57" s="488" t="e">
        <f t="shared" si="13"/>
        <v>#N/A</v>
      </c>
    </row>
    <row r="58" spans="1:14" ht="15" customHeight="1" x14ac:dyDescent="0.2">
      <c r="A58" s="490" t="s">
        <v>465</v>
      </c>
      <c r="B58" s="487">
        <v>80338</v>
      </c>
      <c r="C58" s="487">
        <v>13721</v>
      </c>
      <c r="D58" s="487">
        <v>6602</v>
      </c>
      <c r="E58" s="488">
        <f t="shared" si="11"/>
        <v>104.63538207061826</v>
      </c>
      <c r="F58" s="488">
        <f t="shared" si="11"/>
        <v>98.563321600459744</v>
      </c>
      <c r="G58" s="488">
        <f t="shared" si="11"/>
        <v>110.86481947942906</v>
      </c>
      <c r="H58" s="489" t="str">
        <f t="shared" si="14"/>
        <v/>
      </c>
      <c r="I58" s="488" t="str">
        <f t="shared" si="12"/>
        <v/>
      </c>
      <c r="J58" s="488" t="str">
        <f t="shared" si="10"/>
        <v/>
      </c>
      <c r="K58" s="488" t="str">
        <f t="shared" si="10"/>
        <v/>
      </c>
      <c r="L58" s="488" t="e">
        <f t="shared" si="13"/>
        <v>#N/A</v>
      </c>
    </row>
    <row r="59" spans="1:14" ht="15" customHeight="1" x14ac:dyDescent="0.2">
      <c r="A59" s="490" t="s">
        <v>466</v>
      </c>
      <c r="B59" s="487">
        <v>80018</v>
      </c>
      <c r="C59" s="487">
        <v>13391</v>
      </c>
      <c r="D59" s="487">
        <v>6479</v>
      </c>
      <c r="E59" s="488">
        <f t="shared" si="11"/>
        <v>104.21860144049806</v>
      </c>
      <c r="F59" s="488">
        <f t="shared" si="11"/>
        <v>96.192802241218303</v>
      </c>
      <c r="G59" s="488">
        <f t="shared" si="11"/>
        <v>108.79932829554997</v>
      </c>
      <c r="H59" s="489" t="str">
        <f t="shared" si="14"/>
        <v/>
      </c>
      <c r="I59" s="488" t="str">
        <f t="shared" si="12"/>
        <v/>
      </c>
      <c r="J59" s="488" t="str">
        <f t="shared" si="10"/>
        <v/>
      </c>
      <c r="K59" s="488" t="str">
        <f t="shared" si="10"/>
        <v/>
      </c>
      <c r="L59" s="488" t="e">
        <f t="shared" si="13"/>
        <v>#N/A</v>
      </c>
    </row>
    <row r="60" spans="1:14" ht="15" customHeight="1" x14ac:dyDescent="0.2">
      <c r="A60" s="490" t="s">
        <v>467</v>
      </c>
      <c r="B60" s="487">
        <v>80091</v>
      </c>
      <c r="C60" s="487">
        <v>13610</v>
      </c>
      <c r="D60" s="487">
        <v>6512</v>
      </c>
      <c r="E60" s="488">
        <f t="shared" si="11"/>
        <v>104.31367952174422</v>
      </c>
      <c r="F60" s="488">
        <f t="shared" si="11"/>
        <v>97.765965088714893</v>
      </c>
      <c r="G60" s="488">
        <f t="shared" si="11"/>
        <v>109.3534844668346</v>
      </c>
      <c r="H60" s="489" t="str">
        <f t="shared" si="14"/>
        <v/>
      </c>
      <c r="I60" s="488" t="str">
        <f t="shared" si="12"/>
        <v/>
      </c>
      <c r="J60" s="488" t="str">
        <f t="shared" si="10"/>
        <v/>
      </c>
      <c r="K60" s="488" t="str">
        <f t="shared" si="10"/>
        <v/>
      </c>
      <c r="L60" s="488" t="e">
        <f t="shared" si="13"/>
        <v>#N/A</v>
      </c>
    </row>
    <row r="61" spans="1:14" ht="15" customHeight="1" x14ac:dyDescent="0.2">
      <c r="A61" s="490">
        <v>42614</v>
      </c>
      <c r="B61" s="487">
        <v>81993</v>
      </c>
      <c r="C61" s="487">
        <v>13171</v>
      </c>
      <c r="D61" s="487">
        <v>6824</v>
      </c>
      <c r="E61" s="488">
        <f t="shared" si="11"/>
        <v>106.79091939202125</v>
      </c>
      <c r="F61" s="488">
        <f t="shared" si="11"/>
        <v>94.612456001724013</v>
      </c>
      <c r="G61" s="488">
        <f t="shared" si="11"/>
        <v>114.59277917716204</v>
      </c>
      <c r="H61" s="489">
        <f t="shared" si="14"/>
        <v>42614</v>
      </c>
      <c r="I61" s="488">
        <f t="shared" si="12"/>
        <v>106.79091939202125</v>
      </c>
      <c r="J61" s="488">
        <f t="shared" si="10"/>
        <v>94.612456001724013</v>
      </c>
      <c r="K61" s="488">
        <f t="shared" si="10"/>
        <v>114.59277917716204</v>
      </c>
      <c r="L61" s="488" t="e">
        <f t="shared" si="13"/>
        <v>#N/A</v>
      </c>
    </row>
    <row r="62" spans="1:14" ht="15" customHeight="1" x14ac:dyDescent="0.2">
      <c r="A62" s="490" t="s">
        <v>468</v>
      </c>
      <c r="B62" s="487">
        <v>81987</v>
      </c>
      <c r="C62" s="487">
        <v>13696</v>
      </c>
      <c r="D62" s="487">
        <v>6731</v>
      </c>
      <c r="E62" s="488">
        <f t="shared" si="11"/>
        <v>106.78310475520649</v>
      </c>
      <c r="F62" s="488">
        <f t="shared" si="11"/>
        <v>98.383736800517212</v>
      </c>
      <c r="G62" s="488">
        <f t="shared" si="11"/>
        <v>113.03106633081444</v>
      </c>
      <c r="H62" s="489" t="str">
        <f t="shared" si="14"/>
        <v/>
      </c>
      <c r="I62" s="488" t="str">
        <f t="shared" si="12"/>
        <v/>
      </c>
      <c r="J62" s="488" t="str">
        <f t="shared" si="10"/>
        <v/>
      </c>
      <c r="K62" s="488" t="str">
        <f t="shared" si="10"/>
        <v/>
      </c>
      <c r="L62" s="488" t="e">
        <f t="shared" si="13"/>
        <v>#N/A</v>
      </c>
    </row>
    <row r="63" spans="1:14" ht="15" customHeight="1" x14ac:dyDescent="0.2">
      <c r="A63" s="490" t="s">
        <v>469</v>
      </c>
      <c r="B63" s="487">
        <v>81191</v>
      </c>
      <c r="C63" s="487">
        <v>13038</v>
      </c>
      <c r="D63" s="487">
        <v>6401</v>
      </c>
      <c r="E63" s="488">
        <f t="shared" si="11"/>
        <v>105.74636293778245</v>
      </c>
      <c r="F63" s="488">
        <f t="shared" si="11"/>
        <v>93.657064866029742</v>
      </c>
      <c r="G63" s="488">
        <f t="shared" si="11"/>
        <v>107.48950461796809</v>
      </c>
      <c r="H63" s="489" t="str">
        <f t="shared" si="14"/>
        <v/>
      </c>
      <c r="I63" s="488" t="str">
        <f t="shared" si="12"/>
        <v/>
      </c>
      <c r="J63" s="488" t="str">
        <f t="shared" si="10"/>
        <v/>
      </c>
      <c r="K63" s="488" t="str">
        <f t="shared" si="10"/>
        <v/>
      </c>
      <c r="L63" s="488" t="e">
        <f t="shared" si="13"/>
        <v>#N/A</v>
      </c>
    </row>
    <row r="64" spans="1:14" ht="15" customHeight="1" x14ac:dyDescent="0.2">
      <c r="A64" s="490" t="s">
        <v>470</v>
      </c>
      <c r="B64" s="487">
        <v>81268</v>
      </c>
      <c r="C64" s="487">
        <v>13231</v>
      </c>
      <c r="D64" s="487">
        <v>6356</v>
      </c>
      <c r="E64" s="488">
        <f t="shared" si="11"/>
        <v>105.84665077690514</v>
      </c>
      <c r="F64" s="488">
        <f t="shared" si="11"/>
        <v>95.043459521586087</v>
      </c>
      <c r="G64" s="488">
        <f t="shared" si="11"/>
        <v>106.73383711167087</v>
      </c>
      <c r="H64" s="489" t="str">
        <f t="shared" si="14"/>
        <v/>
      </c>
      <c r="I64" s="488" t="str">
        <f t="shared" si="12"/>
        <v/>
      </c>
      <c r="J64" s="488" t="str">
        <f t="shared" si="10"/>
        <v/>
      </c>
      <c r="K64" s="488" t="str">
        <f t="shared" si="10"/>
        <v/>
      </c>
      <c r="L64" s="488" t="e">
        <f t="shared" si="13"/>
        <v>#N/A</v>
      </c>
    </row>
    <row r="65" spans="1:12" ht="15" customHeight="1" x14ac:dyDescent="0.2">
      <c r="A65" s="490">
        <v>42979</v>
      </c>
      <c r="B65" s="487">
        <v>83078</v>
      </c>
      <c r="C65" s="487">
        <v>12712</v>
      </c>
      <c r="D65" s="487">
        <v>6680</v>
      </c>
      <c r="E65" s="488">
        <f t="shared" si="11"/>
        <v>108.20406621602261</v>
      </c>
      <c r="F65" s="488">
        <f t="shared" si="11"/>
        <v>91.315279074779113</v>
      </c>
      <c r="G65" s="488">
        <f t="shared" si="11"/>
        <v>112.17464315701091</v>
      </c>
      <c r="H65" s="489">
        <f t="shared" si="14"/>
        <v>42979</v>
      </c>
      <c r="I65" s="488">
        <f t="shared" si="12"/>
        <v>108.20406621602261</v>
      </c>
      <c r="J65" s="488">
        <f t="shared" si="10"/>
        <v>91.315279074779113</v>
      </c>
      <c r="K65" s="488">
        <f t="shared" si="10"/>
        <v>112.17464315701091</v>
      </c>
      <c r="L65" s="488" t="e">
        <f t="shared" si="13"/>
        <v>#N/A</v>
      </c>
    </row>
    <row r="66" spans="1:12" ht="15" customHeight="1" x14ac:dyDescent="0.2">
      <c r="A66" s="490" t="s">
        <v>471</v>
      </c>
      <c r="B66" s="487">
        <v>82686</v>
      </c>
      <c r="C66" s="487">
        <v>13045</v>
      </c>
      <c r="D66" s="487">
        <v>6782</v>
      </c>
      <c r="E66" s="488">
        <f t="shared" si="11"/>
        <v>107.69350994412534</v>
      </c>
      <c r="F66" s="488">
        <f t="shared" si="11"/>
        <v>93.707348610013653</v>
      </c>
      <c r="G66" s="488">
        <f t="shared" si="11"/>
        <v>113.88748950461797</v>
      </c>
      <c r="H66" s="489" t="str">
        <f t="shared" si="14"/>
        <v/>
      </c>
      <c r="I66" s="488" t="str">
        <f t="shared" si="12"/>
        <v/>
      </c>
      <c r="J66" s="488" t="str">
        <f t="shared" si="10"/>
        <v/>
      </c>
      <c r="K66" s="488" t="str">
        <f t="shared" si="10"/>
        <v/>
      </c>
      <c r="L66" s="488" t="e">
        <f t="shared" si="13"/>
        <v>#N/A</v>
      </c>
    </row>
    <row r="67" spans="1:12" ht="15" customHeight="1" x14ac:dyDescent="0.2">
      <c r="A67" s="490" t="s">
        <v>472</v>
      </c>
      <c r="B67" s="487">
        <v>82673</v>
      </c>
      <c r="C67" s="487">
        <v>12578</v>
      </c>
      <c r="D67" s="487">
        <v>6579</v>
      </c>
      <c r="E67" s="488">
        <f t="shared" si="11"/>
        <v>107.67657823102672</v>
      </c>
      <c r="F67" s="488">
        <f t="shared" si="11"/>
        <v>90.352704547087143</v>
      </c>
      <c r="G67" s="488">
        <f t="shared" si="11"/>
        <v>110.47858942065491</v>
      </c>
      <c r="H67" s="489" t="str">
        <f t="shared" si="14"/>
        <v/>
      </c>
      <c r="I67" s="488" t="str">
        <f t="shared" si="12"/>
        <v/>
      </c>
      <c r="J67" s="488" t="str">
        <f t="shared" si="12"/>
        <v/>
      </c>
      <c r="K67" s="488" t="str">
        <f t="shared" si="12"/>
        <v/>
      </c>
      <c r="L67" s="488" t="e">
        <f t="shared" si="13"/>
        <v>#N/A</v>
      </c>
    </row>
    <row r="68" spans="1:12" ht="15" customHeight="1" x14ac:dyDescent="0.2">
      <c r="A68" s="490" t="s">
        <v>473</v>
      </c>
      <c r="B68" s="487">
        <v>82696</v>
      </c>
      <c r="C68" s="487">
        <v>12916</v>
      </c>
      <c r="D68" s="487">
        <v>6617</v>
      </c>
      <c r="E68" s="488">
        <f t="shared" si="11"/>
        <v>107.70653433881661</v>
      </c>
      <c r="F68" s="488">
        <f t="shared" si="11"/>
        <v>92.780691042310181</v>
      </c>
      <c r="G68" s="488">
        <f t="shared" si="11"/>
        <v>111.11670864819479</v>
      </c>
      <c r="H68" s="489" t="str">
        <f t="shared" si="14"/>
        <v/>
      </c>
      <c r="I68" s="488" t="str">
        <f t="shared" si="12"/>
        <v/>
      </c>
      <c r="J68" s="488" t="str">
        <f t="shared" si="12"/>
        <v/>
      </c>
      <c r="K68" s="488" t="str">
        <f t="shared" si="12"/>
        <v/>
      </c>
      <c r="L68" s="488" t="e">
        <f t="shared" si="13"/>
        <v>#N/A</v>
      </c>
    </row>
    <row r="69" spans="1:12" ht="15" customHeight="1" x14ac:dyDescent="0.2">
      <c r="A69" s="490">
        <v>43344</v>
      </c>
      <c r="B69" s="487">
        <v>84845</v>
      </c>
      <c r="C69" s="487">
        <v>12222</v>
      </c>
      <c r="D69" s="487">
        <v>6763</v>
      </c>
      <c r="E69" s="488">
        <f t="shared" si="11"/>
        <v>110.50547675796767</v>
      </c>
      <c r="F69" s="488">
        <f t="shared" si="11"/>
        <v>87.795416995905455</v>
      </c>
      <c r="G69" s="488">
        <f t="shared" si="11"/>
        <v>113.56842989084804</v>
      </c>
      <c r="H69" s="489">
        <f t="shared" si="14"/>
        <v>43344</v>
      </c>
      <c r="I69" s="488">
        <f t="shared" si="12"/>
        <v>110.50547675796767</v>
      </c>
      <c r="J69" s="488">
        <f t="shared" si="12"/>
        <v>87.795416995905455</v>
      </c>
      <c r="K69" s="488">
        <f t="shared" si="12"/>
        <v>113.56842989084804</v>
      </c>
      <c r="L69" s="488" t="e">
        <f t="shared" si="13"/>
        <v>#N/A</v>
      </c>
    </row>
    <row r="70" spans="1:12" ht="15" customHeight="1" x14ac:dyDescent="0.2">
      <c r="A70" s="490" t="s">
        <v>474</v>
      </c>
      <c r="B70" s="487">
        <v>84918</v>
      </c>
      <c r="C70" s="487">
        <v>12669</v>
      </c>
      <c r="D70" s="487">
        <v>6802</v>
      </c>
      <c r="E70" s="488">
        <f t="shared" si="11"/>
        <v>110.60055483921386</v>
      </c>
      <c r="F70" s="488">
        <f t="shared" si="11"/>
        <v>91.00639321887796</v>
      </c>
      <c r="G70" s="488">
        <f t="shared" si="11"/>
        <v>114.22334172963895</v>
      </c>
      <c r="H70" s="489" t="str">
        <f t="shared" si="14"/>
        <v/>
      </c>
      <c r="I70" s="488" t="str">
        <f t="shared" si="12"/>
        <v/>
      </c>
      <c r="J70" s="488" t="str">
        <f t="shared" si="12"/>
        <v/>
      </c>
      <c r="K70" s="488" t="str">
        <f t="shared" si="12"/>
        <v/>
      </c>
      <c r="L70" s="488" t="e">
        <f t="shared" si="13"/>
        <v>#N/A</v>
      </c>
    </row>
    <row r="71" spans="1:12" ht="15" customHeight="1" x14ac:dyDescent="0.2">
      <c r="A71" s="490" t="s">
        <v>475</v>
      </c>
      <c r="B71" s="487">
        <v>84265</v>
      </c>
      <c r="C71" s="487">
        <v>12339</v>
      </c>
      <c r="D71" s="487">
        <v>6665</v>
      </c>
      <c r="E71" s="491">
        <f t="shared" ref="E71:G75" si="15">IF($A$51=37802,IF(COUNTBLANK(B$51:B$70)&gt;0,#N/A,IF(ISBLANK(B71)=FALSE,B71/B$51*100,#N/A)),IF(COUNTBLANK(B$51:B$75)&gt;0,#N/A,B71/B$51*100))</f>
        <v>109.7500618658748</v>
      </c>
      <c r="F71" s="491">
        <f t="shared" si="15"/>
        <v>88.635873859636519</v>
      </c>
      <c r="G71" s="491">
        <f t="shared" si="15"/>
        <v>111.92275398824518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84385</v>
      </c>
      <c r="C72" s="487">
        <v>12619</v>
      </c>
      <c r="D72" s="487">
        <v>6790</v>
      </c>
      <c r="E72" s="491">
        <f t="shared" si="15"/>
        <v>109.90635460216987</v>
      </c>
      <c r="F72" s="491">
        <f t="shared" si="15"/>
        <v>90.647223618992882</v>
      </c>
      <c r="G72" s="491">
        <f t="shared" si="15"/>
        <v>114.02183039462636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87062</v>
      </c>
      <c r="C73" s="487">
        <v>12123</v>
      </c>
      <c r="D73" s="487">
        <v>7143</v>
      </c>
      <c r="E73" s="491">
        <f t="shared" si="15"/>
        <v>113.39298506101929</v>
      </c>
      <c r="F73" s="491">
        <f t="shared" si="15"/>
        <v>87.084261188133041</v>
      </c>
      <c r="G73" s="491">
        <f t="shared" si="15"/>
        <v>119.94962216624685</v>
      </c>
      <c r="H73" s="492">
        <f>IF(A$51=37802,IF(ISERROR(L73)=TRUE,IF(ISBLANK(A73)=FALSE,IF(MONTH(A73)=MONTH(MAX(A$51:A$75)),A73,""),""),""),IF(ISERROR(L73)=TRUE,IF(MONTH(A73)=MONTH(MAX(A$51:A$75)),A73,""),""))</f>
        <v>43709</v>
      </c>
      <c r="I73" s="488">
        <f t="shared" si="12"/>
        <v>113.39298506101929</v>
      </c>
      <c r="J73" s="488">
        <f t="shared" si="12"/>
        <v>87.084261188133041</v>
      </c>
      <c r="K73" s="488">
        <f t="shared" si="12"/>
        <v>119.94962216624685</v>
      </c>
      <c r="L73" s="488" t="e">
        <f t="shared" si="13"/>
        <v>#N/A</v>
      </c>
    </row>
    <row r="74" spans="1:12" ht="15" customHeight="1" x14ac:dyDescent="0.2">
      <c r="A74" s="490" t="s">
        <v>477</v>
      </c>
      <c r="B74" s="487">
        <v>87043</v>
      </c>
      <c r="C74" s="487">
        <v>12617</v>
      </c>
      <c r="D74" s="487">
        <v>7327</v>
      </c>
      <c r="E74" s="491">
        <f t="shared" si="15"/>
        <v>113.3682387111059</v>
      </c>
      <c r="F74" s="491">
        <f t="shared" si="15"/>
        <v>90.632856834997483</v>
      </c>
      <c r="G74" s="491">
        <f t="shared" si="15"/>
        <v>123.03946263643996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86648</v>
      </c>
      <c r="C75" s="493">
        <v>11845</v>
      </c>
      <c r="D75" s="493">
        <v>6978</v>
      </c>
      <c r="E75" s="491">
        <f t="shared" si="15"/>
        <v>112.85377512080126</v>
      </c>
      <c r="F75" s="491">
        <f t="shared" si="15"/>
        <v>85.087278212772063</v>
      </c>
      <c r="G75" s="491">
        <f t="shared" si="15"/>
        <v>117.17884130982368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113.39298506101929</v>
      </c>
      <c r="J77" s="488">
        <f>IF(J75&lt;&gt;"",J75,IF(J74&lt;&gt;"",J74,IF(J73&lt;&gt;"",J73,IF(J72&lt;&gt;"",J72,IF(J71&lt;&gt;"",J71,IF(J70&lt;&gt;"",J70,""))))))</f>
        <v>87.084261188133041</v>
      </c>
      <c r="K77" s="488">
        <f>IF(K75&lt;&gt;"",K75,IF(K74&lt;&gt;"",K74,IF(K73&lt;&gt;"",K73,IF(K72&lt;&gt;"",K72,IF(K71&lt;&gt;"",K71,IF(K70&lt;&gt;"",K70,""))))))</f>
        <v>119.94962216624685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+13,4%</v>
      </c>
      <c r="J79" s="488" t="str">
        <f>"GeB - ausschließlich: "&amp;IF(J77&gt;100,"+","")&amp;TEXT(J77-100,"0,0")&amp;"%"</f>
        <v>GeB - ausschließlich: -12,9%</v>
      </c>
      <c r="K79" s="488" t="str">
        <f>"GeB - im Nebenjob: "&amp;IF(K77&gt;100,"+","")&amp;TEXT(K77-100,"0,0")&amp;"%"</f>
        <v>GeB - im Nebenjob: +19,9%</v>
      </c>
    </row>
    <row r="81" spans="9:9" ht="15" customHeight="1" x14ac:dyDescent="0.2">
      <c r="I81" s="488" t="str">
        <f>IF(ISERROR(HLOOKUP(1,I$78:K$79,2,FALSE)),"",HLOOKUP(1,I$78:K$79,2,FALSE))</f>
        <v>GeB - im Nebenjob: +19,9%</v>
      </c>
    </row>
    <row r="82" spans="9:9" ht="15" customHeight="1" x14ac:dyDescent="0.2">
      <c r="I82" s="488" t="str">
        <f>IF(ISERROR(HLOOKUP(2,I$78:K$79,2,FALSE)),"",HLOOKUP(2,I$78:K$79,2,FALSE))</f>
        <v>SvB: +13,4%</v>
      </c>
    </row>
    <row r="83" spans="9:9" ht="15" customHeight="1" x14ac:dyDescent="0.2">
      <c r="I83" s="488" t="str">
        <f>IF(ISERROR(HLOOKUP(3,I$78:K$79,2,FALSE)),"",HLOOKUP(3,I$78:K$79,2,FALSE))</f>
        <v>GeB - ausschließlich: -12,9%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86648</v>
      </c>
      <c r="E12" s="114">
        <v>87043</v>
      </c>
      <c r="F12" s="114">
        <v>87062</v>
      </c>
      <c r="G12" s="114">
        <v>84385</v>
      </c>
      <c r="H12" s="114">
        <v>84265</v>
      </c>
      <c r="I12" s="115">
        <v>2383</v>
      </c>
      <c r="J12" s="116">
        <v>2.8279831484008784</v>
      </c>
      <c r="N12" s="117"/>
    </row>
    <row r="13" spans="1:15" s="110" customFormat="1" ht="13.5" customHeight="1" x14ac:dyDescent="0.2">
      <c r="A13" s="118" t="s">
        <v>105</v>
      </c>
      <c r="B13" s="119" t="s">
        <v>106</v>
      </c>
      <c r="C13" s="113">
        <v>47.982642415289448</v>
      </c>
      <c r="D13" s="114">
        <v>41576</v>
      </c>
      <c r="E13" s="114">
        <v>41726</v>
      </c>
      <c r="F13" s="114">
        <v>41796</v>
      </c>
      <c r="G13" s="114">
        <v>40468</v>
      </c>
      <c r="H13" s="114">
        <v>40227</v>
      </c>
      <c r="I13" s="115">
        <v>1349</v>
      </c>
      <c r="J13" s="116">
        <v>3.3534690630670942</v>
      </c>
    </row>
    <row r="14" spans="1:15" s="110" customFormat="1" ht="13.5" customHeight="1" x14ac:dyDescent="0.2">
      <c r="A14" s="120"/>
      <c r="B14" s="119" t="s">
        <v>107</v>
      </c>
      <c r="C14" s="113">
        <v>52.017357584710552</v>
      </c>
      <c r="D14" s="114">
        <v>45072</v>
      </c>
      <c r="E14" s="114">
        <v>45317</v>
      </c>
      <c r="F14" s="114">
        <v>45266</v>
      </c>
      <c r="G14" s="114">
        <v>43917</v>
      </c>
      <c r="H14" s="114">
        <v>44038</v>
      </c>
      <c r="I14" s="115">
        <v>1034</v>
      </c>
      <c r="J14" s="116">
        <v>2.3479722058222445</v>
      </c>
    </row>
    <row r="15" spans="1:15" s="110" customFormat="1" ht="13.5" customHeight="1" x14ac:dyDescent="0.2">
      <c r="A15" s="118" t="s">
        <v>105</v>
      </c>
      <c r="B15" s="121" t="s">
        <v>108</v>
      </c>
      <c r="C15" s="113">
        <v>11.734835195272828</v>
      </c>
      <c r="D15" s="114">
        <v>10168</v>
      </c>
      <c r="E15" s="114">
        <v>10654</v>
      </c>
      <c r="F15" s="114">
        <v>10862</v>
      </c>
      <c r="G15" s="114">
        <v>9405</v>
      </c>
      <c r="H15" s="114">
        <v>9808</v>
      </c>
      <c r="I15" s="115">
        <v>360</v>
      </c>
      <c r="J15" s="116">
        <v>3.6704730831973897</v>
      </c>
    </row>
    <row r="16" spans="1:15" s="110" customFormat="1" ht="13.5" customHeight="1" x14ac:dyDescent="0.2">
      <c r="A16" s="118"/>
      <c r="B16" s="121" t="s">
        <v>109</v>
      </c>
      <c r="C16" s="113">
        <v>68.310866955959739</v>
      </c>
      <c r="D16" s="114">
        <v>59190</v>
      </c>
      <c r="E16" s="114">
        <v>59271</v>
      </c>
      <c r="F16" s="114">
        <v>59249</v>
      </c>
      <c r="G16" s="114">
        <v>58329</v>
      </c>
      <c r="H16" s="114">
        <v>58123</v>
      </c>
      <c r="I16" s="115">
        <v>1067</v>
      </c>
      <c r="J16" s="116">
        <v>1.8357620907386061</v>
      </c>
    </row>
    <row r="17" spans="1:10" s="110" customFormat="1" ht="13.5" customHeight="1" x14ac:dyDescent="0.2">
      <c r="A17" s="118"/>
      <c r="B17" s="121" t="s">
        <v>110</v>
      </c>
      <c r="C17" s="113">
        <v>18.859061951805003</v>
      </c>
      <c r="D17" s="114">
        <v>16341</v>
      </c>
      <c r="E17" s="114">
        <v>16159</v>
      </c>
      <c r="F17" s="114">
        <v>16006</v>
      </c>
      <c r="G17" s="114">
        <v>15735</v>
      </c>
      <c r="H17" s="114">
        <v>15434</v>
      </c>
      <c r="I17" s="115">
        <v>907</v>
      </c>
      <c r="J17" s="116">
        <v>5.8766359984449918</v>
      </c>
    </row>
    <row r="18" spans="1:10" s="110" customFormat="1" ht="13.5" customHeight="1" x14ac:dyDescent="0.2">
      <c r="A18" s="120"/>
      <c r="B18" s="121" t="s">
        <v>111</v>
      </c>
      <c r="C18" s="113">
        <v>1.0952358969624227</v>
      </c>
      <c r="D18" s="114">
        <v>949</v>
      </c>
      <c r="E18" s="114">
        <v>959</v>
      </c>
      <c r="F18" s="114">
        <v>945</v>
      </c>
      <c r="G18" s="114">
        <v>916</v>
      </c>
      <c r="H18" s="114">
        <v>900</v>
      </c>
      <c r="I18" s="115">
        <v>49</v>
      </c>
      <c r="J18" s="116">
        <v>5.4444444444444446</v>
      </c>
    </row>
    <row r="19" spans="1:10" s="110" customFormat="1" ht="13.5" customHeight="1" x14ac:dyDescent="0.2">
      <c r="A19" s="120"/>
      <c r="B19" s="121" t="s">
        <v>112</v>
      </c>
      <c r="C19" s="113">
        <v>0.31391376604191673</v>
      </c>
      <c r="D19" s="114">
        <v>272</v>
      </c>
      <c r="E19" s="114">
        <v>275</v>
      </c>
      <c r="F19" s="114">
        <v>276</v>
      </c>
      <c r="G19" s="114">
        <v>252</v>
      </c>
      <c r="H19" s="114">
        <v>248</v>
      </c>
      <c r="I19" s="115">
        <v>24</v>
      </c>
      <c r="J19" s="116">
        <v>9.67741935483871</v>
      </c>
    </row>
    <row r="20" spans="1:10" s="110" customFormat="1" ht="13.5" customHeight="1" x14ac:dyDescent="0.2">
      <c r="A20" s="118" t="s">
        <v>113</v>
      </c>
      <c r="B20" s="122" t="s">
        <v>114</v>
      </c>
      <c r="C20" s="113">
        <v>64.433108669559601</v>
      </c>
      <c r="D20" s="114">
        <v>55830</v>
      </c>
      <c r="E20" s="114">
        <v>56138</v>
      </c>
      <c r="F20" s="114">
        <v>56419</v>
      </c>
      <c r="G20" s="114">
        <v>54366</v>
      </c>
      <c r="H20" s="114">
        <v>54567</v>
      </c>
      <c r="I20" s="115">
        <v>1263</v>
      </c>
      <c r="J20" s="116">
        <v>2.31458573863324</v>
      </c>
    </row>
    <row r="21" spans="1:10" s="110" customFormat="1" ht="13.5" customHeight="1" x14ac:dyDescent="0.2">
      <c r="A21" s="120"/>
      <c r="B21" s="122" t="s">
        <v>115</v>
      </c>
      <c r="C21" s="113">
        <v>35.566891330440406</v>
      </c>
      <c r="D21" s="114">
        <v>30818</v>
      </c>
      <c r="E21" s="114">
        <v>30905</v>
      </c>
      <c r="F21" s="114">
        <v>30643</v>
      </c>
      <c r="G21" s="114">
        <v>30019</v>
      </c>
      <c r="H21" s="114">
        <v>29698</v>
      </c>
      <c r="I21" s="115">
        <v>1120</v>
      </c>
      <c r="J21" s="116">
        <v>3.7712977304869013</v>
      </c>
    </row>
    <row r="22" spans="1:10" s="110" customFormat="1" ht="13.5" customHeight="1" x14ac:dyDescent="0.2">
      <c r="A22" s="118" t="s">
        <v>113</v>
      </c>
      <c r="B22" s="122" t="s">
        <v>116</v>
      </c>
      <c r="C22" s="113">
        <v>92.460299141353516</v>
      </c>
      <c r="D22" s="114">
        <v>80115</v>
      </c>
      <c r="E22" s="114">
        <v>80520</v>
      </c>
      <c r="F22" s="114">
        <v>80765</v>
      </c>
      <c r="G22" s="114">
        <v>78471</v>
      </c>
      <c r="H22" s="114">
        <v>78646</v>
      </c>
      <c r="I22" s="115">
        <v>1469</v>
      </c>
      <c r="J22" s="116">
        <v>1.8678635912824555</v>
      </c>
    </row>
    <row r="23" spans="1:10" s="110" customFormat="1" ht="13.5" customHeight="1" x14ac:dyDescent="0.2">
      <c r="A23" s="123"/>
      <c r="B23" s="124" t="s">
        <v>117</v>
      </c>
      <c r="C23" s="125">
        <v>7.5096943957160001</v>
      </c>
      <c r="D23" s="114">
        <v>6507</v>
      </c>
      <c r="E23" s="114">
        <v>6495</v>
      </c>
      <c r="F23" s="114">
        <v>6271</v>
      </c>
      <c r="G23" s="114">
        <v>5889</v>
      </c>
      <c r="H23" s="114">
        <v>5591</v>
      </c>
      <c r="I23" s="115">
        <v>916</v>
      </c>
      <c r="J23" s="116">
        <v>16.383473439456267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18823</v>
      </c>
      <c r="E26" s="114">
        <v>19944</v>
      </c>
      <c r="F26" s="114">
        <v>19266</v>
      </c>
      <c r="G26" s="114">
        <v>19409</v>
      </c>
      <c r="H26" s="140">
        <v>19004</v>
      </c>
      <c r="I26" s="115">
        <v>-181</v>
      </c>
      <c r="J26" s="116">
        <v>-0.95243106714375925</v>
      </c>
    </row>
    <row r="27" spans="1:10" s="110" customFormat="1" ht="13.5" customHeight="1" x14ac:dyDescent="0.2">
      <c r="A27" s="118" t="s">
        <v>105</v>
      </c>
      <c r="B27" s="119" t="s">
        <v>106</v>
      </c>
      <c r="C27" s="113">
        <v>40.742708388673428</v>
      </c>
      <c r="D27" s="115">
        <v>7669</v>
      </c>
      <c r="E27" s="114">
        <v>8009</v>
      </c>
      <c r="F27" s="114">
        <v>7738</v>
      </c>
      <c r="G27" s="114">
        <v>7817</v>
      </c>
      <c r="H27" s="140">
        <v>7663</v>
      </c>
      <c r="I27" s="115">
        <v>6</v>
      </c>
      <c r="J27" s="116">
        <v>7.8298316586193392E-2</v>
      </c>
    </row>
    <row r="28" spans="1:10" s="110" customFormat="1" ht="13.5" customHeight="1" x14ac:dyDescent="0.2">
      <c r="A28" s="120"/>
      <c r="B28" s="119" t="s">
        <v>107</v>
      </c>
      <c r="C28" s="113">
        <v>59.257291611326572</v>
      </c>
      <c r="D28" s="115">
        <v>11154</v>
      </c>
      <c r="E28" s="114">
        <v>11935</v>
      </c>
      <c r="F28" s="114">
        <v>11528</v>
      </c>
      <c r="G28" s="114">
        <v>11592</v>
      </c>
      <c r="H28" s="140">
        <v>11341</v>
      </c>
      <c r="I28" s="115">
        <v>-187</v>
      </c>
      <c r="J28" s="116">
        <v>-1.6488845780795345</v>
      </c>
    </row>
    <row r="29" spans="1:10" s="110" customFormat="1" ht="13.5" customHeight="1" x14ac:dyDescent="0.2">
      <c r="A29" s="118" t="s">
        <v>105</v>
      </c>
      <c r="B29" s="121" t="s">
        <v>108</v>
      </c>
      <c r="C29" s="113">
        <v>23.768793497317112</v>
      </c>
      <c r="D29" s="115">
        <v>4474</v>
      </c>
      <c r="E29" s="114">
        <v>4915</v>
      </c>
      <c r="F29" s="114">
        <v>4608</v>
      </c>
      <c r="G29" s="114">
        <v>4824</v>
      </c>
      <c r="H29" s="140">
        <v>4528</v>
      </c>
      <c r="I29" s="115">
        <v>-54</v>
      </c>
      <c r="J29" s="116">
        <v>-1.1925795053003534</v>
      </c>
    </row>
    <row r="30" spans="1:10" s="110" customFormat="1" ht="13.5" customHeight="1" x14ac:dyDescent="0.2">
      <c r="A30" s="118"/>
      <c r="B30" s="121" t="s">
        <v>109</v>
      </c>
      <c r="C30" s="113">
        <v>47.404770759177602</v>
      </c>
      <c r="D30" s="115">
        <v>8923</v>
      </c>
      <c r="E30" s="114">
        <v>9459</v>
      </c>
      <c r="F30" s="114">
        <v>9185</v>
      </c>
      <c r="G30" s="114">
        <v>9157</v>
      </c>
      <c r="H30" s="140">
        <v>9112</v>
      </c>
      <c r="I30" s="115">
        <v>-189</v>
      </c>
      <c r="J30" s="116">
        <v>-2.0741878841088672</v>
      </c>
    </row>
    <row r="31" spans="1:10" s="110" customFormat="1" ht="13.5" customHeight="1" x14ac:dyDescent="0.2">
      <c r="A31" s="118"/>
      <c r="B31" s="121" t="s">
        <v>110</v>
      </c>
      <c r="C31" s="113">
        <v>15.810444668756309</v>
      </c>
      <c r="D31" s="115">
        <v>2976</v>
      </c>
      <c r="E31" s="114">
        <v>3062</v>
      </c>
      <c r="F31" s="114">
        <v>3023</v>
      </c>
      <c r="G31" s="114">
        <v>3023</v>
      </c>
      <c r="H31" s="140">
        <v>3019</v>
      </c>
      <c r="I31" s="115">
        <v>-43</v>
      </c>
      <c r="J31" s="116">
        <v>-1.4243126863199735</v>
      </c>
    </row>
    <row r="32" spans="1:10" s="110" customFormat="1" ht="13.5" customHeight="1" x14ac:dyDescent="0.2">
      <c r="A32" s="120"/>
      <c r="B32" s="121" t="s">
        <v>111</v>
      </c>
      <c r="C32" s="113">
        <v>13.015991074748976</v>
      </c>
      <c r="D32" s="115">
        <v>2450</v>
      </c>
      <c r="E32" s="114">
        <v>2508</v>
      </c>
      <c r="F32" s="114">
        <v>2450</v>
      </c>
      <c r="G32" s="114">
        <v>2405</v>
      </c>
      <c r="H32" s="140">
        <v>2345</v>
      </c>
      <c r="I32" s="115">
        <v>105</v>
      </c>
      <c r="J32" s="116">
        <v>4.4776119402985071</v>
      </c>
    </row>
    <row r="33" spans="1:10" s="110" customFormat="1" ht="13.5" customHeight="1" x14ac:dyDescent="0.2">
      <c r="A33" s="120"/>
      <c r="B33" s="121" t="s">
        <v>112</v>
      </c>
      <c r="C33" s="113">
        <v>1.2484726132922488</v>
      </c>
      <c r="D33" s="115">
        <v>235</v>
      </c>
      <c r="E33" s="114">
        <v>275</v>
      </c>
      <c r="F33" s="114">
        <v>289</v>
      </c>
      <c r="G33" s="114">
        <v>228</v>
      </c>
      <c r="H33" s="140">
        <v>205</v>
      </c>
      <c r="I33" s="115">
        <v>30</v>
      </c>
      <c r="J33" s="116">
        <v>14.634146341463415</v>
      </c>
    </row>
    <row r="34" spans="1:10" s="110" customFormat="1" ht="13.5" customHeight="1" x14ac:dyDescent="0.2">
      <c r="A34" s="118" t="s">
        <v>113</v>
      </c>
      <c r="B34" s="122" t="s">
        <v>116</v>
      </c>
      <c r="C34" s="113">
        <v>91.8132072464538</v>
      </c>
      <c r="D34" s="115">
        <v>17282</v>
      </c>
      <c r="E34" s="114">
        <v>18262</v>
      </c>
      <c r="F34" s="114">
        <v>17636</v>
      </c>
      <c r="G34" s="114">
        <v>17838</v>
      </c>
      <c r="H34" s="140">
        <v>17440</v>
      </c>
      <c r="I34" s="115">
        <v>-158</v>
      </c>
      <c r="J34" s="116">
        <v>-0.90596330275229353</v>
      </c>
    </row>
    <row r="35" spans="1:10" s="110" customFormat="1" ht="13.5" customHeight="1" x14ac:dyDescent="0.2">
      <c r="A35" s="118"/>
      <c r="B35" s="119" t="s">
        <v>117</v>
      </c>
      <c r="C35" s="113">
        <v>7.9105349837964196</v>
      </c>
      <c r="D35" s="115">
        <v>1489</v>
      </c>
      <c r="E35" s="114">
        <v>1614</v>
      </c>
      <c r="F35" s="114">
        <v>1564</v>
      </c>
      <c r="G35" s="114">
        <v>1511</v>
      </c>
      <c r="H35" s="140">
        <v>1507</v>
      </c>
      <c r="I35" s="115">
        <v>-18</v>
      </c>
      <c r="J35" s="116">
        <v>-1.19442601194426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11845</v>
      </c>
      <c r="E37" s="114">
        <v>12617</v>
      </c>
      <c r="F37" s="114">
        <v>12123</v>
      </c>
      <c r="G37" s="114">
        <v>12619</v>
      </c>
      <c r="H37" s="140">
        <v>12339</v>
      </c>
      <c r="I37" s="115">
        <v>-494</v>
      </c>
      <c r="J37" s="116">
        <v>-4.0035659291676797</v>
      </c>
    </row>
    <row r="38" spans="1:10" s="110" customFormat="1" ht="13.5" customHeight="1" x14ac:dyDescent="0.2">
      <c r="A38" s="118" t="s">
        <v>105</v>
      </c>
      <c r="B38" s="119" t="s">
        <v>106</v>
      </c>
      <c r="C38" s="113">
        <v>40.396791895314479</v>
      </c>
      <c r="D38" s="115">
        <v>4785</v>
      </c>
      <c r="E38" s="114">
        <v>5032</v>
      </c>
      <c r="F38" s="114">
        <v>4837</v>
      </c>
      <c r="G38" s="114">
        <v>5077</v>
      </c>
      <c r="H38" s="140">
        <v>4954</v>
      </c>
      <c r="I38" s="115">
        <v>-169</v>
      </c>
      <c r="J38" s="116">
        <v>-3.41138473960436</v>
      </c>
    </row>
    <row r="39" spans="1:10" s="110" customFormat="1" ht="13.5" customHeight="1" x14ac:dyDescent="0.2">
      <c r="A39" s="120"/>
      <c r="B39" s="119" t="s">
        <v>107</v>
      </c>
      <c r="C39" s="113">
        <v>59.603208104685521</v>
      </c>
      <c r="D39" s="115">
        <v>7060</v>
      </c>
      <c r="E39" s="114">
        <v>7585</v>
      </c>
      <c r="F39" s="114">
        <v>7286</v>
      </c>
      <c r="G39" s="114">
        <v>7542</v>
      </c>
      <c r="H39" s="140">
        <v>7385</v>
      </c>
      <c r="I39" s="115">
        <v>-325</v>
      </c>
      <c r="J39" s="116">
        <v>-4.4008124576844958</v>
      </c>
    </row>
    <row r="40" spans="1:10" s="110" customFormat="1" ht="13.5" customHeight="1" x14ac:dyDescent="0.2">
      <c r="A40" s="118" t="s">
        <v>105</v>
      </c>
      <c r="B40" s="121" t="s">
        <v>108</v>
      </c>
      <c r="C40" s="113">
        <v>29.818488813845505</v>
      </c>
      <c r="D40" s="115">
        <v>3532</v>
      </c>
      <c r="E40" s="114">
        <v>3874</v>
      </c>
      <c r="F40" s="114">
        <v>3565</v>
      </c>
      <c r="G40" s="114">
        <v>3957</v>
      </c>
      <c r="H40" s="140">
        <v>3662</v>
      </c>
      <c r="I40" s="115">
        <v>-130</v>
      </c>
      <c r="J40" s="116">
        <v>-3.5499726925177497</v>
      </c>
    </row>
    <row r="41" spans="1:10" s="110" customFormat="1" ht="13.5" customHeight="1" x14ac:dyDescent="0.2">
      <c r="A41" s="118"/>
      <c r="B41" s="121" t="s">
        <v>109</v>
      </c>
      <c r="C41" s="113">
        <v>34.858590122414519</v>
      </c>
      <c r="D41" s="115">
        <v>4129</v>
      </c>
      <c r="E41" s="114">
        <v>4437</v>
      </c>
      <c r="F41" s="114">
        <v>4323</v>
      </c>
      <c r="G41" s="114">
        <v>4460</v>
      </c>
      <c r="H41" s="140">
        <v>4500</v>
      </c>
      <c r="I41" s="115">
        <v>-371</v>
      </c>
      <c r="J41" s="116">
        <v>-8.2444444444444436</v>
      </c>
    </row>
    <row r="42" spans="1:10" s="110" customFormat="1" ht="13.5" customHeight="1" x14ac:dyDescent="0.2">
      <c r="A42" s="118"/>
      <c r="B42" s="121" t="s">
        <v>110</v>
      </c>
      <c r="C42" s="113">
        <v>15.457999155761925</v>
      </c>
      <c r="D42" s="115">
        <v>1831</v>
      </c>
      <c r="E42" s="114">
        <v>1895</v>
      </c>
      <c r="F42" s="114">
        <v>1879</v>
      </c>
      <c r="G42" s="114">
        <v>1890</v>
      </c>
      <c r="H42" s="140">
        <v>1921</v>
      </c>
      <c r="I42" s="115">
        <v>-90</v>
      </c>
      <c r="J42" s="116">
        <v>-4.6850598646538257</v>
      </c>
    </row>
    <row r="43" spans="1:10" s="110" customFormat="1" ht="13.5" customHeight="1" x14ac:dyDescent="0.2">
      <c r="A43" s="120"/>
      <c r="B43" s="121" t="s">
        <v>111</v>
      </c>
      <c r="C43" s="113">
        <v>19.864921907978051</v>
      </c>
      <c r="D43" s="115">
        <v>2353</v>
      </c>
      <c r="E43" s="114">
        <v>2411</v>
      </c>
      <c r="F43" s="114">
        <v>2356</v>
      </c>
      <c r="G43" s="114">
        <v>2312</v>
      </c>
      <c r="H43" s="140">
        <v>2256</v>
      </c>
      <c r="I43" s="115">
        <v>97</v>
      </c>
      <c r="J43" s="116">
        <v>4.2996453900709222</v>
      </c>
    </row>
    <row r="44" spans="1:10" s="110" customFormat="1" ht="13.5" customHeight="1" x14ac:dyDescent="0.2">
      <c r="A44" s="120"/>
      <c r="B44" s="121" t="s">
        <v>112</v>
      </c>
      <c r="C44" s="113">
        <v>1.7560151962853525</v>
      </c>
      <c r="D44" s="115">
        <v>208</v>
      </c>
      <c r="E44" s="114">
        <v>251</v>
      </c>
      <c r="F44" s="114">
        <v>268</v>
      </c>
      <c r="G44" s="114">
        <v>206</v>
      </c>
      <c r="H44" s="140">
        <v>185</v>
      </c>
      <c r="I44" s="115">
        <v>23</v>
      </c>
      <c r="J44" s="116">
        <v>12.432432432432432</v>
      </c>
    </row>
    <row r="45" spans="1:10" s="110" customFormat="1" ht="13.5" customHeight="1" x14ac:dyDescent="0.2">
      <c r="A45" s="118" t="s">
        <v>113</v>
      </c>
      <c r="B45" s="122" t="s">
        <v>116</v>
      </c>
      <c r="C45" s="113">
        <v>91.853102574926126</v>
      </c>
      <c r="D45" s="115">
        <v>10880</v>
      </c>
      <c r="E45" s="114">
        <v>11558</v>
      </c>
      <c r="F45" s="114">
        <v>11086</v>
      </c>
      <c r="G45" s="114">
        <v>11591</v>
      </c>
      <c r="H45" s="140">
        <v>11292</v>
      </c>
      <c r="I45" s="115">
        <v>-412</v>
      </c>
      <c r="J45" s="116">
        <v>-3.6486007793127877</v>
      </c>
    </row>
    <row r="46" spans="1:10" s="110" customFormat="1" ht="13.5" customHeight="1" x14ac:dyDescent="0.2">
      <c r="A46" s="118"/>
      <c r="B46" s="119" t="s">
        <v>117</v>
      </c>
      <c r="C46" s="113">
        <v>7.7078936260025328</v>
      </c>
      <c r="D46" s="115">
        <v>913</v>
      </c>
      <c r="E46" s="114">
        <v>991</v>
      </c>
      <c r="F46" s="114">
        <v>971</v>
      </c>
      <c r="G46" s="114">
        <v>968</v>
      </c>
      <c r="H46" s="140">
        <v>990</v>
      </c>
      <c r="I46" s="115">
        <v>-77</v>
      </c>
      <c r="J46" s="116">
        <v>-7.7777777777777777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6978</v>
      </c>
      <c r="E48" s="114">
        <v>7327</v>
      </c>
      <c r="F48" s="114">
        <v>7143</v>
      </c>
      <c r="G48" s="114">
        <v>6790</v>
      </c>
      <c r="H48" s="140">
        <v>6665</v>
      </c>
      <c r="I48" s="115">
        <v>313</v>
      </c>
      <c r="J48" s="116">
        <v>4.6961740435108776</v>
      </c>
    </row>
    <row r="49" spans="1:12" s="110" customFormat="1" ht="13.5" customHeight="1" x14ac:dyDescent="0.2">
      <c r="A49" s="118" t="s">
        <v>105</v>
      </c>
      <c r="B49" s="119" t="s">
        <v>106</v>
      </c>
      <c r="C49" s="113">
        <v>41.329893952421898</v>
      </c>
      <c r="D49" s="115">
        <v>2884</v>
      </c>
      <c r="E49" s="114">
        <v>2977</v>
      </c>
      <c r="F49" s="114">
        <v>2901</v>
      </c>
      <c r="G49" s="114">
        <v>2740</v>
      </c>
      <c r="H49" s="140">
        <v>2709</v>
      </c>
      <c r="I49" s="115">
        <v>175</v>
      </c>
      <c r="J49" s="116">
        <v>6.4599483204134369</v>
      </c>
    </row>
    <row r="50" spans="1:12" s="110" customFormat="1" ht="13.5" customHeight="1" x14ac:dyDescent="0.2">
      <c r="A50" s="120"/>
      <c r="B50" s="119" t="s">
        <v>107</v>
      </c>
      <c r="C50" s="113">
        <v>58.670106047578102</v>
      </c>
      <c r="D50" s="115">
        <v>4094</v>
      </c>
      <c r="E50" s="114">
        <v>4350</v>
      </c>
      <c r="F50" s="114">
        <v>4242</v>
      </c>
      <c r="G50" s="114">
        <v>4050</v>
      </c>
      <c r="H50" s="140">
        <v>3956</v>
      </c>
      <c r="I50" s="115">
        <v>138</v>
      </c>
      <c r="J50" s="116">
        <v>3.4883720930232558</v>
      </c>
    </row>
    <row r="51" spans="1:12" s="110" customFormat="1" ht="13.5" customHeight="1" x14ac:dyDescent="0.2">
      <c r="A51" s="118" t="s">
        <v>105</v>
      </c>
      <c r="B51" s="121" t="s">
        <v>108</v>
      </c>
      <c r="C51" s="113">
        <v>13.499570077386071</v>
      </c>
      <c r="D51" s="115">
        <v>942</v>
      </c>
      <c r="E51" s="114">
        <v>1041</v>
      </c>
      <c r="F51" s="114">
        <v>1043</v>
      </c>
      <c r="G51" s="114">
        <v>867</v>
      </c>
      <c r="H51" s="140">
        <v>866</v>
      </c>
      <c r="I51" s="115">
        <v>76</v>
      </c>
      <c r="J51" s="116">
        <v>8.7759815242494223</v>
      </c>
    </row>
    <row r="52" spans="1:12" s="110" customFormat="1" ht="13.5" customHeight="1" x14ac:dyDescent="0.2">
      <c r="A52" s="118"/>
      <c r="B52" s="121" t="s">
        <v>109</v>
      </c>
      <c r="C52" s="113">
        <v>68.701633705932935</v>
      </c>
      <c r="D52" s="115">
        <v>4794</v>
      </c>
      <c r="E52" s="114">
        <v>5022</v>
      </c>
      <c r="F52" s="114">
        <v>4862</v>
      </c>
      <c r="G52" s="114">
        <v>4697</v>
      </c>
      <c r="H52" s="140">
        <v>4612</v>
      </c>
      <c r="I52" s="115">
        <v>182</v>
      </c>
      <c r="J52" s="116">
        <v>3.9462272333044233</v>
      </c>
    </row>
    <row r="53" spans="1:12" s="110" customFormat="1" ht="13.5" customHeight="1" x14ac:dyDescent="0.2">
      <c r="A53" s="118"/>
      <c r="B53" s="121" t="s">
        <v>110</v>
      </c>
      <c r="C53" s="113">
        <v>16.408713098308972</v>
      </c>
      <c r="D53" s="115">
        <v>1145</v>
      </c>
      <c r="E53" s="114">
        <v>1167</v>
      </c>
      <c r="F53" s="114">
        <v>1144</v>
      </c>
      <c r="G53" s="114">
        <v>1133</v>
      </c>
      <c r="H53" s="140">
        <v>1098</v>
      </c>
      <c r="I53" s="115">
        <v>47</v>
      </c>
      <c r="J53" s="116">
        <v>4.2805100182149358</v>
      </c>
    </row>
    <row r="54" spans="1:12" s="110" customFormat="1" ht="13.5" customHeight="1" x14ac:dyDescent="0.2">
      <c r="A54" s="120"/>
      <c r="B54" s="121" t="s">
        <v>111</v>
      </c>
      <c r="C54" s="113">
        <v>1.3900831183720264</v>
      </c>
      <c r="D54" s="115">
        <v>97</v>
      </c>
      <c r="E54" s="114">
        <v>97</v>
      </c>
      <c r="F54" s="114">
        <v>94</v>
      </c>
      <c r="G54" s="114">
        <v>93</v>
      </c>
      <c r="H54" s="140">
        <v>89</v>
      </c>
      <c r="I54" s="115">
        <v>8</v>
      </c>
      <c r="J54" s="116">
        <v>8.9887640449438209</v>
      </c>
    </row>
    <row r="55" spans="1:12" s="110" customFormat="1" ht="13.5" customHeight="1" x14ac:dyDescent="0.2">
      <c r="A55" s="120"/>
      <c r="B55" s="121" t="s">
        <v>112</v>
      </c>
      <c r="C55" s="113">
        <v>0.3869303525365434</v>
      </c>
      <c r="D55" s="115">
        <v>27</v>
      </c>
      <c r="E55" s="114">
        <v>24</v>
      </c>
      <c r="F55" s="114">
        <v>21</v>
      </c>
      <c r="G55" s="114">
        <v>22</v>
      </c>
      <c r="H55" s="140">
        <v>20</v>
      </c>
      <c r="I55" s="115">
        <v>7</v>
      </c>
      <c r="J55" s="116">
        <v>35</v>
      </c>
    </row>
    <row r="56" spans="1:12" s="110" customFormat="1" ht="13.5" customHeight="1" x14ac:dyDescent="0.2">
      <c r="A56" s="118" t="s">
        <v>113</v>
      </c>
      <c r="B56" s="122" t="s">
        <v>116</v>
      </c>
      <c r="C56" s="113">
        <v>91.745485812553738</v>
      </c>
      <c r="D56" s="115">
        <v>6402</v>
      </c>
      <c r="E56" s="114">
        <v>6704</v>
      </c>
      <c r="F56" s="114">
        <v>6550</v>
      </c>
      <c r="G56" s="114">
        <v>6247</v>
      </c>
      <c r="H56" s="140">
        <v>6148</v>
      </c>
      <c r="I56" s="115">
        <v>254</v>
      </c>
      <c r="J56" s="116">
        <v>4.1314248536109304</v>
      </c>
    </row>
    <row r="57" spans="1:12" s="110" customFormat="1" ht="13.5" customHeight="1" x14ac:dyDescent="0.2">
      <c r="A57" s="142"/>
      <c r="B57" s="124" t="s">
        <v>117</v>
      </c>
      <c r="C57" s="125">
        <v>8.2545141874462598</v>
      </c>
      <c r="D57" s="143">
        <v>576</v>
      </c>
      <c r="E57" s="144">
        <v>623</v>
      </c>
      <c r="F57" s="144">
        <v>593</v>
      </c>
      <c r="G57" s="144">
        <v>543</v>
      </c>
      <c r="H57" s="145">
        <v>517</v>
      </c>
      <c r="I57" s="143">
        <v>59</v>
      </c>
      <c r="J57" s="146">
        <v>11.411992263056092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86648</v>
      </c>
      <c r="E12" s="236">
        <v>87043</v>
      </c>
      <c r="F12" s="114">
        <v>87062</v>
      </c>
      <c r="G12" s="114">
        <v>84385</v>
      </c>
      <c r="H12" s="140">
        <v>84265</v>
      </c>
      <c r="I12" s="115">
        <v>2383</v>
      </c>
      <c r="J12" s="116">
        <v>2.8279831484008784</v>
      </c>
    </row>
    <row r="13" spans="1:15" s="110" customFormat="1" ht="12" customHeight="1" x14ac:dyDescent="0.2">
      <c r="A13" s="118" t="s">
        <v>105</v>
      </c>
      <c r="B13" s="119" t="s">
        <v>106</v>
      </c>
      <c r="C13" s="113">
        <v>47.982642415289448</v>
      </c>
      <c r="D13" s="115">
        <v>41576</v>
      </c>
      <c r="E13" s="114">
        <v>41726</v>
      </c>
      <c r="F13" s="114">
        <v>41796</v>
      </c>
      <c r="G13" s="114">
        <v>40468</v>
      </c>
      <c r="H13" s="140">
        <v>40227</v>
      </c>
      <c r="I13" s="115">
        <v>1349</v>
      </c>
      <c r="J13" s="116">
        <v>3.3534690630670942</v>
      </c>
    </row>
    <row r="14" spans="1:15" s="110" customFormat="1" ht="12" customHeight="1" x14ac:dyDescent="0.2">
      <c r="A14" s="118"/>
      <c r="B14" s="119" t="s">
        <v>107</v>
      </c>
      <c r="C14" s="113">
        <v>52.017357584710552</v>
      </c>
      <c r="D14" s="115">
        <v>45072</v>
      </c>
      <c r="E14" s="114">
        <v>45317</v>
      </c>
      <c r="F14" s="114">
        <v>45266</v>
      </c>
      <c r="G14" s="114">
        <v>43917</v>
      </c>
      <c r="H14" s="140">
        <v>44038</v>
      </c>
      <c r="I14" s="115">
        <v>1034</v>
      </c>
      <c r="J14" s="116">
        <v>2.3479722058222445</v>
      </c>
    </row>
    <row r="15" spans="1:15" s="110" customFormat="1" ht="12" customHeight="1" x14ac:dyDescent="0.2">
      <c r="A15" s="118" t="s">
        <v>105</v>
      </c>
      <c r="B15" s="121" t="s">
        <v>108</v>
      </c>
      <c r="C15" s="113">
        <v>11.734835195272828</v>
      </c>
      <c r="D15" s="115">
        <v>10168</v>
      </c>
      <c r="E15" s="114">
        <v>10654</v>
      </c>
      <c r="F15" s="114">
        <v>10862</v>
      </c>
      <c r="G15" s="114">
        <v>9405</v>
      </c>
      <c r="H15" s="140">
        <v>9808</v>
      </c>
      <c r="I15" s="115">
        <v>360</v>
      </c>
      <c r="J15" s="116">
        <v>3.6704730831973897</v>
      </c>
    </row>
    <row r="16" spans="1:15" s="110" customFormat="1" ht="12" customHeight="1" x14ac:dyDescent="0.2">
      <c r="A16" s="118"/>
      <c r="B16" s="121" t="s">
        <v>109</v>
      </c>
      <c r="C16" s="113">
        <v>68.310866955959739</v>
      </c>
      <c r="D16" s="115">
        <v>59190</v>
      </c>
      <c r="E16" s="114">
        <v>59271</v>
      </c>
      <c r="F16" s="114">
        <v>59249</v>
      </c>
      <c r="G16" s="114">
        <v>58329</v>
      </c>
      <c r="H16" s="140">
        <v>58123</v>
      </c>
      <c r="I16" s="115">
        <v>1067</v>
      </c>
      <c r="J16" s="116">
        <v>1.8357620907386061</v>
      </c>
    </row>
    <row r="17" spans="1:10" s="110" customFormat="1" ht="12" customHeight="1" x14ac:dyDescent="0.2">
      <c r="A17" s="118"/>
      <c r="B17" s="121" t="s">
        <v>110</v>
      </c>
      <c r="C17" s="113">
        <v>18.859061951805003</v>
      </c>
      <c r="D17" s="115">
        <v>16341</v>
      </c>
      <c r="E17" s="114">
        <v>16159</v>
      </c>
      <c r="F17" s="114">
        <v>16006</v>
      </c>
      <c r="G17" s="114">
        <v>15735</v>
      </c>
      <c r="H17" s="140">
        <v>15434</v>
      </c>
      <c r="I17" s="115">
        <v>907</v>
      </c>
      <c r="J17" s="116">
        <v>5.8766359984449918</v>
      </c>
    </row>
    <row r="18" spans="1:10" s="110" customFormat="1" ht="12" customHeight="1" x14ac:dyDescent="0.2">
      <c r="A18" s="120"/>
      <c r="B18" s="121" t="s">
        <v>111</v>
      </c>
      <c r="C18" s="113">
        <v>1.0952358969624227</v>
      </c>
      <c r="D18" s="115">
        <v>949</v>
      </c>
      <c r="E18" s="114">
        <v>959</v>
      </c>
      <c r="F18" s="114">
        <v>945</v>
      </c>
      <c r="G18" s="114">
        <v>916</v>
      </c>
      <c r="H18" s="140">
        <v>900</v>
      </c>
      <c r="I18" s="115">
        <v>49</v>
      </c>
      <c r="J18" s="116">
        <v>5.4444444444444446</v>
      </c>
    </row>
    <row r="19" spans="1:10" s="110" customFormat="1" ht="12" customHeight="1" x14ac:dyDescent="0.2">
      <c r="A19" s="120"/>
      <c r="B19" s="121" t="s">
        <v>112</v>
      </c>
      <c r="C19" s="113">
        <v>0.31391376604191673</v>
      </c>
      <c r="D19" s="115">
        <v>272</v>
      </c>
      <c r="E19" s="114">
        <v>275</v>
      </c>
      <c r="F19" s="114">
        <v>276</v>
      </c>
      <c r="G19" s="114">
        <v>252</v>
      </c>
      <c r="H19" s="140">
        <v>248</v>
      </c>
      <c r="I19" s="115">
        <v>24</v>
      </c>
      <c r="J19" s="116">
        <v>9.67741935483871</v>
      </c>
    </row>
    <row r="20" spans="1:10" s="110" customFormat="1" ht="12" customHeight="1" x14ac:dyDescent="0.2">
      <c r="A20" s="118" t="s">
        <v>113</v>
      </c>
      <c r="B20" s="119" t="s">
        <v>181</v>
      </c>
      <c r="C20" s="113">
        <v>64.433108669559601</v>
      </c>
      <c r="D20" s="115">
        <v>55830</v>
      </c>
      <c r="E20" s="114">
        <v>56138</v>
      </c>
      <c r="F20" s="114">
        <v>56419</v>
      </c>
      <c r="G20" s="114">
        <v>54366</v>
      </c>
      <c r="H20" s="140">
        <v>54567</v>
      </c>
      <c r="I20" s="115">
        <v>1263</v>
      </c>
      <c r="J20" s="116">
        <v>2.31458573863324</v>
      </c>
    </row>
    <row r="21" spans="1:10" s="110" customFormat="1" ht="12" customHeight="1" x14ac:dyDescent="0.2">
      <c r="A21" s="118"/>
      <c r="B21" s="119" t="s">
        <v>182</v>
      </c>
      <c r="C21" s="113">
        <v>35.566891330440406</v>
      </c>
      <c r="D21" s="115">
        <v>30818</v>
      </c>
      <c r="E21" s="114">
        <v>30905</v>
      </c>
      <c r="F21" s="114">
        <v>30643</v>
      </c>
      <c r="G21" s="114">
        <v>30019</v>
      </c>
      <c r="H21" s="140">
        <v>29698</v>
      </c>
      <c r="I21" s="115">
        <v>1120</v>
      </c>
      <c r="J21" s="116">
        <v>3.7712977304869013</v>
      </c>
    </row>
    <row r="22" spans="1:10" s="110" customFormat="1" ht="12" customHeight="1" x14ac:dyDescent="0.2">
      <c r="A22" s="118" t="s">
        <v>113</v>
      </c>
      <c r="B22" s="119" t="s">
        <v>116</v>
      </c>
      <c r="C22" s="113">
        <v>92.460299141353516</v>
      </c>
      <c r="D22" s="115">
        <v>80115</v>
      </c>
      <c r="E22" s="114">
        <v>80520</v>
      </c>
      <c r="F22" s="114">
        <v>80765</v>
      </c>
      <c r="G22" s="114">
        <v>78471</v>
      </c>
      <c r="H22" s="140">
        <v>78646</v>
      </c>
      <c r="I22" s="115">
        <v>1469</v>
      </c>
      <c r="J22" s="116">
        <v>1.8678635912824555</v>
      </c>
    </row>
    <row r="23" spans="1:10" s="110" customFormat="1" ht="12" customHeight="1" x14ac:dyDescent="0.2">
      <c r="A23" s="118"/>
      <c r="B23" s="119" t="s">
        <v>117</v>
      </c>
      <c r="C23" s="113">
        <v>7.5096943957160001</v>
      </c>
      <c r="D23" s="115">
        <v>6507</v>
      </c>
      <c r="E23" s="114">
        <v>6495</v>
      </c>
      <c r="F23" s="114">
        <v>6271</v>
      </c>
      <c r="G23" s="114">
        <v>5889</v>
      </c>
      <c r="H23" s="140">
        <v>5591</v>
      </c>
      <c r="I23" s="115">
        <v>916</v>
      </c>
      <c r="J23" s="116">
        <v>16.383473439456267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66565</v>
      </c>
      <c r="E64" s="236">
        <v>66697</v>
      </c>
      <c r="F64" s="236">
        <v>66758</v>
      </c>
      <c r="G64" s="236">
        <v>65434</v>
      </c>
      <c r="H64" s="140">
        <v>65165</v>
      </c>
      <c r="I64" s="115">
        <v>1400</v>
      </c>
      <c r="J64" s="116">
        <v>2.1483925420087471</v>
      </c>
    </row>
    <row r="65" spans="1:12" s="110" customFormat="1" ht="12" customHeight="1" x14ac:dyDescent="0.2">
      <c r="A65" s="118" t="s">
        <v>105</v>
      </c>
      <c r="B65" s="119" t="s">
        <v>106</v>
      </c>
      <c r="C65" s="113">
        <v>51.636746037707503</v>
      </c>
      <c r="D65" s="235">
        <v>34372</v>
      </c>
      <c r="E65" s="236">
        <v>34438</v>
      </c>
      <c r="F65" s="236">
        <v>34592</v>
      </c>
      <c r="G65" s="236">
        <v>33752</v>
      </c>
      <c r="H65" s="140">
        <v>33506</v>
      </c>
      <c r="I65" s="115">
        <v>866</v>
      </c>
      <c r="J65" s="116">
        <v>2.5846117113352833</v>
      </c>
    </row>
    <row r="66" spans="1:12" s="110" customFormat="1" ht="12" customHeight="1" x14ac:dyDescent="0.2">
      <c r="A66" s="118"/>
      <c r="B66" s="119" t="s">
        <v>107</v>
      </c>
      <c r="C66" s="113">
        <v>48.363253962292497</v>
      </c>
      <c r="D66" s="235">
        <v>32193</v>
      </c>
      <c r="E66" s="236">
        <v>32259</v>
      </c>
      <c r="F66" s="236">
        <v>32166</v>
      </c>
      <c r="G66" s="236">
        <v>31682</v>
      </c>
      <c r="H66" s="140">
        <v>31659</v>
      </c>
      <c r="I66" s="115">
        <v>534</v>
      </c>
      <c r="J66" s="116">
        <v>1.6867241542689282</v>
      </c>
    </row>
    <row r="67" spans="1:12" s="110" customFormat="1" ht="12" customHeight="1" x14ac:dyDescent="0.2">
      <c r="A67" s="118" t="s">
        <v>105</v>
      </c>
      <c r="B67" s="121" t="s">
        <v>108</v>
      </c>
      <c r="C67" s="113">
        <v>10.990760910388342</v>
      </c>
      <c r="D67" s="235">
        <v>7316</v>
      </c>
      <c r="E67" s="236">
        <v>7554</v>
      </c>
      <c r="F67" s="236">
        <v>7714</v>
      </c>
      <c r="G67" s="236">
        <v>6924</v>
      </c>
      <c r="H67" s="140">
        <v>7144</v>
      </c>
      <c r="I67" s="115">
        <v>172</v>
      </c>
      <c r="J67" s="116">
        <v>2.4076147816349383</v>
      </c>
    </row>
    <row r="68" spans="1:12" s="110" customFormat="1" ht="12" customHeight="1" x14ac:dyDescent="0.2">
      <c r="A68" s="118"/>
      <c r="B68" s="121" t="s">
        <v>109</v>
      </c>
      <c r="C68" s="113">
        <v>69.718320438668968</v>
      </c>
      <c r="D68" s="235">
        <v>46408</v>
      </c>
      <c r="E68" s="236">
        <v>46435</v>
      </c>
      <c r="F68" s="236">
        <v>46473</v>
      </c>
      <c r="G68" s="236">
        <v>46167</v>
      </c>
      <c r="H68" s="140">
        <v>45917</v>
      </c>
      <c r="I68" s="115">
        <v>491</v>
      </c>
      <c r="J68" s="116">
        <v>1.0693207308839863</v>
      </c>
    </row>
    <row r="69" spans="1:12" s="110" customFormat="1" ht="12" customHeight="1" x14ac:dyDescent="0.2">
      <c r="A69" s="118"/>
      <c r="B69" s="121" t="s">
        <v>110</v>
      </c>
      <c r="C69" s="113">
        <v>18.104108765867949</v>
      </c>
      <c r="D69" s="235">
        <v>12051</v>
      </c>
      <c r="E69" s="236">
        <v>11926</v>
      </c>
      <c r="F69" s="236">
        <v>11801</v>
      </c>
      <c r="G69" s="236">
        <v>11606</v>
      </c>
      <c r="H69" s="140">
        <v>11400</v>
      </c>
      <c r="I69" s="115">
        <v>651</v>
      </c>
      <c r="J69" s="116">
        <v>5.7105263157894735</v>
      </c>
    </row>
    <row r="70" spans="1:12" s="110" customFormat="1" ht="12" customHeight="1" x14ac:dyDescent="0.2">
      <c r="A70" s="120"/>
      <c r="B70" s="121" t="s">
        <v>111</v>
      </c>
      <c r="C70" s="113">
        <v>1.1868098850747391</v>
      </c>
      <c r="D70" s="235">
        <v>790</v>
      </c>
      <c r="E70" s="236">
        <v>782</v>
      </c>
      <c r="F70" s="236">
        <v>770</v>
      </c>
      <c r="G70" s="236">
        <v>737</v>
      </c>
      <c r="H70" s="140">
        <v>704</v>
      </c>
      <c r="I70" s="115">
        <v>86</v>
      </c>
      <c r="J70" s="116">
        <v>12.215909090909092</v>
      </c>
    </row>
    <row r="71" spans="1:12" s="110" customFormat="1" ht="12" customHeight="1" x14ac:dyDescent="0.2">
      <c r="A71" s="120"/>
      <c r="B71" s="121" t="s">
        <v>112</v>
      </c>
      <c r="C71" s="113">
        <v>0.36505671148501467</v>
      </c>
      <c r="D71" s="235">
        <v>243</v>
      </c>
      <c r="E71" s="236">
        <v>238</v>
      </c>
      <c r="F71" s="236">
        <v>243</v>
      </c>
      <c r="G71" s="236">
        <v>217</v>
      </c>
      <c r="H71" s="140">
        <v>200</v>
      </c>
      <c r="I71" s="115">
        <v>43</v>
      </c>
      <c r="J71" s="116">
        <v>21.5</v>
      </c>
    </row>
    <row r="72" spans="1:12" s="110" customFormat="1" ht="12" customHeight="1" x14ac:dyDescent="0.2">
      <c r="A72" s="118" t="s">
        <v>113</v>
      </c>
      <c r="B72" s="119" t="s">
        <v>181</v>
      </c>
      <c r="C72" s="113">
        <v>65.660632464508382</v>
      </c>
      <c r="D72" s="235">
        <v>43707</v>
      </c>
      <c r="E72" s="236">
        <v>43842</v>
      </c>
      <c r="F72" s="236">
        <v>44184</v>
      </c>
      <c r="G72" s="236">
        <v>43094</v>
      </c>
      <c r="H72" s="140">
        <v>43166</v>
      </c>
      <c r="I72" s="115">
        <v>541</v>
      </c>
      <c r="J72" s="116">
        <v>1.2533012092850855</v>
      </c>
    </row>
    <row r="73" spans="1:12" s="110" customFormat="1" ht="12" customHeight="1" x14ac:dyDescent="0.2">
      <c r="A73" s="118"/>
      <c r="B73" s="119" t="s">
        <v>182</v>
      </c>
      <c r="C73" s="113">
        <v>34.339367535491625</v>
      </c>
      <c r="D73" s="115">
        <v>22858</v>
      </c>
      <c r="E73" s="114">
        <v>22855</v>
      </c>
      <c r="F73" s="114">
        <v>22574</v>
      </c>
      <c r="G73" s="114">
        <v>22340</v>
      </c>
      <c r="H73" s="140">
        <v>21999</v>
      </c>
      <c r="I73" s="115">
        <v>859</v>
      </c>
      <c r="J73" s="116">
        <v>3.9047229419519067</v>
      </c>
    </row>
    <row r="74" spans="1:12" s="110" customFormat="1" ht="12" customHeight="1" x14ac:dyDescent="0.2">
      <c r="A74" s="118" t="s">
        <v>113</v>
      </c>
      <c r="B74" s="119" t="s">
        <v>116</v>
      </c>
      <c r="C74" s="113">
        <v>90.792458499211293</v>
      </c>
      <c r="D74" s="115">
        <v>60436</v>
      </c>
      <c r="E74" s="114">
        <v>60732</v>
      </c>
      <c r="F74" s="114">
        <v>60873</v>
      </c>
      <c r="G74" s="114">
        <v>59743</v>
      </c>
      <c r="H74" s="140">
        <v>59631</v>
      </c>
      <c r="I74" s="115">
        <v>805</v>
      </c>
      <c r="J74" s="116">
        <v>1.3499689758682565</v>
      </c>
    </row>
    <row r="75" spans="1:12" s="110" customFormat="1" ht="12" customHeight="1" x14ac:dyDescent="0.2">
      <c r="A75" s="142"/>
      <c r="B75" s="124" t="s">
        <v>117</v>
      </c>
      <c r="C75" s="125">
        <v>9.163975061969504</v>
      </c>
      <c r="D75" s="143">
        <v>6100</v>
      </c>
      <c r="E75" s="144">
        <v>5937</v>
      </c>
      <c r="F75" s="144">
        <v>5859</v>
      </c>
      <c r="G75" s="144">
        <v>5663</v>
      </c>
      <c r="H75" s="145">
        <v>5505</v>
      </c>
      <c r="I75" s="143">
        <v>595</v>
      </c>
      <c r="J75" s="146">
        <v>10.80835603996367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86648</v>
      </c>
      <c r="G11" s="114">
        <v>87043</v>
      </c>
      <c r="H11" s="114">
        <v>87062</v>
      </c>
      <c r="I11" s="114">
        <v>84385</v>
      </c>
      <c r="J11" s="140">
        <v>84265</v>
      </c>
      <c r="K11" s="114">
        <v>2383</v>
      </c>
      <c r="L11" s="116">
        <v>2.8279831484008784</v>
      </c>
    </row>
    <row r="12" spans="1:17" s="110" customFormat="1" ht="24.95" customHeight="1" x14ac:dyDescent="0.2">
      <c r="A12" s="604" t="s">
        <v>185</v>
      </c>
      <c r="B12" s="605"/>
      <c r="C12" s="605"/>
      <c r="D12" s="606"/>
      <c r="E12" s="113">
        <v>47.982642415289448</v>
      </c>
      <c r="F12" s="115">
        <v>41576</v>
      </c>
      <c r="G12" s="114">
        <v>41726</v>
      </c>
      <c r="H12" s="114">
        <v>41796</v>
      </c>
      <c r="I12" s="114">
        <v>40468</v>
      </c>
      <c r="J12" s="140">
        <v>40227</v>
      </c>
      <c r="K12" s="114">
        <v>1349</v>
      </c>
      <c r="L12" s="116">
        <v>3.3534690630670942</v>
      </c>
    </row>
    <row r="13" spans="1:17" s="110" customFormat="1" ht="15" customHeight="1" x14ac:dyDescent="0.2">
      <c r="A13" s="120"/>
      <c r="B13" s="612" t="s">
        <v>107</v>
      </c>
      <c r="C13" s="612"/>
      <c r="E13" s="113">
        <v>52.017357584710552</v>
      </c>
      <c r="F13" s="115">
        <v>45072</v>
      </c>
      <c r="G13" s="114">
        <v>45317</v>
      </c>
      <c r="H13" s="114">
        <v>45266</v>
      </c>
      <c r="I13" s="114">
        <v>43917</v>
      </c>
      <c r="J13" s="140">
        <v>44038</v>
      </c>
      <c r="K13" s="114">
        <v>1034</v>
      </c>
      <c r="L13" s="116">
        <v>2.3479722058222445</v>
      </c>
    </row>
    <row r="14" spans="1:17" s="110" customFormat="1" ht="24.95" customHeight="1" x14ac:dyDescent="0.2">
      <c r="A14" s="604" t="s">
        <v>186</v>
      </c>
      <c r="B14" s="605"/>
      <c r="C14" s="605"/>
      <c r="D14" s="606"/>
      <c r="E14" s="113">
        <v>11.734835195272828</v>
      </c>
      <c r="F14" s="115">
        <v>10168</v>
      </c>
      <c r="G14" s="114">
        <v>10654</v>
      </c>
      <c r="H14" s="114">
        <v>10862</v>
      </c>
      <c r="I14" s="114">
        <v>9405</v>
      </c>
      <c r="J14" s="140">
        <v>9808</v>
      </c>
      <c r="K14" s="114">
        <v>360</v>
      </c>
      <c r="L14" s="116">
        <v>3.6704730831973897</v>
      </c>
    </row>
    <row r="15" spans="1:17" s="110" customFormat="1" ht="15" customHeight="1" x14ac:dyDescent="0.2">
      <c r="A15" s="120"/>
      <c r="B15" s="119"/>
      <c r="C15" s="258" t="s">
        <v>106</v>
      </c>
      <c r="E15" s="113">
        <v>48.7411487018096</v>
      </c>
      <c r="F15" s="115">
        <v>4956</v>
      </c>
      <c r="G15" s="114">
        <v>5217</v>
      </c>
      <c r="H15" s="114">
        <v>5335</v>
      </c>
      <c r="I15" s="114">
        <v>4599</v>
      </c>
      <c r="J15" s="140">
        <v>4785</v>
      </c>
      <c r="K15" s="114">
        <v>171</v>
      </c>
      <c r="L15" s="116">
        <v>3.5736677115987461</v>
      </c>
    </row>
    <row r="16" spans="1:17" s="110" customFormat="1" ht="15" customHeight="1" x14ac:dyDescent="0.2">
      <c r="A16" s="120"/>
      <c r="B16" s="119"/>
      <c r="C16" s="258" t="s">
        <v>107</v>
      </c>
      <c r="E16" s="113">
        <v>51.2588512981904</v>
      </c>
      <c r="F16" s="115">
        <v>5212</v>
      </c>
      <c r="G16" s="114">
        <v>5437</v>
      </c>
      <c r="H16" s="114">
        <v>5527</v>
      </c>
      <c r="I16" s="114">
        <v>4806</v>
      </c>
      <c r="J16" s="140">
        <v>5023</v>
      </c>
      <c r="K16" s="114">
        <v>189</v>
      </c>
      <c r="L16" s="116">
        <v>3.7626916185546486</v>
      </c>
    </row>
    <row r="17" spans="1:12" s="110" customFormat="1" ht="15" customHeight="1" x14ac:dyDescent="0.2">
      <c r="A17" s="120"/>
      <c r="B17" s="121" t="s">
        <v>109</v>
      </c>
      <c r="C17" s="258"/>
      <c r="E17" s="113">
        <v>68.310866955959739</v>
      </c>
      <c r="F17" s="115">
        <v>59190</v>
      </c>
      <c r="G17" s="114">
        <v>59271</v>
      </c>
      <c r="H17" s="114">
        <v>59249</v>
      </c>
      <c r="I17" s="114">
        <v>58329</v>
      </c>
      <c r="J17" s="140">
        <v>58123</v>
      </c>
      <c r="K17" s="114">
        <v>1067</v>
      </c>
      <c r="L17" s="116">
        <v>1.8357620907386061</v>
      </c>
    </row>
    <row r="18" spans="1:12" s="110" customFormat="1" ht="15" customHeight="1" x14ac:dyDescent="0.2">
      <c r="A18" s="120"/>
      <c r="B18" s="119"/>
      <c r="C18" s="258" t="s">
        <v>106</v>
      </c>
      <c r="E18" s="113">
        <v>48.60111505321845</v>
      </c>
      <c r="F18" s="115">
        <v>28767</v>
      </c>
      <c r="G18" s="114">
        <v>28756</v>
      </c>
      <c r="H18" s="114">
        <v>28763</v>
      </c>
      <c r="I18" s="114">
        <v>28278</v>
      </c>
      <c r="J18" s="140">
        <v>28013</v>
      </c>
      <c r="K18" s="114">
        <v>754</v>
      </c>
      <c r="L18" s="116">
        <v>2.6916074679613038</v>
      </c>
    </row>
    <row r="19" spans="1:12" s="110" customFormat="1" ht="15" customHeight="1" x14ac:dyDescent="0.2">
      <c r="A19" s="120"/>
      <c r="B19" s="119"/>
      <c r="C19" s="258" t="s">
        <v>107</v>
      </c>
      <c r="E19" s="113">
        <v>51.39888494678155</v>
      </c>
      <c r="F19" s="115">
        <v>30423</v>
      </c>
      <c r="G19" s="114">
        <v>30515</v>
      </c>
      <c r="H19" s="114">
        <v>30486</v>
      </c>
      <c r="I19" s="114">
        <v>30051</v>
      </c>
      <c r="J19" s="140">
        <v>30110</v>
      </c>
      <c r="K19" s="114">
        <v>313</v>
      </c>
      <c r="L19" s="116">
        <v>1.0395217535702423</v>
      </c>
    </row>
    <row r="20" spans="1:12" s="110" customFormat="1" ht="15" customHeight="1" x14ac:dyDescent="0.2">
      <c r="A20" s="120"/>
      <c r="B20" s="121" t="s">
        <v>110</v>
      </c>
      <c r="C20" s="258"/>
      <c r="E20" s="113">
        <v>18.859061951805003</v>
      </c>
      <c r="F20" s="115">
        <v>16341</v>
      </c>
      <c r="G20" s="114">
        <v>16159</v>
      </c>
      <c r="H20" s="114">
        <v>16006</v>
      </c>
      <c r="I20" s="114">
        <v>15735</v>
      </c>
      <c r="J20" s="140">
        <v>15434</v>
      </c>
      <c r="K20" s="114">
        <v>907</v>
      </c>
      <c r="L20" s="116">
        <v>5.8766359984449918</v>
      </c>
    </row>
    <row r="21" spans="1:12" s="110" customFormat="1" ht="15" customHeight="1" x14ac:dyDescent="0.2">
      <c r="A21" s="120"/>
      <c r="B21" s="119"/>
      <c r="C21" s="258" t="s">
        <v>106</v>
      </c>
      <c r="E21" s="113">
        <v>44.666789058197175</v>
      </c>
      <c r="F21" s="115">
        <v>7299</v>
      </c>
      <c r="G21" s="114">
        <v>7177</v>
      </c>
      <c r="H21" s="114">
        <v>7124</v>
      </c>
      <c r="I21" s="114">
        <v>7043</v>
      </c>
      <c r="J21" s="140">
        <v>6887</v>
      </c>
      <c r="K21" s="114">
        <v>412</v>
      </c>
      <c r="L21" s="116">
        <v>5.9822854653695368</v>
      </c>
    </row>
    <row r="22" spans="1:12" s="110" customFormat="1" ht="15" customHeight="1" x14ac:dyDescent="0.2">
      <c r="A22" s="120"/>
      <c r="B22" s="119"/>
      <c r="C22" s="258" t="s">
        <v>107</v>
      </c>
      <c r="E22" s="113">
        <v>55.333210941802825</v>
      </c>
      <c r="F22" s="115">
        <v>9042</v>
      </c>
      <c r="G22" s="114">
        <v>8982</v>
      </c>
      <c r="H22" s="114">
        <v>8882</v>
      </c>
      <c r="I22" s="114">
        <v>8692</v>
      </c>
      <c r="J22" s="140">
        <v>8547</v>
      </c>
      <c r="K22" s="114">
        <v>495</v>
      </c>
      <c r="L22" s="116">
        <v>5.7915057915057915</v>
      </c>
    </row>
    <row r="23" spans="1:12" s="110" customFormat="1" ht="15" customHeight="1" x14ac:dyDescent="0.2">
      <c r="A23" s="120"/>
      <c r="B23" s="121" t="s">
        <v>111</v>
      </c>
      <c r="C23" s="258"/>
      <c r="E23" s="113">
        <v>1.0952358969624227</v>
      </c>
      <c r="F23" s="115">
        <v>949</v>
      </c>
      <c r="G23" s="114">
        <v>959</v>
      </c>
      <c r="H23" s="114">
        <v>945</v>
      </c>
      <c r="I23" s="114">
        <v>916</v>
      </c>
      <c r="J23" s="140">
        <v>900</v>
      </c>
      <c r="K23" s="114">
        <v>49</v>
      </c>
      <c r="L23" s="116">
        <v>5.4444444444444446</v>
      </c>
    </row>
    <row r="24" spans="1:12" s="110" customFormat="1" ht="15" customHeight="1" x14ac:dyDescent="0.2">
      <c r="A24" s="120"/>
      <c r="B24" s="119"/>
      <c r="C24" s="258" t="s">
        <v>106</v>
      </c>
      <c r="E24" s="113">
        <v>58.37723919915701</v>
      </c>
      <c r="F24" s="115">
        <v>554</v>
      </c>
      <c r="G24" s="114">
        <v>576</v>
      </c>
      <c r="H24" s="114">
        <v>574</v>
      </c>
      <c r="I24" s="114">
        <v>548</v>
      </c>
      <c r="J24" s="140">
        <v>542</v>
      </c>
      <c r="K24" s="114">
        <v>12</v>
      </c>
      <c r="L24" s="116">
        <v>2.2140221402214024</v>
      </c>
    </row>
    <row r="25" spans="1:12" s="110" customFormat="1" ht="15" customHeight="1" x14ac:dyDescent="0.2">
      <c r="A25" s="120"/>
      <c r="B25" s="119"/>
      <c r="C25" s="258" t="s">
        <v>107</v>
      </c>
      <c r="E25" s="113">
        <v>41.62276080084299</v>
      </c>
      <c r="F25" s="115">
        <v>395</v>
      </c>
      <c r="G25" s="114">
        <v>383</v>
      </c>
      <c r="H25" s="114">
        <v>371</v>
      </c>
      <c r="I25" s="114">
        <v>368</v>
      </c>
      <c r="J25" s="140">
        <v>358</v>
      </c>
      <c r="K25" s="114">
        <v>37</v>
      </c>
      <c r="L25" s="116">
        <v>10.335195530726256</v>
      </c>
    </row>
    <row r="26" spans="1:12" s="110" customFormat="1" ht="15" customHeight="1" x14ac:dyDescent="0.2">
      <c r="A26" s="120"/>
      <c r="C26" s="121" t="s">
        <v>187</v>
      </c>
      <c r="D26" s="110" t="s">
        <v>188</v>
      </c>
      <c r="E26" s="113">
        <v>0.31391376604191673</v>
      </c>
      <c r="F26" s="115">
        <v>272</v>
      </c>
      <c r="G26" s="114">
        <v>275</v>
      </c>
      <c r="H26" s="114">
        <v>276</v>
      </c>
      <c r="I26" s="114">
        <v>252</v>
      </c>
      <c r="J26" s="140">
        <v>248</v>
      </c>
      <c r="K26" s="114">
        <v>24</v>
      </c>
      <c r="L26" s="116">
        <v>9.67741935483871</v>
      </c>
    </row>
    <row r="27" spans="1:12" s="110" customFormat="1" ht="15" customHeight="1" x14ac:dyDescent="0.2">
      <c r="A27" s="120"/>
      <c r="B27" s="119"/>
      <c r="D27" s="259" t="s">
        <v>106</v>
      </c>
      <c r="E27" s="113">
        <v>48.897058823529413</v>
      </c>
      <c r="F27" s="115">
        <v>133</v>
      </c>
      <c r="G27" s="114">
        <v>147</v>
      </c>
      <c r="H27" s="114">
        <v>149</v>
      </c>
      <c r="I27" s="114">
        <v>130</v>
      </c>
      <c r="J27" s="140">
        <v>122</v>
      </c>
      <c r="K27" s="114">
        <v>11</v>
      </c>
      <c r="L27" s="116">
        <v>9.0163934426229506</v>
      </c>
    </row>
    <row r="28" spans="1:12" s="110" customFormat="1" ht="15" customHeight="1" x14ac:dyDescent="0.2">
      <c r="A28" s="120"/>
      <c r="B28" s="119"/>
      <c r="D28" s="259" t="s">
        <v>107</v>
      </c>
      <c r="E28" s="113">
        <v>51.102941176470587</v>
      </c>
      <c r="F28" s="115">
        <v>139</v>
      </c>
      <c r="G28" s="114">
        <v>128</v>
      </c>
      <c r="H28" s="114">
        <v>127</v>
      </c>
      <c r="I28" s="114">
        <v>122</v>
      </c>
      <c r="J28" s="140">
        <v>126</v>
      </c>
      <c r="K28" s="114">
        <v>13</v>
      </c>
      <c r="L28" s="116">
        <v>10.317460317460318</v>
      </c>
    </row>
    <row r="29" spans="1:12" s="110" customFormat="1" ht="24.95" customHeight="1" x14ac:dyDescent="0.2">
      <c r="A29" s="604" t="s">
        <v>189</v>
      </c>
      <c r="B29" s="605"/>
      <c r="C29" s="605"/>
      <c r="D29" s="606"/>
      <c r="E29" s="113">
        <v>92.460299141353516</v>
      </c>
      <c r="F29" s="115">
        <v>80115</v>
      </c>
      <c r="G29" s="114">
        <v>80520</v>
      </c>
      <c r="H29" s="114">
        <v>80765</v>
      </c>
      <c r="I29" s="114">
        <v>78471</v>
      </c>
      <c r="J29" s="140">
        <v>78646</v>
      </c>
      <c r="K29" s="114">
        <v>1469</v>
      </c>
      <c r="L29" s="116">
        <v>1.8678635912824555</v>
      </c>
    </row>
    <row r="30" spans="1:12" s="110" customFormat="1" ht="15" customHeight="1" x14ac:dyDescent="0.2">
      <c r="A30" s="120"/>
      <c r="B30" s="119"/>
      <c r="C30" s="258" t="s">
        <v>106</v>
      </c>
      <c r="E30" s="113">
        <v>46.575547650252759</v>
      </c>
      <c r="F30" s="115">
        <v>37314</v>
      </c>
      <c r="G30" s="114">
        <v>37507</v>
      </c>
      <c r="H30" s="114">
        <v>37694</v>
      </c>
      <c r="I30" s="114">
        <v>36642</v>
      </c>
      <c r="J30" s="140">
        <v>36605</v>
      </c>
      <c r="K30" s="114">
        <v>709</v>
      </c>
      <c r="L30" s="116">
        <v>1.9368938669580658</v>
      </c>
    </row>
    <row r="31" spans="1:12" s="110" customFormat="1" ht="15" customHeight="1" x14ac:dyDescent="0.2">
      <c r="A31" s="120"/>
      <c r="B31" s="119"/>
      <c r="C31" s="258" t="s">
        <v>107</v>
      </c>
      <c r="E31" s="113">
        <v>53.424452349747241</v>
      </c>
      <c r="F31" s="115">
        <v>42801</v>
      </c>
      <c r="G31" s="114">
        <v>43013</v>
      </c>
      <c r="H31" s="114">
        <v>43071</v>
      </c>
      <c r="I31" s="114">
        <v>41829</v>
      </c>
      <c r="J31" s="140">
        <v>42041</v>
      </c>
      <c r="K31" s="114">
        <v>760</v>
      </c>
      <c r="L31" s="116">
        <v>1.8077590923146452</v>
      </c>
    </row>
    <row r="32" spans="1:12" s="110" customFormat="1" ht="15" customHeight="1" x14ac:dyDescent="0.2">
      <c r="A32" s="120"/>
      <c r="B32" s="119" t="s">
        <v>117</v>
      </c>
      <c r="C32" s="258"/>
      <c r="E32" s="113">
        <v>7.5096943957160001</v>
      </c>
      <c r="F32" s="115">
        <v>6507</v>
      </c>
      <c r="G32" s="114">
        <v>6495</v>
      </c>
      <c r="H32" s="114">
        <v>6271</v>
      </c>
      <c r="I32" s="114">
        <v>5889</v>
      </c>
      <c r="J32" s="140">
        <v>5591</v>
      </c>
      <c r="K32" s="114">
        <v>916</v>
      </c>
      <c r="L32" s="116">
        <v>16.383473439456267</v>
      </c>
    </row>
    <row r="33" spans="1:12" s="110" customFormat="1" ht="15" customHeight="1" x14ac:dyDescent="0.2">
      <c r="A33" s="120"/>
      <c r="B33" s="119"/>
      <c r="C33" s="258" t="s">
        <v>106</v>
      </c>
      <c r="E33" s="113">
        <v>65.191332411249419</v>
      </c>
      <c r="F33" s="115">
        <v>4242</v>
      </c>
      <c r="G33" s="114">
        <v>4198</v>
      </c>
      <c r="H33" s="114">
        <v>4082</v>
      </c>
      <c r="I33" s="114">
        <v>3809</v>
      </c>
      <c r="J33" s="140">
        <v>3603</v>
      </c>
      <c r="K33" s="114">
        <v>639</v>
      </c>
      <c r="L33" s="116">
        <v>17.735220649458785</v>
      </c>
    </row>
    <row r="34" spans="1:12" s="110" customFormat="1" ht="15" customHeight="1" x14ac:dyDescent="0.2">
      <c r="A34" s="120"/>
      <c r="B34" s="119"/>
      <c r="C34" s="258" t="s">
        <v>107</v>
      </c>
      <c r="E34" s="113">
        <v>34.808667588750573</v>
      </c>
      <c r="F34" s="115">
        <v>2265</v>
      </c>
      <c r="G34" s="114">
        <v>2297</v>
      </c>
      <c r="H34" s="114">
        <v>2189</v>
      </c>
      <c r="I34" s="114">
        <v>2080</v>
      </c>
      <c r="J34" s="140">
        <v>1988</v>
      </c>
      <c r="K34" s="114">
        <v>277</v>
      </c>
      <c r="L34" s="116">
        <v>13.933601609657948</v>
      </c>
    </row>
    <row r="35" spans="1:12" s="110" customFormat="1" ht="24.95" customHeight="1" x14ac:dyDescent="0.2">
      <c r="A35" s="604" t="s">
        <v>190</v>
      </c>
      <c r="B35" s="605"/>
      <c r="C35" s="605"/>
      <c r="D35" s="606"/>
      <c r="E35" s="113">
        <v>64.433108669559601</v>
      </c>
      <c r="F35" s="115">
        <v>55830</v>
      </c>
      <c r="G35" s="114">
        <v>56138</v>
      </c>
      <c r="H35" s="114">
        <v>56419</v>
      </c>
      <c r="I35" s="114">
        <v>54366</v>
      </c>
      <c r="J35" s="140">
        <v>54567</v>
      </c>
      <c r="K35" s="114">
        <v>1263</v>
      </c>
      <c r="L35" s="116">
        <v>2.31458573863324</v>
      </c>
    </row>
    <row r="36" spans="1:12" s="110" customFormat="1" ht="15" customHeight="1" x14ac:dyDescent="0.2">
      <c r="A36" s="120"/>
      <c r="B36" s="119"/>
      <c r="C36" s="258" t="s">
        <v>106</v>
      </c>
      <c r="E36" s="113">
        <v>61.934443847393872</v>
      </c>
      <c r="F36" s="115">
        <v>34578</v>
      </c>
      <c r="G36" s="114">
        <v>34758</v>
      </c>
      <c r="H36" s="114">
        <v>34942</v>
      </c>
      <c r="I36" s="114">
        <v>33797</v>
      </c>
      <c r="J36" s="140">
        <v>33738</v>
      </c>
      <c r="K36" s="114">
        <v>840</v>
      </c>
      <c r="L36" s="116">
        <v>2.4897741419171262</v>
      </c>
    </row>
    <row r="37" spans="1:12" s="110" customFormat="1" ht="15" customHeight="1" x14ac:dyDescent="0.2">
      <c r="A37" s="120"/>
      <c r="B37" s="119"/>
      <c r="C37" s="258" t="s">
        <v>107</v>
      </c>
      <c r="E37" s="113">
        <v>38.065556152606128</v>
      </c>
      <c r="F37" s="115">
        <v>21252</v>
      </c>
      <c r="G37" s="114">
        <v>21380</v>
      </c>
      <c r="H37" s="114">
        <v>21477</v>
      </c>
      <c r="I37" s="114">
        <v>20569</v>
      </c>
      <c r="J37" s="140">
        <v>20829</v>
      </c>
      <c r="K37" s="114">
        <v>423</v>
      </c>
      <c r="L37" s="116">
        <v>2.030822411061501</v>
      </c>
    </row>
    <row r="38" spans="1:12" s="110" customFormat="1" ht="15" customHeight="1" x14ac:dyDescent="0.2">
      <c r="A38" s="120"/>
      <c r="B38" s="119" t="s">
        <v>182</v>
      </c>
      <c r="C38" s="258"/>
      <c r="E38" s="113">
        <v>35.566891330440406</v>
      </c>
      <c r="F38" s="115">
        <v>30818</v>
      </c>
      <c r="G38" s="114">
        <v>30905</v>
      </c>
      <c r="H38" s="114">
        <v>30643</v>
      </c>
      <c r="I38" s="114">
        <v>30019</v>
      </c>
      <c r="J38" s="140">
        <v>29698</v>
      </c>
      <c r="K38" s="114">
        <v>1120</v>
      </c>
      <c r="L38" s="116">
        <v>3.7712977304869013</v>
      </c>
    </row>
    <row r="39" spans="1:12" s="110" customFormat="1" ht="15" customHeight="1" x14ac:dyDescent="0.2">
      <c r="A39" s="120"/>
      <c r="B39" s="119"/>
      <c r="C39" s="258" t="s">
        <v>106</v>
      </c>
      <c r="E39" s="113">
        <v>22.707508598870788</v>
      </c>
      <c r="F39" s="115">
        <v>6998</v>
      </c>
      <c r="G39" s="114">
        <v>6968</v>
      </c>
      <c r="H39" s="114">
        <v>6854</v>
      </c>
      <c r="I39" s="114">
        <v>6671</v>
      </c>
      <c r="J39" s="140">
        <v>6489</v>
      </c>
      <c r="K39" s="114">
        <v>509</v>
      </c>
      <c r="L39" s="116">
        <v>7.8440437663738631</v>
      </c>
    </row>
    <row r="40" spans="1:12" s="110" customFormat="1" ht="15" customHeight="1" x14ac:dyDescent="0.2">
      <c r="A40" s="120"/>
      <c r="B40" s="119"/>
      <c r="C40" s="258" t="s">
        <v>107</v>
      </c>
      <c r="E40" s="113">
        <v>77.292491401129212</v>
      </c>
      <c r="F40" s="115">
        <v>23820</v>
      </c>
      <c r="G40" s="114">
        <v>23937</v>
      </c>
      <c r="H40" s="114">
        <v>23789</v>
      </c>
      <c r="I40" s="114">
        <v>23348</v>
      </c>
      <c r="J40" s="140">
        <v>23209</v>
      </c>
      <c r="K40" s="114">
        <v>611</v>
      </c>
      <c r="L40" s="116">
        <v>2.63259942263777</v>
      </c>
    </row>
    <row r="41" spans="1:12" s="110" customFormat="1" ht="24.75" customHeight="1" x14ac:dyDescent="0.2">
      <c r="A41" s="604" t="s">
        <v>518</v>
      </c>
      <c r="B41" s="605"/>
      <c r="C41" s="605"/>
      <c r="D41" s="606"/>
      <c r="E41" s="113">
        <v>5.8570307450835566</v>
      </c>
      <c r="F41" s="115">
        <v>5075</v>
      </c>
      <c r="G41" s="114">
        <v>5452</v>
      </c>
      <c r="H41" s="114">
        <v>5506</v>
      </c>
      <c r="I41" s="114">
        <v>4112</v>
      </c>
      <c r="J41" s="140">
        <v>4808</v>
      </c>
      <c r="K41" s="114">
        <v>267</v>
      </c>
      <c r="L41" s="116">
        <v>5.5532445923460898</v>
      </c>
    </row>
    <row r="42" spans="1:12" s="110" customFormat="1" ht="15" customHeight="1" x14ac:dyDescent="0.2">
      <c r="A42" s="120"/>
      <c r="B42" s="119"/>
      <c r="C42" s="258" t="s">
        <v>106</v>
      </c>
      <c r="E42" s="113">
        <v>50.226600985221673</v>
      </c>
      <c r="F42" s="115">
        <v>2549</v>
      </c>
      <c r="G42" s="114">
        <v>2767</v>
      </c>
      <c r="H42" s="114">
        <v>2822</v>
      </c>
      <c r="I42" s="114">
        <v>2081</v>
      </c>
      <c r="J42" s="140">
        <v>2438</v>
      </c>
      <c r="K42" s="114">
        <v>111</v>
      </c>
      <c r="L42" s="116">
        <v>4.552912223133716</v>
      </c>
    </row>
    <row r="43" spans="1:12" s="110" customFormat="1" ht="15" customHeight="1" x14ac:dyDescent="0.2">
      <c r="A43" s="123"/>
      <c r="B43" s="124"/>
      <c r="C43" s="260" t="s">
        <v>107</v>
      </c>
      <c r="D43" s="261"/>
      <c r="E43" s="125">
        <v>49.773399014778327</v>
      </c>
      <c r="F43" s="143">
        <v>2526</v>
      </c>
      <c r="G43" s="144">
        <v>2685</v>
      </c>
      <c r="H43" s="144">
        <v>2684</v>
      </c>
      <c r="I43" s="144">
        <v>2031</v>
      </c>
      <c r="J43" s="145">
        <v>2370</v>
      </c>
      <c r="K43" s="144">
        <v>156</v>
      </c>
      <c r="L43" s="146">
        <v>6.5822784810126587</v>
      </c>
    </row>
    <row r="44" spans="1:12" s="110" customFormat="1" ht="45.75" customHeight="1" x14ac:dyDescent="0.2">
      <c r="A44" s="604" t="s">
        <v>191</v>
      </c>
      <c r="B44" s="605"/>
      <c r="C44" s="605"/>
      <c r="D44" s="606"/>
      <c r="E44" s="113">
        <v>1.0444557289262302</v>
      </c>
      <c r="F44" s="115">
        <v>905</v>
      </c>
      <c r="G44" s="114">
        <v>910</v>
      </c>
      <c r="H44" s="114">
        <v>912</v>
      </c>
      <c r="I44" s="114">
        <v>890</v>
      </c>
      <c r="J44" s="140">
        <v>892</v>
      </c>
      <c r="K44" s="114">
        <v>13</v>
      </c>
      <c r="L44" s="116">
        <v>1.4573991031390134</v>
      </c>
    </row>
    <row r="45" spans="1:12" s="110" customFormat="1" ht="15" customHeight="1" x14ac:dyDescent="0.2">
      <c r="A45" s="120"/>
      <c r="B45" s="119"/>
      <c r="C45" s="258" t="s">
        <v>106</v>
      </c>
      <c r="E45" s="113">
        <v>58.674033149171272</v>
      </c>
      <c r="F45" s="115">
        <v>531</v>
      </c>
      <c r="G45" s="114">
        <v>526</v>
      </c>
      <c r="H45" s="114">
        <v>526</v>
      </c>
      <c r="I45" s="114">
        <v>520</v>
      </c>
      <c r="J45" s="140">
        <v>527</v>
      </c>
      <c r="K45" s="114">
        <v>4</v>
      </c>
      <c r="L45" s="116">
        <v>0.75901328273244784</v>
      </c>
    </row>
    <row r="46" spans="1:12" s="110" customFormat="1" ht="15" customHeight="1" x14ac:dyDescent="0.2">
      <c r="A46" s="123"/>
      <c r="B46" s="124"/>
      <c r="C46" s="260" t="s">
        <v>107</v>
      </c>
      <c r="D46" s="261"/>
      <c r="E46" s="125">
        <v>41.325966850828728</v>
      </c>
      <c r="F46" s="143">
        <v>374</v>
      </c>
      <c r="G46" s="144">
        <v>384</v>
      </c>
      <c r="H46" s="144">
        <v>386</v>
      </c>
      <c r="I46" s="144">
        <v>370</v>
      </c>
      <c r="J46" s="145">
        <v>365</v>
      </c>
      <c r="K46" s="144">
        <v>9</v>
      </c>
      <c r="L46" s="146">
        <v>2.4657534246575343</v>
      </c>
    </row>
    <row r="47" spans="1:12" s="110" customFormat="1" ht="39" customHeight="1" x14ac:dyDescent="0.2">
      <c r="A47" s="604" t="s">
        <v>519</v>
      </c>
      <c r="B47" s="607"/>
      <c r="C47" s="607"/>
      <c r="D47" s="608"/>
      <c r="E47" s="113">
        <v>0.47548702797525622</v>
      </c>
      <c r="F47" s="115">
        <v>412</v>
      </c>
      <c r="G47" s="114">
        <v>435</v>
      </c>
      <c r="H47" s="114">
        <v>425</v>
      </c>
      <c r="I47" s="114">
        <v>351</v>
      </c>
      <c r="J47" s="140">
        <v>380</v>
      </c>
      <c r="K47" s="114">
        <v>32</v>
      </c>
      <c r="L47" s="116">
        <v>8.4210526315789469</v>
      </c>
    </row>
    <row r="48" spans="1:12" s="110" customFormat="1" ht="15" customHeight="1" x14ac:dyDescent="0.2">
      <c r="A48" s="120"/>
      <c r="B48" s="119"/>
      <c r="C48" s="258" t="s">
        <v>106</v>
      </c>
      <c r="E48" s="113">
        <v>39.320388349514566</v>
      </c>
      <c r="F48" s="115">
        <v>162</v>
      </c>
      <c r="G48" s="114">
        <v>178</v>
      </c>
      <c r="H48" s="114">
        <v>167</v>
      </c>
      <c r="I48" s="114">
        <v>150</v>
      </c>
      <c r="J48" s="140">
        <v>162</v>
      </c>
      <c r="K48" s="114">
        <v>0</v>
      </c>
      <c r="L48" s="116">
        <v>0</v>
      </c>
    </row>
    <row r="49" spans="1:12" s="110" customFormat="1" ht="15" customHeight="1" x14ac:dyDescent="0.2">
      <c r="A49" s="123"/>
      <c r="B49" s="124"/>
      <c r="C49" s="260" t="s">
        <v>107</v>
      </c>
      <c r="D49" s="261"/>
      <c r="E49" s="125">
        <v>60.679611650485434</v>
      </c>
      <c r="F49" s="143">
        <v>250</v>
      </c>
      <c r="G49" s="144">
        <v>257</v>
      </c>
      <c r="H49" s="144">
        <v>258</v>
      </c>
      <c r="I49" s="144">
        <v>201</v>
      </c>
      <c r="J49" s="145">
        <v>218</v>
      </c>
      <c r="K49" s="144">
        <v>32</v>
      </c>
      <c r="L49" s="146">
        <v>14.678899082568808</v>
      </c>
    </row>
    <row r="50" spans="1:12" s="110" customFormat="1" ht="24.95" customHeight="1" x14ac:dyDescent="0.2">
      <c r="A50" s="609" t="s">
        <v>192</v>
      </c>
      <c r="B50" s="610"/>
      <c r="C50" s="610"/>
      <c r="D50" s="611"/>
      <c r="E50" s="262">
        <v>12.647724125196197</v>
      </c>
      <c r="F50" s="263">
        <v>10959</v>
      </c>
      <c r="G50" s="264">
        <v>11507</v>
      </c>
      <c r="H50" s="264">
        <v>11559</v>
      </c>
      <c r="I50" s="264">
        <v>10213</v>
      </c>
      <c r="J50" s="265">
        <v>10275</v>
      </c>
      <c r="K50" s="263">
        <v>684</v>
      </c>
      <c r="L50" s="266">
        <v>6.6569343065693429</v>
      </c>
    </row>
    <row r="51" spans="1:12" s="110" customFormat="1" ht="15" customHeight="1" x14ac:dyDescent="0.2">
      <c r="A51" s="120"/>
      <c r="B51" s="119"/>
      <c r="C51" s="258" t="s">
        <v>106</v>
      </c>
      <c r="E51" s="113">
        <v>54.722146181220914</v>
      </c>
      <c r="F51" s="115">
        <v>5997</v>
      </c>
      <c r="G51" s="114">
        <v>6251</v>
      </c>
      <c r="H51" s="114">
        <v>6301</v>
      </c>
      <c r="I51" s="114">
        <v>5592</v>
      </c>
      <c r="J51" s="140">
        <v>5602</v>
      </c>
      <c r="K51" s="114">
        <v>395</v>
      </c>
      <c r="L51" s="116">
        <v>7.0510531952873974</v>
      </c>
    </row>
    <row r="52" spans="1:12" s="110" customFormat="1" ht="15" customHeight="1" x14ac:dyDescent="0.2">
      <c r="A52" s="120"/>
      <c r="B52" s="119"/>
      <c r="C52" s="258" t="s">
        <v>107</v>
      </c>
      <c r="E52" s="113">
        <v>45.277853818779086</v>
      </c>
      <c r="F52" s="115">
        <v>4962</v>
      </c>
      <c r="G52" s="114">
        <v>5256</v>
      </c>
      <c r="H52" s="114">
        <v>5258</v>
      </c>
      <c r="I52" s="114">
        <v>4621</v>
      </c>
      <c r="J52" s="140">
        <v>4673</v>
      </c>
      <c r="K52" s="114">
        <v>289</v>
      </c>
      <c r="L52" s="116">
        <v>6.1844639417932807</v>
      </c>
    </row>
    <row r="53" spans="1:12" s="110" customFormat="1" ht="15" customHeight="1" x14ac:dyDescent="0.2">
      <c r="A53" s="120"/>
      <c r="B53" s="119"/>
      <c r="C53" s="258" t="s">
        <v>187</v>
      </c>
      <c r="D53" s="110" t="s">
        <v>193</v>
      </c>
      <c r="E53" s="113">
        <v>30.68710648781823</v>
      </c>
      <c r="F53" s="115">
        <v>3363</v>
      </c>
      <c r="G53" s="114">
        <v>3919</v>
      </c>
      <c r="H53" s="114">
        <v>3962</v>
      </c>
      <c r="I53" s="114">
        <v>2824</v>
      </c>
      <c r="J53" s="140">
        <v>3082</v>
      </c>
      <c r="K53" s="114">
        <v>281</v>
      </c>
      <c r="L53" s="116">
        <v>9.1174561972744979</v>
      </c>
    </row>
    <row r="54" spans="1:12" s="110" customFormat="1" ht="15" customHeight="1" x14ac:dyDescent="0.2">
      <c r="A54" s="120"/>
      <c r="B54" s="119"/>
      <c r="D54" s="267" t="s">
        <v>194</v>
      </c>
      <c r="E54" s="113">
        <v>52.601843592030924</v>
      </c>
      <c r="F54" s="115">
        <v>1769</v>
      </c>
      <c r="G54" s="114">
        <v>2028</v>
      </c>
      <c r="H54" s="114">
        <v>2080</v>
      </c>
      <c r="I54" s="114">
        <v>1503</v>
      </c>
      <c r="J54" s="140">
        <v>1641</v>
      </c>
      <c r="K54" s="114">
        <v>128</v>
      </c>
      <c r="L54" s="116">
        <v>7.8001218769043268</v>
      </c>
    </row>
    <row r="55" spans="1:12" s="110" customFormat="1" ht="15" customHeight="1" x14ac:dyDescent="0.2">
      <c r="A55" s="120"/>
      <c r="B55" s="119"/>
      <c r="D55" s="267" t="s">
        <v>195</v>
      </c>
      <c r="E55" s="113">
        <v>47.398156407969076</v>
      </c>
      <c r="F55" s="115">
        <v>1594</v>
      </c>
      <c r="G55" s="114">
        <v>1891</v>
      </c>
      <c r="H55" s="114">
        <v>1882</v>
      </c>
      <c r="I55" s="114">
        <v>1321</v>
      </c>
      <c r="J55" s="140">
        <v>1441</v>
      </c>
      <c r="K55" s="114">
        <v>153</v>
      </c>
      <c r="L55" s="116">
        <v>10.617626648161</v>
      </c>
    </row>
    <row r="56" spans="1:12" s="110" customFormat="1" ht="15" customHeight="1" x14ac:dyDescent="0.2">
      <c r="A56" s="120"/>
      <c r="B56" s="119" t="s">
        <v>196</v>
      </c>
      <c r="C56" s="258"/>
      <c r="E56" s="113">
        <v>59.252377435139877</v>
      </c>
      <c r="F56" s="115">
        <v>51341</v>
      </c>
      <c r="G56" s="114">
        <v>51127</v>
      </c>
      <c r="H56" s="114">
        <v>51483</v>
      </c>
      <c r="I56" s="114">
        <v>50577</v>
      </c>
      <c r="J56" s="140">
        <v>50670</v>
      </c>
      <c r="K56" s="114">
        <v>671</v>
      </c>
      <c r="L56" s="116">
        <v>1.3242549832247879</v>
      </c>
    </row>
    <row r="57" spans="1:12" s="110" customFormat="1" ht="15" customHeight="1" x14ac:dyDescent="0.2">
      <c r="A57" s="120"/>
      <c r="B57" s="119"/>
      <c r="C57" s="258" t="s">
        <v>106</v>
      </c>
      <c r="E57" s="113">
        <v>44.251183264837067</v>
      </c>
      <c r="F57" s="115">
        <v>22719</v>
      </c>
      <c r="G57" s="114">
        <v>22593</v>
      </c>
      <c r="H57" s="114">
        <v>22805</v>
      </c>
      <c r="I57" s="114">
        <v>22381</v>
      </c>
      <c r="J57" s="140">
        <v>22347</v>
      </c>
      <c r="K57" s="114">
        <v>372</v>
      </c>
      <c r="L57" s="116">
        <v>1.6646529735534972</v>
      </c>
    </row>
    <row r="58" spans="1:12" s="110" customFormat="1" ht="15" customHeight="1" x14ac:dyDescent="0.2">
      <c r="A58" s="120"/>
      <c r="B58" s="119"/>
      <c r="C58" s="258" t="s">
        <v>107</v>
      </c>
      <c r="E58" s="113">
        <v>55.748816735162933</v>
      </c>
      <c r="F58" s="115">
        <v>28622</v>
      </c>
      <c r="G58" s="114">
        <v>28534</v>
      </c>
      <c r="H58" s="114">
        <v>28678</v>
      </c>
      <c r="I58" s="114">
        <v>28196</v>
      </c>
      <c r="J58" s="140">
        <v>28323</v>
      </c>
      <c r="K58" s="114">
        <v>299</v>
      </c>
      <c r="L58" s="116">
        <v>1.0556791300356601</v>
      </c>
    </row>
    <row r="59" spans="1:12" s="110" customFormat="1" ht="15" customHeight="1" x14ac:dyDescent="0.2">
      <c r="A59" s="120"/>
      <c r="B59" s="119"/>
      <c r="C59" s="258" t="s">
        <v>105</v>
      </c>
      <c r="D59" s="110" t="s">
        <v>197</v>
      </c>
      <c r="E59" s="113">
        <v>93.430201982820748</v>
      </c>
      <c r="F59" s="115">
        <v>47968</v>
      </c>
      <c r="G59" s="114">
        <v>47756</v>
      </c>
      <c r="H59" s="114">
        <v>48109</v>
      </c>
      <c r="I59" s="114">
        <v>47327</v>
      </c>
      <c r="J59" s="140">
        <v>47441</v>
      </c>
      <c r="K59" s="114">
        <v>527</v>
      </c>
      <c r="L59" s="116">
        <v>1.11085348116608</v>
      </c>
    </row>
    <row r="60" spans="1:12" s="110" customFormat="1" ht="15" customHeight="1" x14ac:dyDescent="0.2">
      <c r="A60" s="120"/>
      <c r="B60" s="119"/>
      <c r="C60" s="258"/>
      <c r="D60" s="267" t="s">
        <v>198</v>
      </c>
      <c r="E60" s="113">
        <v>42.74516344229486</v>
      </c>
      <c r="F60" s="115">
        <v>20504</v>
      </c>
      <c r="G60" s="114">
        <v>20365</v>
      </c>
      <c r="H60" s="114">
        <v>20572</v>
      </c>
      <c r="I60" s="114">
        <v>20234</v>
      </c>
      <c r="J60" s="140">
        <v>20221</v>
      </c>
      <c r="K60" s="114">
        <v>283</v>
      </c>
      <c r="L60" s="116">
        <v>1.3995351367390336</v>
      </c>
    </row>
    <row r="61" spans="1:12" s="110" customFormat="1" ht="15" customHeight="1" x14ac:dyDescent="0.2">
      <c r="A61" s="120"/>
      <c r="B61" s="119"/>
      <c r="C61" s="258"/>
      <c r="D61" s="267" t="s">
        <v>199</v>
      </c>
      <c r="E61" s="113">
        <v>57.25483655770514</v>
      </c>
      <c r="F61" s="115">
        <v>27464</v>
      </c>
      <c r="G61" s="114">
        <v>27391</v>
      </c>
      <c r="H61" s="114">
        <v>27537</v>
      </c>
      <c r="I61" s="114">
        <v>27093</v>
      </c>
      <c r="J61" s="140">
        <v>27220</v>
      </c>
      <c r="K61" s="114">
        <v>244</v>
      </c>
      <c r="L61" s="116">
        <v>0.89639970609845698</v>
      </c>
    </row>
    <row r="62" spans="1:12" s="110" customFormat="1" ht="15" customHeight="1" x14ac:dyDescent="0.2">
      <c r="A62" s="120"/>
      <c r="B62" s="119"/>
      <c r="C62" s="258"/>
      <c r="D62" s="258" t="s">
        <v>200</v>
      </c>
      <c r="E62" s="113">
        <v>6.5697980171792523</v>
      </c>
      <c r="F62" s="115">
        <v>3373</v>
      </c>
      <c r="G62" s="114">
        <v>3371</v>
      </c>
      <c r="H62" s="114">
        <v>3374</v>
      </c>
      <c r="I62" s="114">
        <v>3250</v>
      </c>
      <c r="J62" s="140">
        <v>3229</v>
      </c>
      <c r="K62" s="114">
        <v>144</v>
      </c>
      <c r="L62" s="116">
        <v>4.4595850108392687</v>
      </c>
    </row>
    <row r="63" spans="1:12" s="110" customFormat="1" ht="15" customHeight="1" x14ac:dyDescent="0.2">
      <c r="A63" s="120"/>
      <c r="B63" s="119"/>
      <c r="C63" s="258"/>
      <c r="D63" s="267" t="s">
        <v>198</v>
      </c>
      <c r="E63" s="113">
        <v>65.668544322561516</v>
      </c>
      <c r="F63" s="115">
        <v>2215</v>
      </c>
      <c r="G63" s="114">
        <v>2228</v>
      </c>
      <c r="H63" s="114">
        <v>2233</v>
      </c>
      <c r="I63" s="114">
        <v>2147</v>
      </c>
      <c r="J63" s="140">
        <v>2126</v>
      </c>
      <c r="K63" s="114">
        <v>89</v>
      </c>
      <c r="L63" s="116">
        <v>4.1862652869238008</v>
      </c>
    </row>
    <row r="64" spans="1:12" s="110" customFormat="1" ht="15" customHeight="1" x14ac:dyDescent="0.2">
      <c r="A64" s="120"/>
      <c r="B64" s="119"/>
      <c r="C64" s="258"/>
      <c r="D64" s="267" t="s">
        <v>199</v>
      </c>
      <c r="E64" s="113">
        <v>34.331455677438484</v>
      </c>
      <c r="F64" s="115">
        <v>1158</v>
      </c>
      <c r="G64" s="114">
        <v>1143</v>
      </c>
      <c r="H64" s="114">
        <v>1141</v>
      </c>
      <c r="I64" s="114">
        <v>1103</v>
      </c>
      <c r="J64" s="140">
        <v>1103</v>
      </c>
      <c r="K64" s="114">
        <v>55</v>
      </c>
      <c r="L64" s="116">
        <v>4.9864007252946507</v>
      </c>
    </row>
    <row r="65" spans="1:12" s="110" customFormat="1" ht="15" customHeight="1" x14ac:dyDescent="0.2">
      <c r="A65" s="120"/>
      <c r="B65" s="119" t="s">
        <v>201</v>
      </c>
      <c r="C65" s="258"/>
      <c r="E65" s="113">
        <v>19.649616840550273</v>
      </c>
      <c r="F65" s="115">
        <v>17026</v>
      </c>
      <c r="G65" s="114">
        <v>16888</v>
      </c>
      <c r="H65" s="114">
        <v>16586</v>
      </c>
      <c r="I65" s="114">
        <v>16364</v>
      </c>
      <c r="J65" s="140">
        <v>16169</v>
      </c>
      <c r="K65" s="114">
        <v>857</v>
      </c>
      <c r="L65" s="116">
        <v>5.300265940998206</v>
      </c>
    </row>
    <row r="66" spans="1:12" s="110" customFormat="1" ht="15" customHeight="1" x14ac:dyDescent="0.2">
      <c r="A66" s="120"/>
      <c r="B66" s="119"/>
      <c r="C66" s="258" t="s">
        <v>106</v>
      </c>
      <c r="E66" s="113">
        <v>52.002819217667096</v>
      </c>
      <c r="F66" s="115">
        <v>8854</v>
      </c>
      <c r="G66" s="114">
        <v>8784</v>
      </c>
      <c r="H66" s="114">
        <v>8658</v>
      </c>
      <c r="I66" s="114">
        <v>8576</v>
      </c>
      <c r="J66" s="140">
        <v>8472</v>
      </c>
      <c r="K66" s="114">
        <v>382</v>
      </c>
      <c r="L66" s="116">
        <v>4.5089707271010386</v>
      </c>
    </row>
    <row r="67" spans="1:12" s="110" customFormat="1" ht="15" customHeight="1" x14ac:dyDescent="0.2">
      <c r="A67" s="120"/>
      <c r="B67" s="119"/>
      <c r="C67" s="258" t="s">
        <v>107</v>
      </c>
      <c r="E67" s="113">
        <v>47.997180782332904</v>
      </c>
      <c r="F67" s="115">
        <v>8172</v>
      </c>
      <c r="G67" s="114">
        <v>8104</v>
      </c>
      <c r="H67" s="114">
        <v>7928</v>
      </c>
      <c r="I67" s="114">
        <v>7788</v>
      </c>
      <c r="J67" s="140">
        <v>7697</v>
      </c>
      <c r="K67" s="114">
        <v>475</v>
      </c>
      <c r="L67" s="116">
        <v>6.1712355463167468</v>
      </c>
    </row>
    <row r="68" spans="1:12" s="110" customFormat="1" ht="15" customHeight="1" x14ac:dyDescent="0.2">
      <c r="A68" s="120"/>
      <c r="B68" s="119"/>
      <c r="C68" s="258" t="s">
        <v>105</v>
      </c>
      <c r="D68" s="110" t="s">
        <v>202</v>
      </c>
      <c r="E68" s="113">
        <v>17.573123458240339</v>
      </c>
      <c r="F68" s="115">
        <v>2992</v>
      </c>
      <c r="G68" s="114">
        <v>2927</v>
      </c>
      <c r="H68" s="114">
        <v>2842</v>
      </c>
      <c r="I68" s="114">
        <v>2730</v>
      </c>
      <c r="J68" s="140">
        <v>2641</v>
      </c>
      <c r="K68" s="114">
        <v>351</v>
      </c>
      <c r="L68" s="116">
        <v>13.290420295342674</v>
      </c>
    </row>
    <row r="69" spans="1:12" s="110" customFormat="1" ht="15" customHeight="1" x14ac:dyDescent="0.2">
      <c r="A69" s="120"/>
      <c r="B69" s="119"/>
      <c r="C69" s="258"/>
      <c r="D69" s="267" t="s">
        <v>198</v>
      </c>
      <c r="E69" s="113">
        <v>49.532085561497325</v>
      </c>
      <c r="F69" s="115">
        <v>1482</v>
      </c>
      <c r="G69" s="114">
        <v>1454</v>
      </c>
      <c r="H69" s="114">
        <v>1432</v>
      </c>
      <c r="I69" s="114">
        <v>1379</v>
      </c>
      <c r="J69" s="140">
        <v>1343</v>
      </c>
      <c r="K69" s="114">
        <v>139</v>
      </c>
      <c r="L69" s="116">
        <v>10.349962769918093</v>
      </c>
    </row>
    <row r="70" spans="1:12" s="110" customFormat="1" ht="15" customHeight="1" x14ac:dyDescent="0.2">
      <c r="A70" s="120"/>
      <c r="B70" s="119"/>
      <c r="C70" s="258"/>
      <c r="D70" s="267" t="s">
        <v>199</v>
      </c>
      <c r="E70" s="113">
        <v>50.467914438502675</v>
      </c>
      <c r="F70" s="115">
        <v>1510</v>
      </c>
      <c r="G70" s="114">
        <v>1473</v>
      </c>
      <c r="H70" s="114">
        <v>1410</v>
      </c>
      <c r="I70" s="114">
        <v>1351</v>
      </c>
      <c r="J70" s="140">
        <v>1298</v>
      </c>
      <c r="K70" s="114">
        <v>212</v>
      </c>
      <c r="L70" s="116">
        <v>16.332819722650232</v>
      </c>
    </row>
    <row r="71" spans="1:12" s="110" customFormat="1" ht="15" customHeight="1" x14ac:dyDescent="0.2">
      <c r="A71" s="120"/>
      <c r="B71" s="119"/>
      <c r="C71" s="258"/>
      <c r="D71" s="110" t="s">
        <v>203</v>
      </c>
      <c r="E71" s="113">
        <v>75.71361447198403</v>
      </c>
      <c r="F71" s="115">
        <v>12891</v>
      </c>
      <c r="G71" s="114">
        <v>12822</v>
      </c>
      <c r="H71" s="114">
        <v>12622</v>
      </c>
      <c r="I71" s="114">
        <v>12536</v>
      </c>
      <c r="J71" s="140">
        <v>12463</v>
      </c>
      <c r="K71" s="114">
        <v>428</v>
      </c>
      <c r="L71" s="116">
        <v>3.4341651287811925</v>
      </c>
    </row>
    <row r="72" spans="1:12" s="110" customFormat="1" ht="15" customHeight="1" x14ac:dyDescent="0.2">
      <c r="A72" s="120"/>
      <c r="B72" s="119"/>
      <c r="C72" s="258"/>
      <c r="D72" s="267" t="s">
        <v>198</v>
      </c>
      <c r="E72" s="113">
        <v>52.346598401985879</v>
      </c>
      <c r="F72" s="115">
        <v>6748</v>
      </c>
      <c r="G72" s="114">
        <v>6711</v>
      </c>
      <c r="H72" s="114">
        <v>6617</v>
      </c>
      <c r="I72" s="114">
        <v>6589</v>
      </c>
      <c r="J72" s="140">
        <v>6543</v>
      </c>
      <c r="K72" s="114">
        <v>205</v>
      </c>
      <c r="L72" s="116">
        <v>3.1331193642060216</v>
      </c>
    </row>
    <row r="73" spans="1:12" s="110" customFormat="1" ht="15" customHeight="1" x14ac:dyDescent="0.2">
      <c r="A73" s="120"/>
      <c r="B73" s="119"/>
      <c r="C73" s="258"/>
      <c r="D73" s="267" t="s">
        <v>199</v>
      </c>
      <c r="E73" s="113">
        <v>47.653401598014121</v>
      </c>
      <c r="F73" s="115">
        <v>6143</v>
      </c>
      <c r="G73" s="114">
        <v>6111</v>
      </c>
      <c r="H73" s="114">
        <v>6005</v>
      </c>
      <c r="I73" s="114">
        <v>5947</v>
      </c>
      <c r="J73" s="140">
        <v>5920</v>
      </c>
      <c r="K73" s="114">
        <v>223</v>
      </c>
      <c r="L73" s="116">
        <v>3.7668918918918921</v>
      </c>
    </row>
    <row r="74" spans="1:12" s="110" customFormat="1" ht="15" customHeight="1" x14ac:dyDescent="0.2">
      <c r="A74" s="120"/>
      <c r="B74" s="119"/>
      <c r="C74" s="258"/>
      <c r="D74" s="110" t="s">
        <v>204</v>
      </c>
      <c r="E74" s="113">
        <v>6.7132620697756371</v>
      </c>
      <c r="F74" s="115">
        <v>1143</v>
      </c>
      <c r="G74" s="114">
        <v>1139</v>
      </c>
      <c r="H74" s="114">
        <v>1122</v>
      </c>
      <c r="I74" s="114">
        <v>1098</v>
      </c>
      <c r="J74" s="140">
        <v>1065</v>
      </c>
      <c r="K74" s="114">
        <v>78</v>
      </c>
      <c r="L74" s="116">
        <v>7.323943661971831</v>
      </c>
    </row>
    <row r="75" spans="1:12" s="110" customFormat="1" ht="15" customHeight="1" x14ac:dyDescent="0.2">
      <c r="A75" s="120"/>
      <c r="B75" s="119"/>
      <c r="C75" s="258"/>
      <c r="D75" s="267" t="s">
        <v>198</v>
      </c>
      <c r="E75" s="113">
        <v>54.593175853018373</v>
      </c>
      <c r="F75" s="115">
        <v>624</v>
      </c>
      <c r="G75" s="114">
        <v>619</v>
      </c>
      <c r="H75" s="114">
        <v>609</v>
      </c>
      <c r="I75" s="114">
        <v>608</v>
      </c>
      <c r="J75" s="140">
        <v>586</v>
      </c>
      <c r="K75" s="114">
        <v>38</v>
      </c>
      <c r="L75" s="116">
        <v>6.4846416382252556</v>
      </c>
    </row>
    <row r="76" spans="1:12" s="110" customFormat="1" ht="15" customHeight="1" x14ac:dyDescent="0.2">
      <c r="A76" s="120"/>
      <c r="B76" s="119"/>
      <c r="C76" s="258"/>
      <c r="D76" s="267" t="s">
        <v>199</v>
      </c>
      <c r="E76" s="113">
        <v>45.406824146981627</v>
      </c>
      <c r="F76" s="115">
        <v>519</v>
      </c>
      <c r="G76" s="114">
        <v>520</v>
      </c>
      <c r="H76" s="114">
        <v>513</v>
      </c>
      <c r="I76" s="114">
        <v>490</v>
      </c>
      <c r="J76" s="140">
        <v>479</v>
      </c>
      <c r="K76" s="114">
        <v>40</v>
      </c>
      <c r="L76" s="116">
        <v>8.3507306889352826</v>
      </c>
    </row>
    <row r="77" spans="1:12" s="110" customFormat="1" ht="15" customHeight="1" x14ac:dyDescent="0.2">
      <c r="A77" s="534"/>
      <c r="B77" s="119" t="s">
        <v>205</v>
      </c>
      <c r="C77" s="268"/>
      <c r="D77" s="182"/>
      <c r="E77" s="113">
        <v>8.4502815991136551</v>
      </c>
      <c r="F77" s="115">
        <v>7322</v>
      </c>
      <c r="G77" s="114">
        <v>7521</v>
      </c>
      <c r="H77" s="114">
        <v>7434</v>
      </c>
      <c r="I77" s="114">
        <v>7231</v>
      </c>
      <c r="J77" s="140">
        <v>7151</v>
      </c>
      <c r="K77" s="114">
        <v>171</v>
      </c>
      <c r="L77" s="116">
        <v>2.3912739476996223</v>
      </c>
    </row>
    <row r="78" spans="1:12" s="110" customFormat="1" ht="15" customHeight="1" x14ac:dyDescent="0.2">
      <c r="A78" s="120"/>
      <c r="B78" s="119"/>
      <c r="C78" s="268" t="s">
        <v>106</v>
      </c>
      <c r="D78" s="182"/>
      <c r="E78" s="113">
        <v>54.711827369571154</v>
      </c>
      <c r="F78" s="115">
        <v>4006</v>
      </c>
      <c r="G78" s="114">
        <v>4098</v>
      </c>
      <c r="H78" s="114">
        <v>4032</v>
      </c>
      <c r="I78" s="114">
        <v>3919</v>
      </c>
      <c r="J78" s="140">
        <v>3806</v>
      </c>
      <c r="K78" s="114">
        <v>200</v>
      </c>
      <c r="L78" s="116">
        <v>5.2548607461902259</v>
      </c>
    </row>
    <row r="79" spans="1:12" s="110" customFormat="1" ht="15" customHeight="1" x14ac:dyDescent="0.2">
      <c r="A79" s="123"/>
      <c r="B79" s="124"/>
      <c r="C79" s="260" t="s">
        <v>107</v>
      </c>
      <c r="D79" s="261"/>
      <c r="E79" s="125">
        <v>45.288172630428846</v>
      </c>
      <c r="F79" s="143">
        <v>3316</v>
      </c>
      <c r="G79" s="144">
        <v>3423</v>
      </c>
      <c r="H79" s="144">
        <v>3402</v>
      </c>
      <c r="I79" s="144">
        <v>3312</v>
      </c>
      <c r="J79" s="145">
        <v>3345</v>
      </c>
      <c r="K79" s="144">
        <v>-29</v>
      </c>
      <c r="L79" s="146">
        <v>-0.86696562032884905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86648</v>
      </c>
      <c r="E11" s="114">
        <v>87043</v>
      </c>
      <c r="F11" s="114">
        <v>87062</v>
      </c>
      <c r="G11" s="114">
        <v>84385</v>
      </c>
      <c r="H11" s="140">
        <v>84265</v>
      </c>
      <c r="I11" s="115">
        <v>2383</v>
      </c>
      <c r="J11" s="116">
        <v>2.8279831484008784</v>
      </c>
    </row>
    <row r="12" spans="1:15" s="110" customFormat="1" ht="24.95" customHeight="1" x14ac:dyDescent="0.2">
      <c r="A12" s="193" t="s">
        <v>132</v>
      </c>
      <c r="B12" s="194" t="s">
        <v>133</v>
      </c>
      <c r="C12" s="113">
        <v>8.7711199335241435E-2</v>
      </c>
      <c r="D12" s="115">
        <v>76</v>
      </c>
      <c r="E12" s="114">
        <v>70</v>
      </c>
      <c r="F12" s="114">
        <v>76</v>
      </c>
      <c r="G12" s="114">
        <v>77</v>
      </c>
      <c r="H12" s="140">
        <v>76</v>
      </c>
      <c r="I12" s="115">
        <v>0</v>
      </c>
      <c r="J12" s="116">
        <v>0</v>
      </c>
    </row>
    <row r="13" spans="1:15" s="110" customFormat="1" ht="24.95" customHeight="1" x14ac:dyDescent="0.2">
      <c r="A13" s="193" t="s">
        <v>134</v>
      </c>
      <c r="B13" s="199" t="s">
        <v>214</v>
      </c>
      <c r="C13" s="113">
        <v>1.7207552395900656</v>
      </c>
      <c r="D13" s="115">
        <v>1491</v>
      </c>
      <c r="E13" s="114">
        <v>1478</v>
      </c>
      <c r="F13" s="114">
        <v>1476</v>
      </c>
      <c r="G13" s="114">
        <v>1431</v>
      </c>
      <c r="H13" s="140">
        <v>1407</v>
      </c>
      <c r="I13" s="115">
        <v>84</v>
      </c>
      <c r="J13" s="116">
        <v>5.9701492537313436</v>
      </c>
    </row>
    <row r="14" spans="1:15" s="287" customFormat="1" ht="24" customHeight="1" x14ac:dyDescent="0.2">
      <c r="A14" s="193" t="s">
        <v>215</v>
      </c>
      <c r="B14" s="199" t="s">
        <v>137</v>
      </c>
      <c r="C14" s="113">
        <v>5.7970178192226021</v>
      </c>
      <c r="D14" s="115">
        <v>5023</v>
      </c>
      <c r="E14" s="114">
        <v>5078</v>
      </c>
      <c r="F14" s="114">
        <v>5073</v>
      </c>
      <c r="G14" s="114">
        <v>4946</v>
      </c>
      <c r="H14" s="140">
        <v>4811</v>
      </c>
      <c r="I14" s="115">
        <v>212</v>
      </c>
      <c r="J14" s="116">
        <v>4.4065682810226567</v>
      </c>
      <c r="K14" s="110"/>
      <c r="L14" s="110"/>
      <c r="M14" s="110"/>
      <c r="N14" s="110"/>
      <c r="O14" s="110"/>
    </row>
    <row r="15" spans="1:15" s="110" customFormat="1" ht="24.75" customHeight="1" x14ac:dyDescent="0.2">
      <c r="A15" s="193" t="s">
        <v>216</v>
      </c>
      <c r="B15" s="199" t="s">
        <v>217</v>
      </c>
      <c r="C15" s="113">
        <v>2.1419998153448434</v>
      </c>
      <c r="D15" s="115">
        <v>1856</v>
      </c>
      <c r="E15" s="114">
        <v>1894</v>
      </c>
      <c r="F15" s="114">
        <v>1877</v>
      </c>
      <c r="G15" s="114">
        <v>1851</v>
      </c>
      <c r="H15" s="140">
        <v>1764</v>
      </c>
      <c r="I15" s="115">
        <v>92</v>
      </c>
      <c r="J15" s="116">
        <v>5.2154195011337867</v>
      </c>
    </row>
    <row r="16" spans="1:15" s="287" customFormat="1" ht="24.95" customHeight="1" x14ac:dyDescent="0.2">
      <c r="A16" s="193" t="s">
        <v>218</v>
      </c>
      <c r="B16" s="199" t="s">
        <v>141</v>
      </c>
      <c r="C16" s="113">
        <v>2.951020219739636</v>
      </c>
      <c r="D16" s="115">
        <v>2557</v>
      </c>
      <c r="E16" s="114">
        <v>2470</v>
      </c>
      <c r="F16" s="114">
        <v>2490</v>
      </c>
      <c r="G16" s="114">
        <v>2392</v>
      </c>
      <c r="H16" s="140">
        <v>2341</v>
      </c>
      <c r="I16" s="115">
        <v>216</v>
      </c>
      <c r="J16" s="116">
        <v>9.2268261426740708</v>
      </c>
      <c r="K16" s="110"/>
      <c r="L16" s="110"/>
      <c r="M16" s="110"/>
      <c r="N16" s="110"/>
      <c r="O16" s="110"/>
    </row>
    <row r="17" spans="1:15" s="110" customFormat="1" ht="24.95" customHeight="1" x14ac:dyDescent="0.2">
      <c r="A17" s="193" t="s">
        <v>219</v>
      </c>
      <c r="B17" s="199" t="s">
        <v>220</v>
      </c>
      <c r="C17" s="113">
        <v>0.70399778413812208</v>
      </c>
      <c r="D17" s="115">
        <v>610</v>
      </c>
      <c r="E17" s="114">
        <v>714</v>
      </c>
      <c r="F17" s="114">
        <v>706</v>
      </c>
      <c r="G17" s="114">
        <v>703</v>
      </c>
      <c r="H17" s="140">
        <v>706</v>
      </c>
      <c r="I17" s="115">
        <v>-96</v>
      </c>
      <c r="J17" s="116">
        <v>-13.597733711048159</v>
      </c>
    </row>
    <row r="18" spans="1:15" s="287" customFormat="1" ht="24.95" customHeight="1" x14ac:dyDescent="0.2">
      <c r="A18" s="201" t="s">
        <v>144</v>
      </c>
      <c r="B18" s="202" t="s">
        <v>145</v>
      </c>
      <c r="C18" s="113">
        <v>4.1166558951158709</v>
      </c>
      <c r="D18" s="115">
        <v>3567</v>
      </c>
      <c r="E18" s="114">
        <v>3498</v>
      </c>
      <c r="F18" s="114">
        <v>3587</v>
      </c>
      <c r="G18" s="114">
        <v>3417</v>
      </c>
      <c r="H18" s="140">
        <v>3329</v>
      </c>
      <c r="I18" s="115">
        <v>238</v>
      </c>
      <c r="J18" s="116">
        <v>7.1492940823069988</v>
      </c>
      <c r="K18" s="110"/>
      <c r="L18" s="110"/>
      <c r="M18" s="110"/>
      <c r="N18" s="110"/>
      <c r="O18" s="110"/>
    </row>
    <row r="19" spans="1:15" s="110" customFormat="1" ht="24.95" customHeight="1" x14ac:dyDescent="0.2">
      <c r="A19" s="193" t="s">
        <v>146</v>
      </c>
      <c r="B19" s="199" t="s">
        <v>147</v>
      </c>
      <c r="C19" s="113">
        <v>15.522574092881543</v>
      </c>
      <c r="D19" s="115">
        <v>13450</v>
      </c>
      <c r="E19" s="114">
        <v>13384</v>
      </c>
      <c r="F19" s="114">
        <v>13423</v>
      </c>
      <c r="G19" s="114">
        <v>13120</v>
      </c>
      <c r="H19" s="140">
        <v>13197</v>
      </c>
      <c r="I19" s="115">
        <v>253</v>
      </c>
      <c r="J19" s="116">
        <v>1.9171023717511555</v>
      </c>
    </row>
    <row r="20" spans="1:15" s="287" customFormat="1" ht="24.95" customHeight="1" x14ac:dyDescent="0.2">
      <c r="A20" s="193" t="s">
        <v>148</v>
      </c>
      <c r="B20" s="199" t="s">
        <v>149</v>
      </c>
      <c r="C20" s="113">
        <v>3.4807496999353709</v>
      </c>
      <c r="D20" s="115">
        <v>3016</v>
      </c>
      <c r="E20" s="114">
        <v>3091</v>
      </c>
      <c r="F20" s="114">
        <v>3029</v>
      </c>
      <c r="G20" s="114">
        <v>2754</v>
      </c>
      <c r="H20" s="140">
        <v>2766</v>
      </c>
      <c r="I20" s="115">
        <v>250</v>
      </c>
      <c r="J20" s="116">
        <v>9.038322487346349</v>
      </c>
      <c r="K20" s="110"/>
      <c r="L20" s="110"/>
      <c r="M20" s="110"/>
      <c r="N20" s="110"/>
      <c r="O20" s="110"/>
    </row>
    <row r="21" spans="1:15" s="110" customFormat="1" ht="24.95" customHeight="1" x14ac:dyDescent="0.2">
      <c r="A21" s="201" t="s">
        <v>150</v>
      </c>
      <c r="B21" s="202" t="s">
        <v>151</v>
      </c>
      <c r="C21" s="113">
        <v>2.830994368017727</v>
      </c>
      <c r="D21" s="115">
        <v>2453</v>
      </c>
      <c r="E21" s="114">
        <v>2457</v>
      </c>
      <c r="F21" s="114">
        <v>2500</v>
      </c>
      <c r="G21" s="114">
        <v>2396</v>
      </c>
      <c r="H21" s="140">
        <v>2381</v>
      </c>
      <c r="I21" s="115">
        <v>72</v>
      </c>
      <c r="J21" s="116">
        <v>3.0239395212095759</v>
      </c>
    </row>
    <row r="22" spans="1:15" s="110" customFormat="1" ht="24.95" customHeight="1" x14ac:dyDescent="0.2">
      <c r="A22" s="201" t="s">
        <v>152</v>
      </c>
      <c r="B22" s="199" t="s">
        <v>153</v>
      </c>
      <c r="C22" s="113">
        <v>5.8904994921983196</v>
      </c>
      <c r="D22" s="115">
        <v>5104</v>
      </c>
      <c r="E22" s="114">
        <v>5096</v>
      </c>
      <c r="F22" s="114">
        <v>5095</v>
      </c>
      <c r="G22" s="114">
        <v>4975</v>
      </c>
      <c r="H22" s="140">
        <v>4964</v>
      </c>
      <c r="I22" s="115">
        <v>140</v>
      </c>
      <c r="J22" s="116">
        <v>2.8203062046736505</v>
      </c>
    </row>
    <row r="23" spans="1:15" s="110" customFormat="1" ht="24.95" customHeight="1" x14ac:dyDescent="0.2">
      <c r="A23" s="193" t="s">
        <v>154</v>
      </c>
      <c r="B23" s="199" t="s">
        <v>155</v>
      </c>
      <c r="C23" s="113">
        <v>4.5205890499492201</v>
      </c>
      <c r="D23" s="115">
        <v>3917</v>
      </c>
      <c r="E23" s="114">
        <v>3931</v>
      </c>
      <c r="F23" s="114">
        <v>3952</v>
      </c>
      <c r="G23" s="114">
        <v>3879</v>
      </c>
      <c r="H23" s="140">
        <v>3912</v>
      </c>
      <c r="I23" s="115">
        <v>5</v>
      </c>
      <c r="J23" s="116">
        <v>0.1278118609406953</v>
      </c>
    </row>
    <row r="24" spans="1:15" s="110" customFormat="1" ht="24.95" customHeight="1" x14ac:dyDescent="0.2">
      <c r="A24" s="193" t="s">
        <v>156</v>
      </c>
      <c r="B24" s="199" t="s">
        <v>221</v>
      </c>
      <c r="C24" s="113">
        <v>11.779844889668544</v>
      </c>
      <c r="D24" s="115">
        <v>10207</v>
      </c>
      <c r="E24" s="114">
        <v>10228</v>
      </c>
      <c r="F24" s="114">
        <v>10206</v>
      </c>
      <c r="G24" s="114">
        <v>9804</v>
      </c>
      <c r="H24" s="140">
        <v>9843</v>
      </c>
      <c r="I24" s="115">
        <v>364</v>
      </c>
      <c r="J24" s="116">
        <v>3.6980595346947069</v>
      </c>
    </row>
    <row r="25" spans="1:15" s="110" customFormat="1" ht="24.95" customHeight="1" x14ac:dyDescent="0.2">
      <c r="A25" s="193" t="s">
        <v>222</v>
      </c>
      <c r="B25" s="204" t="s">
        <v>159</v>
      </c>
      <c r="C25" s="113">
        <v>3.3122518696334593</v>
      </c>
      <c r="D25" s="115">
        <v>2870</v>
      </c>
      <c r="E25" s="114">
        <v>2879</v>
      </c>
      <c r="F25" s="114">
        <v>2908</v>
      </c>
      <c r="G25" s="114">
        <v>2788</v>
      </c>
      <c r="H25" s="140">
        <v>2786</v>
      </c>
      <c r="I25" s="115">
        <v>84</v>
      </c>
      <c r="J25" s="116">
        <v>3.0150753768844223</v>
      </c>
    </row>
    <row r="26" spans="1:15" s="110" customFormat="1" ht="24.95" customHeight="1" x14ac:dyDescent="0.2">
      <c r="A26" s="201">
        <v>782.78300000000002</v>
      </c>
      <c r="B26" s="203" t="s">
        <v>160</v>
      </c>
      <c r="C26" s="113">
        <v>3.8419813498291941</v>
      </c>
      <c r="D26" s="115">
        <v>3329</v>
      </c>
      <c r="E26" s="114">
        <v>3327</v>
      </c>
      <c r="F26" s="114">
        <v>3510</v>
      </c>
      <c r="G26" s="114">
        <v>3537</v>
      </c>
      <c r="H26" s="140">
        <v>3469</v>
      </c>
      <c r="I26" s="115">
        <v>-140</v>
      </c>
      <c r="J26" s="116">
        <v>-4.0357451715191699</v>
      </c>
    </row>
    <row r="27" spans="1:15" s="110" customFormat="1" ht="24.95" customHeight="1" x14ac:dyDescent="0.2">
      <c r="A27" s="193" t="s">
        <v>161</v>
      </c>
      <c r="B27" s="199" t="s">
        <v>223</v>
      </c>
      <c r="C27" s="113">
        <v>7.2050133874988456</v>
      </c>
      <c r="D27" s="115">
        <v>6243</v>
      </c>
      <c r="E27" s="114">
        <v>6243</v>
      </c>
      <c r="F27" s="114">
        <v>6286</v>
      </c>
      <c r="G27" s="114">
        <v>6201</v>
      </c>
      <c r="H27" s="140">
        <v>6238</v>
      </c>
      <c r="I27" s="115">
        <v>5</v>
      </c>
      <c r="J27" s="116">
        <v>8.0153895479320295E-2</v>
      </c>
    </row>
    <row r="28" spans="1:15" s="110" customFormat="1" ht="24.95" customHeight="1" x14ac:dyDescent="0.2">
      <c r="A28" s="193" t="s">
        <v>163</v>
      </c>
      <c r="B28" s="199" t="s">
        <v>164</v>
      </c>
      <c r="C28" s="113">
        <v>6.4086880251131015</v>
      </c>
      <c r="D28" s="115">
        <v>5553</v>
      </c>
      <c r="E28" s="114">
        <v>5697</v>
      </c>
      <c r="F28" s="114">
        <v>5491</v>
      </c>
      <c r="G28" s="114">
        <v>5428</v>
      </c>
      <c r="H28" s="140">
        <v>5432</v>
      </c>
      <c r="I28" s="115">
        <v>121</v>
      </c>
      <c r="J28" s="116">
        <v>2.2275405007363771</v>
      </c>
    </row>
    <row r="29" spans="1:15" s="110" customFormat="1" ht="24.95" customHeight="1" x14ac:dyDescent="0.2">
      <c r="A29" s="193">
        <v>86</v>
      </c>
      <c r="B29" s="199" t="s">
        <v>165</v>
      </c>
      <c r="C29" s="113">
        <v>10.311836395531346</v>
      </c>
      <c r="D29" s="115">
        <v>8935</v>
      </c>
      <c r="E29" s="114">
        <v>8950</v>
      </c>
      <c r="F29" s="114">
        <v>8913</v>
      </c>
      <c r="G29" s="114">
        <v>8376</v>
      </c>
      <c r="H29" s="140">
        <v>8366</v>
      </c>
      <c r="I29" s="115">
        <v>569</v>
      </c>
      <c r="J29" s="116">
        <v>6.8013387520917998</v>
      </c>
    </row>
    <row r="30" spans="1:15" s="110" customFormat="1" ht="24.95" customHeight="1" x14ac:dyDescent="0.2">
      <c r="A30" s="193">
        <v>87.88</v>
      </c>
      <c r="B30" s="204" t="s">
        <v>166</v>
      </c>
      <c r="C30" s="113">
        <v>7.6401070999907672</v>
      </c>
      <c r="D30" s="115">
        <v>6620</v>
      </c>
      <c r="E30" s="114">
        <v>6682</v>
      </c>
      <c r="F30" s="114">
        <v>6717</v>
      </c>
      <c r="G30" s="114">
        <v>6567</v>
      </c>
      <c r="H30" s="140">
        <v>6578</v>
      </c>
      <c r="I30" s="115">
        <v>42</v>
      </c>
      <c r="J30" s="116">
        <v>0.63849194283976896</v>
      </c>
    </row>
    <row r="31" spans="1:15" s="110" customFormat="1" ht="24.95" customHeight="1" x14ac:dyDescent="0.2">
      <c r="A31" s="193" t="s">
        <v>167</v>
      </c>
      <c r="B31" s="199" t="s">
        <v>168</v>
      </c>
      <c r="C31" s="113">
        <v>5.532730126488782</v>
      </c>
      <c r="D31" s="115">
        <v>4794</v>
      </c>
      <c r="E31" s="114">
        <v>4954</v>
      </c>
      <c r="F31" s="114">
        <v>4820</v>
      </c>
      <c r="G31" s="114">
        <v>4689</v>
      </c>
      <c r="H31" s="140">
        <v>4710</v>
      </c>
      <c r="I31" s="115">
        <v>84</v>
      </c>
      <c r="J31" s="116">
        <v>1.7834394904458599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8.7711199335241435E-2</v>
      </c>
      <c r="D34" s="115">
        <v>76</v>
      </c>
      <c r="E34" s="114">
        <v>70</v>
      </c>
      <c r="F34" s="114">
        <v>76</v>
      </c>
      <c r="G34" s="114">
        <v>77</v>
      </c>
      <c r="H34" s="140">
        <v>76</v>
      </c>
      <c r="I34" s="115">
        <v>0</v>
      </c>
      <c r="J34" s="116">
        <v>0</v>
      </c>
    </row>
    <row r="35" spans="1:10" s="110" customFormat="1" ht="24.95" customHeight="1" x14ac:dyDescent="0.2">
      <c r="A35" s="292" t="s">
        <v>171</v>
      </c>
      <c r="B35" s="293" t="s">
        <v>172</v>
      </c>
      <c r="C35" s="113">
        <v>11.634428953928538</v>
      </c>
      <c r="D35" s="115">
        <v>10081</v>
      </c>
      <c r="E35" s="114">
        <v>10054</v>
      </c>
      <c r="F35" s="114">
        <v>10136</v>
      </c>
      <c r="G35" s="114">
        <v>9794</v>
      </c>
      <c r="H35" s="140">
        <v>9547</v>
      </c>
      <c r="I35" s="115">
        <v>534</v>
      </c>
      <c r="J35" s="116">
        <v>5.5933801194092387</v>
      </c>
    </row>
    <row r="36" spans="1:10" s="110" customFormat="1" ht="24.95" customHeight="1" x14ac:dyDescent="0.2">
      <c r="A36" s="294" t="s">
        <v>173</v>
      </c>
      <c r="B36" s="295" t="s">
        <v>174</v>
      </c>
      <c r="C36" s="125">
        <v>88.27785984673622</v>
      </c>
      <c r="D36" s="143">
        <v>76491</v>
      </c>
      <c r="E36" s="144">
        <v>76919</v>
      </c>
      <c r="F36" s="144">
        <v>76850</v>
      </c>
      <c r="G36" s="144">
        <v>74514</v>
      </c>
      <c r="H36" s="145">
        <v>74642</v>
      </c>
      <c r="I36" s="143">
        <v>1849</v>
      </c>
      <c r="J36" s="146">
        <v>2.4771576324321427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2020-09-25T07:16:31Z</dcterms:created>
  <dcterms:modified xsi:type="dcterms:W3CDTF">2020-09-28T08:06:48Z</dcterms:modified>
</cp:coreProperties>
</file>