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J75" i="24"/>
  <c r="G75" i="24"/>
  <c r="F75" i="24"/>
  <c r="E75" i="24"/>
  <c r="L74" i="24"/>
  <c r="H74" i="24" s="1"/>
  <c r="I74" i="24" s="1"/>
  <c r="G74" i="24"/>
  <c r="F74" i="24"/>
  <c r="E74" i="24"/>
  <c r="L73" i="24"/>
  <c r="H73" i="24" s="1"/>
  <c r="G73" i="24"/>
  <c r="F73" i="24"/>
  <c r="E73" i="24"/>
  <c r="L72" i="24"/>
  <c r="H72" i="24" s="1"/>
  <c r="I72" i="24" s="1"/>
  <c r="K72" i="24"/>
  <c r="J72" i="24"/>
  <c r="G72" i="24"/>
  <c r="F72" i="24"/>
  <c r="E72" i="24"/>
  <c r="L71" i="24"/>
  <c r="H71" i="24" s="1"/>
  <c r="I71" i="24" s="1"/>
  <c r="J71" i="24"/>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J67" i="24"/>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J63" i="24"/>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J59" i="24"/>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J55" i="24"/>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J51" i="24"/>
  <c r="G51" i="24"/>
  <c r="F51" i="24"/>
  <c r="E51" i="24"/>
  <c r="L44" i="24"/>
  <c r="I44" i="24"/>
  <c r="H44" i="24"/>
  <c r="G44" i="24"/>
  <c r="D44" i="24"/>
  <c r="C44" i="24"/>
  <c r="M44" i="24" s="1"/>
  <c r="B44" i="24"/>
  <c r="K44" i="24" s="1"/>
  <c r="M43" i="24"/>
  <c r="L43" i="24"/>
  <c r="K43" i="24"/>
  <c r="H43" i="24"/>
  <c r="F43" i="24"/>
  <c r="D43" i="24"/>
  <c r="C43" i="24"/>
  <c r="B43" i="24"/>
  <c r="J43" i="24" s="1"/>
  <c r="L42" i="24"/>
  <c r="I42" i="24"/>
  <c r="H42" i="24"/>
  <c r="G42" i="24"/>
  <c r="D42" i="24"/>
  <c r="C42" i="24"/>
  <c r="M42" i="24" s="1"/>
  <c r="B42" i="24"/>
  <c r="K42" i="24" s="1"/>
  <c r="M41" i="24"/>
  <c r="L41" i="24"/>
  <c r="K41" i="24"/>
  <c r="H41" i="24"/>
  <c r="F41" i="24"/>
  <c r="D41" i="24"/>
  <c r="C41" i="24"/>
  <c r="B41" i="24"/>
  <c r="J41" i="24" s="1"/>
  <c r="L40" i="24"/>
  <c r="I40" i="24"/>
  <c r="H40" i="24"/>
  <c r="G40" i="24"/>
  <c r="D40" i="24"/>
  <c r="C40" i="24"/>
  <c r="M40" i="24" s="1"/>
  <c r="B40" i="24"/>
  <c r="K40" i="24" s="1"/>
  <c r="M36" i="24"/>
  <c r="L36" i="24"/>
  <c r="K36" i="24"/>
  <c r="J36" i="24"/>
  <c r="I36" i="24"/>
  <c r="H36" i="24"/>
  <c r="G36" i="24"/>
  <c r="F36" i="24"/>
  <c r="E36" i="24"/>
  <c r="D36" i="24"/>
  <c r="C19" i="24"/>
  <c r="L57" i="15"/>
  <c r="K57" i="15"/>
  <c r="C38" i="24"/>
  <c r="C37" i="24"/>
  <c r="C35" i="24"/>
  <c r="C34" i="24"/>
  <c r="C33" i="24"/>
  <c r="C32" i="24"/>
  <c r="C31" i="24"/>
  <c r="C30" i="24"/>
  <c r="C29" i="24"/>
  <c r="C28" i="24"/>
  <c r="C27" i="24"/>
  <c r="C26" i="24"/>
  <c r="C25" i="24"/>
  <c r="C24" i="24"/>
  <c r="G24" i="24" s="1"/>
  <c r="C23" i="24"/>
  <c r="C22" i="24"/>
  <c r="C21" i="24"/>
  <c r="C20" i="24"/>
  <c r="G20" i="24" s="1"/>
  <c r="C18" i="24"/>
  <c r="C17" i="24"/>
  <c r="C16" i="24"/>
  <c r="C15" i="24"/>
  <c r="C9" i="24"/>
  <c r="C8" i="24"/>
  <c r="C7" i="24"/>
  <c r="B38" i="24"/>
  <c r="B37" i="24"/>
  <c r="B35" i="24"/>
  <c r="B34" i="24"/>
  <c r="B33" i="24"/>
  <c r="B32" i="24"/>
  <c r="B31" i="24"/>
  <c r="B30" i="24"/>
  <c r="B29" i="24"/>
  <c r="B28" i="24"/>
  <c r="J28" i="24" s="1"/>
  <c r="B27" i="24"/>
  <c r="B26" i="24"/>
  <c r="B25" i="24"/>
  <c r="K25" i="24" s="1"/>
  <c r="B24" i="24"/>
  <c r="J24" i="24" s="1"/>
  <c r="B23" i="24"/>
  <c r="B22" i="24"/>
  <c r="B21" i="24"/>
  <c r="B20" i="24"/>
  <c r="J20" i="24" s="1"/>
  <c r="B19" i="24"/>
  <c r="B18" i="24"/>
  <c r="B17" i="24"/>
  <c r="B16" i="24"/>
  <c r="J16" i="24" s="1"/>
  <c r="B15" i="24"/>
  <c r="B9" i="24"/>
  <c r="B8" i="24"/>
  <c r="J8" i="24" s="1"/>
  <c r="B7" i="24"/>
  <c r="D21" i="24" l="1"/>
  <c r="H21" i="24"/>
  <c r="F21" i="24"/>
  <c r="J21" i="24"/>
  <c r="K21" i="24"/>
  <c r="K18" i="24"/>
  <c r="H18" i="24"/>
  <c r="D18" i="24"/>
  <c r="J18" i="24"/>
  <c r="F18" i="24"/>
  <c r="D27" i="24"/>
  <c r="H27" i="24"/>
  <c r="K27" i="24"/>
  <c r="J27" i="24"/>
  <c r="F27" i="24"/>
  <c r="I30" i="24"/>
  <c r="L30" i="24"/>
  <c r="M30" i="24"/>
  <c r="G30" i="24"/>
  <c r="E30" i="24"/>
  <c r="G21" i="24"/>
  <c r="M21" i="24"/>
  <c r="E21" i="24"/>
  <c r="L21" i="24"/>
  <c r="I21" i="24"/>
  <c r="K22" i="24"/>
  <c r="H22" i="24"/>
  <c r="D22" i="24"/>
  <c r="J22" i="24"/>
  <c r="F22" i="24"/>
  <c r="B45" i="24"/>
  <c r="B39" i="24"/>
  <c r="I8" i="24"/>
  <c r="L8" i="24"/>
  <c r="E8" i="24"/>
  <c r="M8" i="24"/>
  <c r="G8" i="24"/>
  <c r="I18" i="24"/>
  <c r="L18" i="24"/>
  <c r="M18" i="24"/>
  <c r="G18" i="24"/>
  <c r="E18" i="24"/>
  <c r="G31" i="24"/>
  <c r="M31" i="24"/>
  <c r="E31" i="24"/>
  <c r="L31" i="24"/>
  <c r="I31" i="24"/>
  <c r="C39" i="24"/>
  <c r="C45" i="24"/>
  <c r="G9" i="24"/>
  <c r="M9" i="24"/>
  <c r="E9" i="24"/>
  <c r="L9" i="24"/>
  <c r="I9" i="24"/>
  <c r="D19" i="24"/>
  <c r="H19" i="24"/>
  <c r="K19" i="24"/>
  <c r="J19" i="24"/>
  <c r="F19" i="24"/>
  <c r="D35" i="24"/>
  <c r="H35" i="24"/>
  <c r="K35" i="24"/>
  <c r="J35" i="24"/>
  <c r="F35" i="24"/>
  <c r="G15" i="24"/>
  <c r="M15" i="24"/>
  <c r="E15" i="24"/>
  <c r="L15" i="24"/>
  <c r="I15" i="24"/>
  <c r="I22" i="24"/>
  <c r="L22" i="24"/>
  <c r="M22" i="24"/>
  <c r="G22" i="24"/>
  <c r="E22" i="24"/>
  <c r="K34" i="24"/>
  <c r="H34" i="24"/>
  <c r="D34" i="24"/>
  <c r="J34" i="24"/>
  <c r="F34" i="24"/>
  <c r="D9" i="24"/>
  <c r="H9" i="24"/>
  <c r="F9" i="24"/>
  <c r="J9" i="24"/>
  <c r="K9" i="24"/>
  <c r="D29" i="24"/>
  <c r="H29" i="24"/>
  <c r="F29" i="24"/>
  <c r="J29" i="24"/>
  <c r="K29" i="24"/>
  <c r="K26" i="24"/>
  <c r="H26" i="24"/>
  <c r="D26" i="24"/>
  <c r="J26" i="24"/>
  <c r="F26" i="24"/>
  <c r="G7" i="24"/>
  <c r="M7" i="24"/>
  <c r="E7" i="24"/>
  <c r="L7" i="24"/>
  <c r="I7" i="24"/>
  <c r="K38" i="24"/>
  <c r="J38" i="24"/>
  <c r="F38" i="24"/>
  <c r="D38" i="24"/>
  <c r="H38" i="24"/>
  <c r="G27" i="24"/>
  <c r="M27" i="24"/>
  <c r="E27" i="24"/>
  <c r="L27" i="24"/>
  <c r="I27" i="24"/>
  <c r="B6" i="24"/>
  <c r="B14" i="24"/>
  <c r="K30" i="24"/>
  <c r="H30" i="24"/>
  <c r="D30" i="24"/>
  <c r="J30" i="24"/>
  <c r="F30" i="24"/>
  <c r="G23" i="24"/>
  <c r="M23" i="24"/>
  <c r="E23" i="24"/>
  <c r="L23" i="24"/>
  <c r="I23" i="24"/>
  <c r="D7" i="24"/>
  <c r="H7" i="24"/>
  <c r="K7" i="24"/>
  <c r="J7" i="24"/>
  <c r="G35" i="24"/>
  <c r="M35" i="24"/>
  <c r="E35" i="24"/>
  <c r="L35" i="24"/>
  <c r="I35" i="24"/>
  <c r="D15" i="24"/>
  <c r="H15" i="24"/>
  <c r="K15" i="24"/>
  <c r="J15" i="24"/>
  <c r="D23" i="24"/>
  <c r="H23" i="24"/>
  <c r="K23" i="24"/>
  <c r="J23" i="24"/>
  <c r="D31" i="24"/>
  <c r="H31" i="24"/>
  <c r="K31" i="24"/>
  <c r="J31" i="24"/>
  <c r="I34" i="24"/>
  <c r="L34" i="24"/>
  <c r="M34" i="24"/>
  <c r="G34" i="24"/>
  <c r="E34" i="24"/>
  <c r="M38" i="24"/>
  <c r="E38" i="24"/>
  <c r="L38" i="24"/>
  <c r="G38" i="24"/>
  <c r="F23" i="24"/>
  <c r="I38" i="24"/>
  <c r="I65" i="24"/>
  <c r="J65" i="24"/>
  <c r="K65" i="24"/>
  <c r="I57" i="24"/>
  <c r="J57" i="24"/>
  <c r="K57" i="24"/>
  <c r="I69" i="24"/>
  <c r="J69" i="24"/>
  <c r="K69" i="24"/>
  <c r="K24" i="24"/>
  <c r="H24" i="24"/>
  <c r="D24" i="24"/>
  <c r="F24" i="24"/>
  <c r="I16" i="24"/>
  <c r="L16" i="24"/>
  <c r="E16" i="24"/>
  <c r="M16" i="24"/>
  <c r="I28" i="24"/>
  <c r="L28" i="24"/>
  <c r="E28" i="24"/>
  <c r="M28" i="24"/>
  <c r="G19" i="24"/>
  <c r="M19" i="24"/>
  <c r="E19" i="24"/>
  <c r="L19" i="24"/>
  <c r="I19" i="24"/>
  <c r="K8" i="24"/>
  <c r="H8" i="24"/>
  <c r="D8" i="24"/>
  <c r="F8" i="24"/>
  <c r="D17" i="24"/>
  <c r="H17" i="24"/>
  <c r="F17" i="24"/>
  <c r="J17" i="24"/>
  <c r="D25" i="24"/>
  <c r="H25" i="24"/>
  <c r="F25" i="24"/>
  <c r="J25" i="24"/>
  <c r="D33" i="24"/>
  <c r="H33" i="24"/>
  <c r="F33" i="24"/>
  <c r="J33" i="24"/>
  <c r="C14" i="24"/>
  <c r="C6" i="24"/>
  <c r="G17" i="24"/>
  <c r="M17" i="24"/>
  <c r="E17" i="24"/>
  <c r="L17" i="24"/>
  <c r="I17" i="24"/>
  <c r="I20" i="24"/>
  <c r="L20" i="24"/>
  <c r="E20" i="24"/>
  <c r="M20" i="24"/>
  <c r="I26" i="24"/>
  <c r="L26" i="24"/>
  <c r="M26" i="24"/>
  <c r="G26" i="24"/>
  <c r="E26" i="24"/>
  <c r="G29" i="24"/>
  <c r="M29" i="24"/>
  <c r="E29" i="24"/>
  <c r="L29" i="24"/>
  <c r="I29" i="24"/>
  <c r="I32" i="24"/>
  <c r="L32" i="24"/>
  <c r="E32" i="24"/>
  <c r="M32" i="24"/>
  <c r="F15" i="24"/>
  <c r="F31" i="24"/>
  <c r="K32" i="24"/>
  <c r="H32" i="24"/>
  <c r="D32" i="24"/>
  <c r="F32" i="24"/>
  <c r="G25" i="24"/>
  <c r="M25" i="24"/>
  <c r="E25" i="24"/>
  <c r="L25" i="24"/>
  <c r="I25" i="24"/>
  <c r="K20" i="24"/>
  <c r="H20" i="24"/>
  <c r="D20" i="24"/>
  <c r="F20" i="24"/>
  <c r="K28" i="24"/>
  <c r="H28" i="24"/>
  <c r="D28" i="24"/>
  <c r="F28" i="24"/>
  <c r="F37" i="24"/>
  <c r="J37" i="24"/>
  <c r="K37" i="24"/>
  <c r="H37" i="24"/>
  <c r="I37" i="24"/>
  <c r="G37" i="24"/>
  <c r="M37" i="24"/>
  <c r="L37" i="24"/>
  <c r="G16" i="24"/>
  <c r="G32" i="24"/>
  <c r="D37" i="24"/>
  <c r="I61" i="24"/>
  <c r="J61" i="24"/>
  <c r="K61" i="24"/>
  <c r="G33" i="24"/>
  <c r="M33" i="24"/>
  <c r="E33" i="24"/>
  <c r="L33" i="24"/>
  <c r="I33" i="24"/>
  <c r="F7" i="24"/>
  <c r="J32" i="24"/>
  <c r="E37" i="24"/>
  <c r="I73" i="24"/>
  <c r="I77" i="24" s="1"/>
  <c r="J73" i="24"/>
  <c r="K73" i="24"/>
  <c r="K16" i="24"/>
  <c r="H16" i="24"/>
  <c r="D16" i="24"/>
  <c r="F16" i="24"/>
  <c r="I24" i="24"/>
  <c r="L24" i="24"/>
  <c r="E24" i="24"/>
  <c r="M24" i="24"/>
  <c r="K17" i="24"/>
  <c r="G28" i="24"/>
  <c r="K33" i="24"/>
  <c r="I53" i="24"/>
  <c r="J53" i="24"/>
  <c r="K53" i="24"/>
  <c r="I41" i="24"/>
  <c r="G41" i="24"/>
  <c r="I43" i="24"/>
  <c r="G43" i="24"/>
  <c r="K51" i="24"/>
  <c r="K55" i="24"/>
  <c r="K59" i="24"/>
  <c r="K63" i="24"/>
  <c r="K67" i="24"/>
  <c r="K71" i="24"/>
  <c r="K75" i="24"/>
  <c r="K77" i="24" s="1"/>
  <c r="E41" i="24"/>
  <c r="E43" i="24"/>
  <c r="J54" i="24"/>
  <c r="J58" i="24"/>
  <c r="J62" i="24"/>
  <c r="J66" i="24"/>
  <c r="J70" i="24"/>
  <c r="J74" i="24"/>
  <c r="J77" i="24" s="1"/>
  <c r="K54" i="24"/>
  <c r="K58" i="24"/>
  <c r="K62" i="24"/>
  <c r="K66" i="24"/>
  <c r="K70" i="24"/>
  <c r="K74" i="24"/>
  <c r="F40" i="24"/>
  <c r="F42" i="24"/>
  <c r="F44" i="24"/>
  <c r="J40" i="24"/>
  <c r="J42" i="24"/>
  <c r="J44" i="24"/>
  <c r="E40" i="24"/>
  <c r="E42" i="24"/>
  <c r="E44" i="24"/>
  <c r="I78" i="24" l="1"/>
  <c r="I79" i="24"/>
  <c r="J79" i="24"/>
  <c r="J78" i="24"/>
  <c r="H45" i="24"/>
  <c r="F45" i="24"/>
  <c r="J45" i="24"/>
  <c r="K45" i="24"/>
  <c r="D45" i="24"/>
  <c r="K79" i="24"/>
  <c r="K78" i="24"/>
  <c r="I39" i="24"/>
  <c r="G39" i="24"/>
  <c r="E39" i="24"/>
  <c r="M39" i="24"/>
  <c r="L39" i="24"/>
  <c r="F39" i="24"/>
  <c r="J39" i="24"/>
  <c r="H39" i="24"/>
  <c r="D39" i="24"/>
  <c r="K39" i="24"/>
  <c r="I6" i="24"/>
  <c r="L6" i="24"/>
  <c r="M6" i="24"/>
  <c r="G6" i="24"/>
  <c r="E6" i="24"/>
  <c r="K6" i="24"/>
  <c r="H6" i="24"/>
  <c r="D6" i="24"/>
  <c r="J6" i="24"/>
  <c r="F6" i="24"/>
  <c r="I14" i="24"/>
  <c r="L14" i="24"/>
  <c r="M14" i="24"/>
  <c r="G14" i="24"/>
  <c r="E14" i="24"/>
  <c r="K14" i="24"/>
  <c r="H14" i="24"/>
  <c r="D14" i="24"/>
  <c r="J14" i="24"/>
  <c r="F14" i="24"/>
  <c r="I45" i="24"/>
  <c r="G45" i="24"/>
  <c r="M45" i="24"/>
  <c r="L45" i="24"/>
  <c r="E45" i="24"/>
  <c r="I83" i="24" l="1"/>
  <c r="I82" i="24"/>
  <c r="I81" i="24"/>
</calcChain>
</file>

<file path=xl/sharedStrings.xml><?xml version="1.0" encoding="utf-8"?>
<sst xmlns="http://schemas.openxmlformats.org/spreadsheetml/2006/main" count="1774" uniqueCount="521">
  <si>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</si>
  <si>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</si>
  <si>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</si>
  <si>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</si>
  <si>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</si>
  <si>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</si>
  <si>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</si>
  <si>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</si>
  <si>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</si>
  <si>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</si>
  <si>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</si>
  <si>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</si>
  <si>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</si>
  <si>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Wilhelmshaven, Stadt (03405)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</si>
  <si>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</si>
  <si>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</si>
  <si>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</si>
  <si>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</si>
  <si>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</si>
  <si>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</si>
  <si>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</si>
  <si>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</si>
  <si>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</si>
  <si>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</si>
  <si>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</si>
  <si>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</si>
  <si>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</si>
  <si>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</si>
  <si>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</si>
  <si>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</si>
  <si>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</si>
  <si>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</si>
  <si>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</si>
  <si>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</si>
  <si>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</si>
  <si>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</si>
  <si>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</si>
  <si>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</si>
  <si>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</si>
  <si>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</si>
  <si>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</si>
  <si>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</si>
  <si>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</si>
  <si>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</si>
  <si>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</si>
  <si>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</si>
  <si>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</si>
  <si>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</si>
  <si>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</si>
  <si>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</si>
  <si>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</si>
  <si>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</si>
  <si>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</si>
  <si>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</si>
  <si>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</si>
  <si>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</si>
  <si>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</si>
  <si>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</si>
  <si>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</si>
  <si>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</si>
  <si>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</si>
  <si>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</si>
  <si>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</si>
  <si>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</si>
  <si>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</si>
  <si>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</si>
  <si>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</si>
  <si>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</si>
  <si>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</si>
  <si>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</si>
  <si>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</si>
  <si>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</si>
  <si>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</si>
  <si>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</si>
  <si>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</si>
  <si>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</si>
  <si>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</si>
  <si>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</si>
  <si>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</si>
  <si>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</si>
  <si>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</si>
  <si>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</si>
  <si>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</si>
  <si>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</si>
  <si>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</si>
  <si>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</si>
  <si>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</si>
  <si>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</si>
  <si>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</si>
  <si>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</si>
  <si>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</si>
  <si>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</si>
  <si>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Wilhelmshaven, Stadt (03405);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</si>
  <si>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</si>
  <si>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</si>
  <si>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</si>
  <si>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</si>
  <si>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</si>
  <si>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</si>
  <si>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</si>
  <si>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</si>
  <si>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</si>
  <si>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</si>
  <si>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</si>
  <si>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</si>
  <si>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</si>
  <si>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</si>
  <si>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</si>
  <si>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</si>
  <si>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</si>
  <si>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</si>
  <si>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</si>
  <si>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</si>
  <si>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</si>
  <si>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</si>
  <si>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</si>
  <si>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</si>
  <si>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</si>
  <si>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</si>
  <si>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</si>
  <si>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</si>
  <si>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</si>
  <si>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</si>
  <si>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</si>
  <si>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</si>
  <si>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</si>
  <si>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</si>
  <si>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</si>
  <si>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</si>
  <si>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</si>
  <si>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</si>
  <si>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</si>
  <si>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</si>
  <si>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</si>
  <si>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</si>
  <si>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</si>
  <si>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</si>
  <si>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</si>
  <si>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</si>
  <si>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</si>
  <si>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</si>
  <si>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</si>
  <si>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</si>
  <si>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</si>
  <si>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</si>
  <si>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</si>
  <si>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</si>
  <si>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</si>
  <si>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</si>
  <si>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</si>
  <si>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</si>
  <si>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</si>
  <si>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</si>
  <si>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</si>
  <si>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</si>
  <si>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</si>
  <si>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</si>
  <si>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</si>
  <si>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</si>
  <si>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</si>
  <si>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</si>
  <si>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</si>
  <si>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</si>
  <si>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</si>
  <si>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</si>
  <si>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</si>
  <si>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</si>
  <si>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</si>
  <si>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</si>
  <si>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</si>
  <si>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</si>
  <si>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</si>
  <si>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</si>
  <si>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</si>
  <si>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</si>
  <si>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</si>
  <si>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</si>
  <si>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</si>
  <si>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</si>
  <si>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</si>
  <si>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</si>
  <si>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</si>
  <si>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</si>
  <si>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Wilhelmshaven, Stadt (03405)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</si>
  <si>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</si>
  <si>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</si>
  <si>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</si>
  <si>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</si>
  <si>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</si>
  <si>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</si>
  <si>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</si>
  <si>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</si>
  <si>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</si>
  <si>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</si>
  <si>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</si>
  <si>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</si>
  <si>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</si>
  <si>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</si>
  <si>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</si>
  <si>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</si>
  <si>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</si>
  <si>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</si>
  <si>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</si>
  <si>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</si>
  <si>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</si>
  <si>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</si>
  <si>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</si>
  <si>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</si>
  <si>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</si>
  <si>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</si>
  <si>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</si>
  <si>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</si>
  <si>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</si>
  <si>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</si>
  <si>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</si>
  <si>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</si>
  <si>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</si>
  <si>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</si>
  <si>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</si>
  <si>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</si>
  <si>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</si>
  <si>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</si>
  <si>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</si>
  <si>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</si>
  <si>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</si>
  <si>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</si>
  <si>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</si>
  <si>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</si>
  <si>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</si>
  <si>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</si>
  <si>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</si>
  <si>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</si>
  <si>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</si>
  <si>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</si>
  <si>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</si>
  <si>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</si>
  <si>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</si>
  <si>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</si>
  <si>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</si>
  <si>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</si>
  <si>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</si>
  <si>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</si>
  <si>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</si>
  <si>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</si>
  <si>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</si>
  <si>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</si>
  <si>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</si>
  <si>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</si>
  <si>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</si>
  <si>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</si>
  <si>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</si>
  <si>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</si>
  <si>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</si>
  <si>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</si>
  <si>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</si>
  <si>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</si>
  <si>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</si>
  <si>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</si>
  <si>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</si>
  <si>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</si>
  <si>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</si>
  <si>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</si>
  <si>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</si>
  <si>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</si>
  <si>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</si>
  <si>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</si>
  <si>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</si>
  <si>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</si>
  <si>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</si>
  <si>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</si>
  <si>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</si>
  <si>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</si>
  <si>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</si>
  <si>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</si>
  <si>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</si>
  <si>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</si>
  <si>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</si>
  <si>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</si>
  <si>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</si>
  <si>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</si>
  <si>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</si>
  <si>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</si>
  <si>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</si>
  <si>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</si>
  <si>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</si>
  <si>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</si>
  <si>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</si>
  <si>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</si>
  <si>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</si>
  <si>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</si>
  <si>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</si>
  <si>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</si>
  <si>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</si>
  <si>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</si>
  <si>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</si>
  <si>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</si>
  <si>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</si>
  <si>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</si>
  <si>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</si>
  <si>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</si>
  <si>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</si>
  <si>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</si>
  <si>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</si>
  <si>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</si>
  <si>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</si>
  <si>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</si>
  <si>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</si>
  <si>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</si>
  <si>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</si>
  <si>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</si>
  <si>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</si>
  <si>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</si>
  <si>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</si>
  <si>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</si>
  <si>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</si>
  <si>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</si>
  <si>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</si>
  <si>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</si>
  <si>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</si>
  <si>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</si>
  <si>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</si>
  <si>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</si>
  <si>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</si>
  <si>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</si>
  <si>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</si>
  <si>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</si>
  <si>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</si>
  <si>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</si>
  <si>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</si>
  <si>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</si>
  <si>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</si>
  <si>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</si>
  <si>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</si>
  <si>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</si>
  <si>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</si>
  <si>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</si>
  <si>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</si>
  <si>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</si>
  <si>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</si>
  <si>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</si>
  <si>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</si>
  <si>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</si>
  <si>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</si>
  <si>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</si>
  <si>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</si>
  <si>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</si>
  <si>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</si>
  <si>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</si>
  <si>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</si>
  <si>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</si>
  <si>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</si>
  <si>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</si>
  <si>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</si>
  <si>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</si>
  <si>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</si>
  <si>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</si>
  <si>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</si>
  <si>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</si>
  <si>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</si>
  <si>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</si>
  <si>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</si>
  <si>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</si>
  <si>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</si>
  <si>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</si>
  <si>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</si>
  <si>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</si>
  <si>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</si>
  <si>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</si>
  <si>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</si>
  <si>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</si>
  <si>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</si>
  <si>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</si>
  <si>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</si>
  <si>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Wilhelmshaven, Stadt (03405);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</si>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</sst>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{89154A49-6F62-4216-A15C-4787FCFFE078}</c15:txfldGUID>
                      <c15:f>Daten_Diagramme!$D$6</c15:f>
                      <c15:dlblFieldTableCache>
                        <c:ptCount val="1"/>
                        <c:pt idx="0">
                          <c:v>2.8</c:v>
                        </c:pt>
                      </c15:dlblFieldTableCache>
                    </c15:dlblFTEntry>
                  </c15:dlblFieldTable>
                  <c15:showDataLabelsRange val="0"/>
                </c:ext>
                <c:ext xmlns:c16="http://schemas.microsoft.com/office/drawing/2014/chart" uri="{C3380CC4-5D6E-409C-BE32-E72D297353CC}">
                  <c16:uniqueId val="{00000000-D993-4F09-90C5-0F2C3A223D04}"/>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{39129018-BC28-4EBE-B44B-E3B98EFB8D33}</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D993-4F09-90C5-0F2C3A223D0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{AC7FB360-79C2-48FD-A158-EB135BD9AB5F}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993-4F09-90C5-0F2C3A223D0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{12786E2D-5CEA-4695-A47D-9456AB676BCF}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993-4F09-90C5-0F2C3A223D0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2.7595914626162106</c:v>
                </c:pt>
                <c:pt idx="1">
                  <c:v>1.4040057212208159</c:v>
                </c:pt>
                <c:pt idx="2">
                  <c:v>1.1186464311118853</c:v>
                </c:pt>
                <c:pt idx="3">
                  <c:v>1.0875687030768</c:v>
                </c:pt>
              </c:numCache>
            </c:numRef>
          </c:val>
          <c:extLst>
            <c:ext xmlns:c16="http://schemas.microsoft.com/office/drawing/2014/chart" uri="{C3380CC4-5D6E-409C-BE32-E72D297353CC}">
              <c16:uniqueId val="{00000004-D993-4F09-90C5-0F2C3A223D0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{BE0496E8-113A-4B94-A5CC-A965422109D0}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993-4F09-90C5-0F2C3A223D0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{69E36FA9-2927-459A-8848-F6C8D35D4F60}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993-4F09-90C5-0F2C3A223D0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{71E905FE-255C-4B22-8184-4293F774C0C5}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993-4F09-90C5-0F2C3A223D0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{4864077A-C519-4F72-996D-7E78A3508A1D}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993-4F09-90C5-0F2C3A223D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93-4F09-90C5-0F2C3A223D0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93-4F09-90C5-0F2C3A223D0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{3AC1E526-35FA-4CDA-A599-5B05D4AB66F8}</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CCF8-4A9C-9C9A-94D3A100508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{7EC810F2-E47B-4E93-8B13-E86A508D2288}</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CCF8-4A9C-9C9A-94D3A100508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{F3DDB23F-B5DA-4960-A769-2995856FE4D9}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CF8-4A9C-9C9A-94D3A100508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{7D6C686C-2EB5-4657-B38E-E63EDBC96F3E}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CF8-4A9C-9C9A-94D3A10050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-2.6857779014750904</c:v>
                </c:pt>
                <c:pt idx="1">
                  <c:v>-2.8801937126160149</c:v>
                </c:pt>
                <c:pt idx="2">
                  <c:v>-2.7637010795899166</c:v>
                </c:pt>
                <c:pt idx="3">
                  <c:v>-2.8655893304673015</c:v>
                </c:pt>
              </c:numCache>
            </c:numRef>
          </c:val>
          <c:extLst>
            <c:ext xmlns:c16="http://schemas.microsoft.com/office/drawing/2014/chart" uri="{C3380CC4-5D6E-409C-BE32-E72D297353CC}">
              <c16:uniqueId val="{00000004-CCF8-4A9C-9C9A-94D3A100508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{62719448-3AA9-4305-86EC-26D59CB3BFB9}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CF8-4A9C-9C9A-94D3A100508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{67363B49-5E17-42B2-95B9-1200960F6726}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CF8-4A9C-9C9A-94D3A100508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{2F21BE3D-3241-4EBE-A9F9-BD3F1D3B0F13}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CF8-4A9C-9C9A-94D3A100508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{8F2C7864-B7F1-4CB6-93C7-3EFBDCC88CBA}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CF8-4A9C-9C9A-94D3A10050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CF8-4A9C-9C9A-94D3A100508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CF8-4A9C-9C9A-94D3A100508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{AE3B3004-A2EB-492A-A34D-9F1E37E816A0}</c15:txfldGUID>
                      <c15:f>Daten_Diagramme!$D$14</c15:f>
                      <c15:dlblFieldTableCache>
                        <c:ptCount val="1"/>
                        <c:pt idx="0">
                          <c:v>2.8</c:v>
                        </c:pt>
                      </c15:dlblFieldTableCache>
                    </c15:dlblFTEntry>
                  </c15:dlblFieldTable>
                  <c15:showDataLabelsRange val="0"/>
                </c:ext>
                <c:ext xmlns:c16="http://schemas.microsoft.com/office/drawing/2014/chart" uri="{C3380CC4-5D6E-409C-BE32-E72D297353CC}">
                  <c16:uniqueId val="{00000000-9734-4E03-9AF3-7B68A00A8EFD}"/>
                </c:ext>
              </c:extLst>
            </c:dLbl>
            <c:dLbl>
              <c:idx val="1"/>
              <c:tx>
                <c:strRef>
                  <c:f>Daten_Diagramme!$D$15</c:f>
                  <c:strCache>
                    <c:ptCount val="1"/>
                    <c:pt idx="0">
                      <c:v>37.5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{3B7D08CD-212A-41EB-AC7C-03E61A1455F0}</c15:txfldGUID>
                      <c15:f>Daten_Diagramme!$D$15</c15:f>
                      <c15:dlblFieldTableCache>
                        <c:ptCount val="1"/>
                        <c:pt idx="0">
                          <c:v>37.5</c:v>
                        </c:pt>
                      </c15:dlblFieldTableCache>
                    </c15:dlblFTEntry>
                  </c15:dlblFieldTable>
                  <c15:showDataLabelsRange val="0"/>
                </c:ext>
                <c:ext xmlns:c16="http://schemas.microsoft.com/office/drawing/2014/chart" uri="{C3380CC4-5D6E-409C-BE32-E72D297353CC}">
                  <c16:uniqueId val="{00000001-9734-4E03-9AF3-7B68A00A8EFD}"/>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{9B37373E-07B4-4698-9F64-109E3D8A15A1}</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9734-4E03-9AF3-7B68A00A8EFD}"/>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{C6D9A2FD-D215-476D-8CD6-917CFB8AA0A6}</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9734-4E03-9AF3-7B68A00A8EFD}"/>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{FD294C3C-C176-4A15-BF7F-B468096167B9}</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9734-4E03-9AF3-7B68A00A8EFD}"/>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{8AC61327-7D65-4740-A39A-5B71EE026F37}</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9734-4E03-9AF3-7B68A00A8EFD}"/>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{F8B0CD0A-BE1E-467A-A128-367C6C67E20B}</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9734-4E03-9AF3-7B68A00A8EFD}"/>
                </c:ext>
              </c:extLst>
            </c:dLbl>
            <c:dLbl>
              <c:idx val="7"/>
              <c:tx>
                <c:strRef>
                  <c:f>Daten_Diagramme!$D$21</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{4E961CD1-2D8B-41AA-8A93-D6E847BB7AD9}</c15:txfldGUID>
                      <c15:f>Daten_Diagramme!$D$21</c15:f>
                      <c15:dlblFieldTableCache>
                        <c:ptCount val="1"/>
                        <c:pt idx="0">
                          <c:v>8.3</c:v>
                        </c:pt>
                      </c15:dlblFieldTableCache>
                    </c15:dlblFTEntry>
                  </c15:dlblFieldTable>
                  <c15:showDataLabelsRange val="0"/>
                </c:ext>
                <c:ext xmlns:c16="http://schemas.microsoft.com/office/drawing/2014/chart" uri="{C3380CC4-5D6E-409C-BE32-E72D297353CC}">
                  <c16:uniqueId val="{00000007-9734-4E03-9AF3-7B68A00A8EFD}"/>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{97891357-9F40-4D13-A1B4-E841CE891839}</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9734-4E03-9AF3-7B68A00A8EFD}"/>
                </c:ext>
              </c:extLst>
            </c:dLbl>
            <c:dLbl>
              <c:idx val="9"/>
              <c:tx>
                <c:strRef>
                  <c:f>Daten_Diagramme!$D$23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{2EBED127-E2E1-4406-B737-AB7BC2BF26D1}</c15:txfldGUID>
                      <c15:f>Daten_Diagramme!$D$23</c15:f>
                      <c15:dlblFieldTableCache>
                        <c:ptCount val="1"/>
                        <c:pt idx="0">
                          <c:v>8.5</c:v>
                        </c:pt>
                      </c15:dlblFieldTableCache>
                    </c15:dlblFTEntry>
                  </c15:dlblFieldTable>
                  <c15:showDataLabelsRange val="0"/>
                </c:ext>
                <c:ext xmlns:c16="http://schemas.microsoft.com/office/drawing/2014/chart" uri="{C3380CC4-5D6E-409C-BE32-E72D297353CC}">
                  <c16:uniqueId val="{00000009-9734-4E03-9AF3-7B68A00A8EFD}"/>
                </c:ext>
              </c:extLst>
            </c:dLbl>
            <c:dLbl>
              <c:idx val="10"/>
              <c:tx>
                <c:strRef>
                  <c:f>Daten_Diagramme!$D$24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{41DF2CC1-1393-4173-83E6-E6ECC735C007}</c15:txfldGUID>
                      <c15:f>Daten_Diagramme!$D$24</c15:f>
                      <c15:dlblFieldTableCache>
                        <c:ptCount val="1"/>
                        <c:pt idx="0">
                          <c:v>2.7</c:v>
                        </c:pt>
                      </c15:dlblFieldTableCache>
                    </c15:dlblFTEntry>
                  </c15:dlblFieldTable>
                  <c15:showDataLabelsRange val="0"/>
                </c:ext>
                <c:ext xmlns:c16="http://schemas.microsoft.com/office/drawing/2014/chart" uri="{C3380CC4-5D6E-409C-BE32-E72D297353CC}">
                  <c16:uniqueId val="{0000000A-9734-4E03-9AF3-7B68A00A8EFD}"/>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{7C1FBB89-545D-47B2-81B4-C004BF73EDBB}</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9734-4E03-9AF3-7B68A00A8EFD}"/>
                </c:ext>
              </c:extLst>
            </c:dLbl>
            <c:dLbl>
              <c:idx val="12"/>
              <c:tx>
                <c:strRef>
                  <c:f>Daten_Diagramme!$D$26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{489D004D-23FF-49B9-BE83-E5AABA38C70A}</c15:txfldGUID>
                      <c15:f>Daten_Diagramme!$D$26</c15:f>
                      <c15:dlblFieldTableCache>
                        <c:ptCount val="1"/>
                        <c:pt idx="0">
                          <c:v>-3.9</c:v>
                        </c:pt>
                      </c15:dlblFieldTableCache>
                    </c15:dlblFTEntry>
                  </c15:dlblFieldTable>
                  <c15:showDataLabelsRange val="0"/>
                </c:ext>
                <c:ext xmlns:c16="http://schemas.microsoft.com/office/drawing/2014/chart" uri="{C3380CC4-5D6E-409C-BE32-E72D297353CC}">
                  <c16:uniqueId val="{0000000C-9734-4E03-9AF3-7B68A00A8EFD}"/>
                </c:ext>
              </c:extLst>
            </c:dLbl>
            <c:dLbl>
              <c:idx val="13"/>
              <c:tx>
                <c:strRef>
                  <c:f>Daten_Diagramme!$D$27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{A12BE16B-B284-4C31-80C6-5E1B6FD668A5}</c15:txfldGUID>
                      <c15:f>Daten_Diagramme!$D$27</c15:f>
                      <c15:dlblFieldTableCache>
                        <c:ptCount val="1"/>
                        <c:pt idx="0">
                          <c:v>10.4</c:v>
                        </c:pt>
                      </c15:dlblFieldTableCache>
                    </c15:dlblFTEntry>
                  </c15:dlblFieldTable>
                  <c15:showDataLabelsRange val="0"/>
                </c:ext>
                <c:ext xmlns:c16="http://schemas.microsoft.com/office/drawing/2014/chart" uri="{C3380CC4-5D6E-409C-BE32-E72D297353CC}">
                  <c16:uniqueId val="{0000000D-9734-4E03-9AF3-7B68A00A8EFD}"/>
                </c:ext>
              </c:extLst>
            </c:dLbl>
            <c:dLbl>
              <c:idx val="14"/>
              <c:tx>
                <c:strRef>
                  <c:f>Daten_Diagramme!$D$28</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{F4D2305F-5107-4FC5-8ECC-3B75195535AF}</c15:txfldGUID>
                      <c15:f>Daten_Diagramme!$D$28</c15:f>
                      <c15:dlblFieldTableCache>
                        <c:ptCount val="1"/>
                        <c:pt idx="0">
                          <c:v>12.4</c:v>
                        </c:pt>
                      </c15:dlblFieldTableCache>
                    </c15:dlblFTEntry>
                  </c15:dlblFieldTable>
                  <c15:showDataLabelsRange val="0"/>
                </c:ext>
                <c:ext xmlns:c16="http://schemas.microsoft.com/office/drawing/2014/chart" uri="{C3380CC4-5D6E-409C-BE32-E72D297353CC}">
                  <c16:uniqueId val="{0000000E-9734-4E03-9AF3-7B68A00A8EFD}"/>
                </c:ext>
              </c:extLst>
            </c:dLbl>
            <c:dLbl>
              <c:idx val="15"/>
              <c:tx>
                <c:strRef>
                  <c:f>Daten_Diagramme!$D$29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{F3DAFD39-D71F-4578-B441-97C988048117}</c15:txfldGUID>
                      <c15:f>Daten_Diagramme!$D$29</c15:f>
                      <c15:dlblFieldTableCache>
                        <c:ptCount val="1"/>
                        <c:pt idx="0">
                          <c:v>7.4</c:v>
                        </c:pt>
                      </c15:dlblFieldTableCache>
                    </c15:dlblFTEntry>
                  </c15:dlblFieldTable>
                  <c15:showDataLabelsRange val="0"/>
                </c:ext>
                <c:ext xmlns:c16="http://schemas.microsoft.com/office/drawing/2014/chart" uri="{C3380CC4-5D6E-409C-BE32-E72D297353CC}">
                  <c16:uniqueId val="{0000000F-9734-4E03-9AF3-7B68A00A8EFD}"/>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{69E010B8-3F32-4FF5-8A70-DCEF63E72893}</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9734-4E03-9AF3-7B68A00A8EFD}"/>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{68C97952-D68B-43DC-9DA5-647193214972}</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9734-4E03-9AF3-7B68A00A8EFD}"/>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{2566416A-4EE4-4E66-9FC9-9A1AA92C254B}</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9734-4E03-9AF3-7B68A00A8EFD}"/>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{6C6977C9-4CE1-4733-9376-FA35DCC5EF3E}</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9734-4E03-9AF3-7B68A00A8EFD}"/>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{FF14A8BF-2439-43A5-A2A6-9DDDF5AC0DA0}</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9734-4E03-9AF3-7B68A00A8EF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{18C88BC4-756F-43B0-B5F0-E0DD5227DE81}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734-4E03-9AF3-7B68A00A8EF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{1A9E294D-8631-43C2-8C84-267BFBA0887E}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734-4E03-9AF3-7B68A00A8EFD}"/>
                </c:ext>
              </c:extLst>
            </c:dLbl>
            <c:dLbl>
              <c:idx val="23"/>
              <c:tx>
                <c:strRef>
                  <c:f>Daten_Diagramme!$D$37</c:f>
                  <c:strCache>
                    <c:ptCount val="1"/>
                    <c:pt idx="0">
                      <c:v>37.5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{75875CB8-7C74-4538-B156-9897447AB5E4}</c15:txfldGUID>
                      <c15:f>Daten_Diagramme!$D$37</c15:f>
                      <c15:dlblFieldTableCache>
                        <c:ptCount val="1"/>
                        <c:pt idx="0">
                          <c:v>37.5</c:v>
                        </c:pt>
                      </c15:dlblFieldTableCache>
                    </c15:dlblFTEntry>
                  </c15:dlblFieldTable>
                  <c15:showDataLabelsRange val="0"/>
                </c:ext>
                <c:ext xmlns:c16="http://schemas.microsoft.com/office/drawing/2014/chart" uri="{C3380CC4-5D6E-409C-BE32-E72D297353CC}">
                  <c16:uniqueId val="{00000017-9734-4E03-9AF3-7B68A00A8EFD}"/>
                </c:ext>
              </c:extLst>
            </c:dLbl>
            <c:dLbl>
              <c:idx val="24"/>
              <c:layout>
                <c:manualLayout>
                  <c:x val="4.7769028871392123E-3"/>
                  <c:y val="-4.6876052205785108E-5"/>
                </c:manualLayout>
              </c:layout>
              <c:tx>
                <c:strRef>
                  <c:f>Daten_Diagramme!$D$38</c:f>
                  <c:strCache>
                    <c:ptCount val="1"/>
                    <c:pt idx="0">
                      <c:v>2.4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{13A5BA97-21BB-4220-B19E-AF44AD60C71B}</c15:txfldGUID>
                      <c15:f>Daten_Diagramme!$D$38</c15:f>
                      <c15:dlblFieldTableCache>
                        <c:ptCount val="1"/>
                        <c:pt idx="0">
                          <c:v>2.4</c:v>
                        </c:pt>
                      </c15:dlblFieldTableCache>
                    </c15:dlblFTEntry>
                  </c15:dlblFieldTable>
                  <c15:showDataLabelsRange val="0"/>
                </c:ext>
                <c:ext xmlns:c16="http://schemas.microsoft.com/office/drawing/2014/chart" uri="{C3380CC4-5D6E-409C-BE32-E72D297353CC}">
                  <c16:uniqueId val="{00000018-9734-4E03-9AF3-7B68A00A8EFD}"/>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{923CB75A-ED54-4565-B632-E3870C6D3345}</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9734-4E03-9AF3-7B68A00A8EF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{11AE675B-92C6-4E2A-9537-989ED7C336BA}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734-4E03-9AF3-7B68A00A8EF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{747EF3F8-2F14-4789-B047-667F0C0FB828}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734-4E03-9AF3-7B68A00A8EF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{AC2E6801-90E0-4EF6-B4C3-53DEDF1C0CCE}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734-4E03-9AF3-7B68A00A8EF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{40F1485A-B1A6-452C-9EB8-98FD6CC2BBE1}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734-4E03-9AF3-7B68A00A8EF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{AE912374-0EA0-4BC0-808C-CBABE65BCB01}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734-4E03-9AF3-7B68A00A8EFD}"/>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{71554904-8169-40A4-B10A-507451223BA1}</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9734-4E03-9AF3-7B68A00A8EF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2.7595914626162106</c:v>
                </c:pt>
                <c:pt idx="1">
                  <c:v>37.5</c:v>
                </c:pt>
                <c:pt idx="2">
                  <c:v>2.0912547528517109</c:v>
                </c:pt>
                <c:pt idx="3">
                  <c:v>-7.8023407022106639E-2</c:v>
                </c:pt>
                <c:pt idx="4">
                  <c:v>-2.112676056338028</c:v>
                </c:pt>
                <c:pt idx="5">
                  <c:v>0.37515631513130471</c:v>
                </c:pt>
                <c:pt idx="6">
                  <c:v>1.0101010101010102</c:v>
                </c:pt>
                <c:pt idx="7">
                  <c:v>8.3434099153567107</c:v>
                </c:pt>
                <c:pt idx="8">
                  <c:v>1.5332640332640333</c:v>
                </c:pt>
                <c:pt idx="9">
                  <c:v>8.4829721362229105</c:v>
                </c:pt>
                <c:pt idx="10">
                  <c:v>2.7111574556830029</c:v>
                </c:pt>
                <c:pt idx="11">
                  <c:v>-4.5226130653266328</c:v>
                </c:pt>
                <c:pt idx="12">
                  <c:v>-3.9215686274509802</c:v>
                </c:pt>
                <c:pt idx="13">
                  <c:v>10.416666666666666</c:v>
                </c:pt>
                <c:pt idx="14">
                  <c:v>12.394366197183098</c:v>
                </c:pt>
                <c:pt idx="15">
                  <c:v>7.4493927125506074</c:v>
                </c:pt>
                <c:pt idx="16">
                  <c:v>0.22233201581027667</c:v>
                </c:pt>
                <c:pt idx="17">
                  <c:v>4.872727272727273</c:v>
                </c:pt>
                <c:pt idx="18">
                  <c:v>7.2385088671733627E-2</c:v>
                </c:pt>
                <c:pt idx="19">
                  <c:v>1.4015416958654521</c:v>
                </c:pt>
                <c:pt idx="20">
                  <c:v>-0.54054054054054057</c:v>
                </c:pt>
                <c:pt idx="21">
                  <c:v>0</c:v>
                </c:pt>
                <c:pt idx="23">
                  <c:v>37.5</c:v>
                </c:pt>
                <c:pt idx="24">
                  <c:v>2.3965806747061515</c:v>
                </c:pt>
                <c:pt idx="25">
                  <c:v>2.824128149507759</c:v>
                </c:pt>
              </c:numCache>
            </c:numRef>
          </c:val>
          <c:extLst>
            <c:ext xmlns:c16="http://schemas.microsoft.com/office/drawing/2014/chart" uri="{C3380CC4-5D6E-409C-BE32-E72D297353CC}">
              <c16:uniqueId val="{00000020-9734-4E03-9AF3-7B68A00A8EF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{8D7C5A9A-E66A-47B9-A2FB-E05F86D0D0BA}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734-4E03-9AF3-7B68A00A8EF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{7CEC0064-9F2F-45F8-B5D9-9F207C71518F}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734-4E03-9AF3-7B68A00A8EF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{14D2FFF6-DD0D-46E4-B6EB-100EB0866917}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734-4E03-9AF3-7B68A00A8EF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{46641AC4-A230-497D-ABA2-2C455E932647}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734-4E03-9AF3-7B68A00A8EF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{D938BE9B-A57A-4DFB-9FB5-8247F4DFA495}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734-4E03-9AF3-7B68A00A8EF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{E478C35E-E4F3-46B0-AE58-2AE418A47283}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734-4E03-9AF3-7B68A00A8EF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{368C8567-B3BE-45E9-9F64-73CC2911E02D}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734-4E03-9AF3-7B68A00A8EF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{9F6FFCE2-A97F-4A58-B6A8-D1CA9D62C06C}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734-4E03-9AF3-7B68A00A8EF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{CFA0948C-3CD7-4388-9A9E-A23E07BEAEAD}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734-4E03-9AF3-7B68A00A8EF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{7D6BBCDA-07C2-48A3-8DFB-1F55BAA5EA90}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734-4E03-9AF3-7B68A00A8EF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{2025258A-58D2-4F1C-99D6-0F70C6AB014D}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734-4E03-9AF3-7B68A00A8EF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{D6AD7E8D-3B09-4F5F-B401-0DFBB123253F}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734-4E03-9AF3-7B68A00A8EF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{C44029A6-094C-482B-AF37-FBFF2FF390DD}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734-4E03-9AF3-7B68A00A8EF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{4012525F-B920-49E5-A441-5422E6E668F5}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734-4E03-9AF3-7B68A00A8EF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{A712C546-05C5-4AE7-9FE9-18EE4ED00766}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734-4E03-9AF3-7B68A00A8EF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{63F6FC1C-BB33-42B9-9ED1-CBE0F33BDE09}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734-4E03-9AF3-7B68A00A8EF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{4871BE25-6C72-4715-83EA-7E1BE9075AB0}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734-4E03-9AF3-7B68A00A8EF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{14BBA322-27A8-4593-9947-17FBAC967227}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734-4E03-9AF3-7B68A00A8EF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{15C154AF-72C9-46D8-A31F-DAB5F2C9AF0B}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734-4E03-9AF3-7B68A00A8EF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{B698471D-0BD9-44E3-8024-C9B3296D1C54}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734-4E03-9AF3-7B68A00A8EF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{244B49A7-1298-4335-97F4-A6A5C5E0B3E4}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734-4E03-9AF3-7B68A00A8EF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{7099485F-9E85-4036-8CB2-E613D31B8FFA}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734-4E03-9AF3-7B68A00A8EF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{815AB607-6017-4FA5-A221-B0B4B7446BA5}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734-4E03-9AF3-7B68A00A8EF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{390A7C7B-6743-4DC9-9028-76A0EF63B565}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734-4E03-9AF3-7B68A00A8EF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{D9B35163-28D8-4052-9BC8-5EBFF186F980}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734-4E03-9AF3-7B68A00A8EF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{A50A1B54-5B35-4F47-91C9-62A05DDAE0EA}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734-4E03-9AF3-7B68A00A8EF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{38792184-800F-4DA6-BB00-9D0C716A9ABA}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734-4E03-9AF3-7B68A00A8EF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{14AC4928-99C0-4402-BEAC-2B78505ED51B}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734-4E03-9AF3-7B68A00A8EF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{F6057EFA-166C-4BA7-AD49-6F839B32B9C6}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734-4E03-9AF3-7B68A00A8EF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{394F23AA-351E-4501-9C0F-1DB16A718037}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734-4E03-9AF3-7B68A00A8EF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{C421FA00-342D-4A62-B715-EBFD5F361C5B}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734-4E03-9AF3-7B68A00A8EF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{FAFD297F-4428-49D7-8ECF-1D553D6C4F5B}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734-4E03-9AF3-7B68A00A8EF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734-4E03-9AF3-7B68A00A8EF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734-4E03-9AF3-7B68A00A8EF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{70E881FF-B8A7-4FB0-9C0D-0EA86A26BF7C}</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1F20-465F-B4AB-1499560AA502}"/>
                </c:ext>
              </c:extLst>
            </c:dLbl>
            <c:dLbl>
              <c:idx val="1"/>
              <c:tx>
                <c:strRef>
                  <c:f>Daten_Diagramme!$E$15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{1D3A578B-08BC-4784-9EAA-E95D15C86E1B}</c15:txfldGUID>
                      <c15:f>Daten_Diagramme!$E$15</c15:f>
                      <c15:dlblFieldTableCache>
                        <c:ptCount val="1"/>
                        <c:pt idx="0">
                          <c:v>-20.0</c:v>
                        </c:pt>
                      </c15:dlblFieldTableCache>
                    </c15:dlblFTEntry>
                  </c15:dlblFieldTable>
                  <c15:showDataLabelsRange val="0"/>
                </c:ext>
                <c:ext xmlns:c16="http://schemas.microsoft.com/office/drawing/2014/chart" uri="{C3380CC4-5D6E-409C-BE32-E72D297353CC}">
                  <c16:uniqueId val="{00000001-1F20-465F-B4AB-1499560AA502}"/>
                </c:ext>
              </c:extLst>
            </c:dLbl>
            <c:dLbl>
              <c:idx val="2"/>
              <c:tx>
                <c:strRef>
                  <c:f>Daten_Diagramme!$E$16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{215FEB8C-61D7-4963-834B-38D522FABF20}</c15:txfldGUID>
                      <c15:f>Daten_Diagramme!$E$16</c15:f>
                      <c15:dlblFieldTableCache>
                        <c:ptCount val="1"/>
                        <c:pt idx="0">
                          <c:v>-5.4</c:v>
                        </c:pt>
                      </c15:dlblFieldTableCache>
                    </c15:dlblFTEntry>
                  </c15:dlblFieldTable>
                  <c15:showDataLabelsRange val="0"/>
                </c:ext>
                <c:ext xmlns:c16="http://schemas.microsoft.com/office/drawing/2014/chart" uri="{C3380CC4-5D6E-409C-BE32-E72D297353CC}">
                  <c16:uniqueId val="{00000002-1F20-465F-B4AB-1499560AA502}"/>
                </c:ext>
              </c:extLst>
            </c:dLbl>
            <c:dLbl>
              <c:idx val="3"/>
              <c:tx>
                <c:strRef>
                  <c:f>Daten_Diagramme!$E$17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{FAD0378E-5099-4789-850C-485263606503}</c15:txfldGUID>
                      <c15:f>Daten_Diagramme!$E$17</c15:f>
                      <c15:dlblFieldTableCache>
                        <c:ptCount val="1"/>
                        <c:pt idx="0">
                          <c:v>-0.8</c:v>
                        </c:pt>
                      </c15:dlblFieldTableCache>
                    </c15:dlblFTEntry>
                  </c15:dlblFieldTable>
                  <c15:showDataLabelsRange val="0"/>
                </c:ext>
                <c:ext xmlns:c16="http://schemas.microsoft.com/office/drawing/2014/chart" uri="{C3380CC4-5D6E-409C-BE32-E72D297353CC}">
                  <c16:uniqueId val="{00000003-1F20-465F-B4AB-1499560AA502}"/>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{309F817B-8795-4E23-AF20-D3B2CBDCDF8E}</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1F20-465F-B4AB-1499560AA502}"/>
                </c:ext>
              </c:extLst>
            </c:dLbl>
            <c:dLbl>
              <c:idx val="5"/>
              <c:tx>
                <c:strRef>
                  <c:f>Daten_Diagramme!$E$19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{F1265F51-2F0F-4E75-8D88-83A8F99B9C43}</c15:txfldGUID>
                      <c15:f>Daten_Diagramme!$E$19</c15:f>
                      <c15:dlblFieldTableCache>
                        <c:ptCount val="1"/>
                        <c:pt idx="0">
                          <c:v>0.7</c:v>
                        </c:pt>
                      </c15:dlblFieldTableCache>
                    </c15:dlblFTEntry>
                  </c15:dlblFieldTable>
                  <c15:showDataLabelsRange val="0"/>
                </c:ext>
                <c:ext xmlns:c16="http://schemas.microsoft.com/office/drawing/2014/chart" uri="{C3380CC4-5D6E-409C-BE32-E72D297353CC}">
                  <c16:uniqueId val="{00000005-1F20-465F-B4AB-1499560AA502}"/>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{DDDA7E27-FEAE-4D8C-9853-817B0A016939}</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1F20-465F-B4AB-1499560AA502}"/>
                </c:ext>
              </c:extLst>
            </c:dLbl>
            <c:dLbl>
              <c:idx val="7"/>
              <c:tx>
                <c:strRef>
                  <c:f>Daten_Diagramme!$E$21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{088A19CB-84C6-48A4-9471-986F6B61D1AE}</c15:txfldGUID>
                      <c15:f>Daten_Diagramme!$E$21</c15:f>
                      <c15:dlblFieldTableCache>
                        <c:ptCount val="1"/>
                        <c:pt idx="0">
                          <c:v>8.2</c:v>
                        </c:pt>
                      </c15:dlblFieldTableCache>
                    </c15:dlblFTEntry>
                  </c15:dlblFieldTable>
                  <c15:showDataLabelsRange val="0"/>
                </c:ext>
                <c:ext xmlns:c16="http://schemas.microsoft.com/office/drawing/2014/chart" uri="{C3380CC4-5D6E-409C-BE32-E72D297353CC}">
                  <c16:uniqueId val="{00000007-1F20-465F-B4AB-1499560AA502}"/>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{DEFDA1CF-5D49-46B2-BBF6-9711E2DA6C0A}</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1F20-465F-B4AB-1499560AA502}"/>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{4DAA2976-7DB6-494B-ABFC-F7BFDB1BBF41}</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1F20-465F-B4AB-1499560AA502}"/>
                </c:ext>
              </c:extLst>
            </c:dLbl>
            <c:dLbl>
              <c:idx val="10"/>
              <c:tx>
                <c:strRef>
                  <c:f>Daten_Diagramme!$E$24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{BB4ACC45-B499-44F0-ADBA-708AAE7101E0}</c15:txfldGUID>
                      <c15:f>Daten_Diagramme!$E$24</c15:f>
                      <c15:dlblFieldTableCache>
                        <c:ptCount val="1"/>
                        <c:pt idx="0">
                          <c:v>-3.2</c:v>
                        </c:pt>
                      </c15:dlblFieldTableCache>
                    </c15:dlblFTEntry>
                  </c15:dlblFieldTable>
                  <c15:showDataLabelsRange val="0"/>
                </c:ext>
                <c:ext xmlns:c16="http://schemas.microsoft.com/office/drawing/2014/chart" uri="{C3380CC4-5D6E-409C-BE32-E72D297353CC}">
                  <c16:uniqueId val="{0000000A-1F20-465F-B4AB-1499560AA502}"/>
                </c:ext>
              </c:extLst>
            </c:dLbl>
            <c:dLbl>
              <c:idx val="11"/>
              <c:tx>
                <c:strRef>
                  <c:f>Daten_Diagramme!$E$25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{F6C09A22-29DE-4FE1-99FB-74F669372259}</c15:txfldGUID>
                      <c15:f>Daten_Diagramme!$E$25</c15:f>
                      <c15:dlblFieldTableCache>
                        <c:ptCount val="1"/>
                        <c:pt idx="0">
                          <c:v>7.3</c:v>
                        </c:pt>
                      </c15:dlblFieldTableCache>
                    </c15:dlblFTEntry>
                  </c15:dlblFieldTable>
                  <c15:showDataLabelsRange val="0"/>
                </c:ext>
                <c:ext xmlns:c16="http://schemas.microsoft.com/office/drawing/2014/chart" uri="{C3380CC4-5D6E-409C-BE32-E72D297353CC}">
                  <c16:uniqueId val="{0000000B-1F20-465F-B4AB-1499560AA502}"/>
                </c:ext>
              </c:extLst>
            </c:dLbl>
            <c:dLbl>
              <c:idx val="12"/>
              <c:tx>
                <c:strRef>
                  <c:f>Daten_Diagramme!$E$26</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{08D633E4-B3D7-4A8B-AA1E-87E17F718F58}</c15:txfldGUID>
                      <c15:f>Daten_Diagramme!$E$26</c15:f>
                      <c15:dlblFieldTableCache>
                        <c:ptCount val="1"/>
                        <c:pt idx="0">
                          <c:v>-7.9</c:v>
                        </c:pt>
                      </c15:dlblFieldTableCache>
                    </c15:dlblFTEntry>
                  </c15:dlblFieldTable>
                  <c15:showDataLabelsRange val="0"/>
                </c:ext>
                <c:ext xmlns:c16="http://schemas.microsoft.com/office/drawing/2014/chart" uri="{C3380CC4-5D6E-409C-BE32-E72D297353CC}">
                  <c16:uniqueId val="{0000000C-1F20-465F-B4AB-1499560AA502}"/>
                </c:ext>
              </c:extLst>
            </c:dLbl>
            <c:dLbl>
              <c:idx val="13"/>
              <c:tx>
                <c:strRef>
                  <c:f>Daten_Diagramme!$E$27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{6F6934BF-70C8-4913-9EA6-0DB70BB9412C}</c15:txfldGUID>
                      <c15:f>Daten_Diagramme!$E$27</c15:f>
                      <c15:dlblFieldTableCache>
                        <c:ptCount val="1"/>
                        <c:pt idx="0">
                          <c:v>4.6</c:v>
                        </c:pt>
                      </c15:dlblFieldTableCache>
                    </c15:dlblFTEntry>
                  </c15:dlblFieldTable>
                  <c15:showDataLabelsRange val="0"/>
                </c:ext>
                <c:ext xmlns:c16="http://schemas.microsoft.com/office/drawing/2014/chart" uri="{C3380CC4-5D6E-409C-BE32-E72D297353CC}">
                  <c16:uniqueId val="{0000000D-1F20-465F-B4AB-1499560AA502}"/>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{D31C2986-E871-4A66-92C0-BEA92F8219E2}</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1F20-465F-B4AB-1499560AA502}"/>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{CB171683-B51A-459A-9018-0B97B2C381F9}</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1F20-465F-B4AB-1499560AA502}"/>
                </c:ext>
              </c:extLst>
            </c:dLbl>
            <c:dLbl>
              <c:idx val="16"/>
              <c:tx>
                <c:strRef>
                  <c:f>Daten_Diagramme!$E$30</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{8080DAFB-5C6A-4EB5-AD13-DABFE9073745}</c15:txfldGUID>
                      <c15:f>Daten_Diagramme!$E$30</c15:f>
                      <c15:dlblFieldTableCache>
                        <c:ptCount val="1"/>
                        <c:pt idx="0">
                          <c:v>-9.1</c:v>
                        </c:pt>
                      </c15:dlblFieldTableCache>
                    </c15:dlblFTEntry>
                  </c15:dlblFieldTable>
                  <c15:showDataLabelsRange val="0"/>
                </c:ext>
                <c:ext xmlns:c16="http://schemas.microsoft.com/office/drawing/2014/chart" uri="{C3380CC4-5D6E-409C-BE32-E72D297353CC}">
                  <c16:uniqueId val="{00000010-1F20-465F-B4AB-1499560AA502}"/>
                </c:ext>
              </c:extLst>
            </c:dLbl>
            <c:dLbl>
              <c:idx val="17"/>
              <c:tx>
                <c:strRef>
                  <c:f>Daten_Diagramme!$E$31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{B13A4BE1-48E8-4D4F-8FC8-772664BBC822}</c15:txfldGUID>
                      <c15:f>Daten_Diagramme!$E$31</c15:f>
                      <c15:dlblFieldTableCache>
                        <c:ptCount val="1"/>
                        <c:pt idx="0">
                          <c:v>-8.5</c:v>
                        </c:pt>
                      </c15:dlblFieldTableCache>
                    </c15:dlblFTEntry>
                  </c15:dlblFieldTable>
                  <c15:showDataLabelsRange val="0"/>
                </c:ext>
                <c:ext xmlns:c16="http://schemas.microsoft.com/office/drawing/2014/chart" uri="{C3380CC4-5D6E-409C-BE32-E72D297353CC}">
                  <c16:uniqueId val="{00000011-1F20-465F-B4AB-1499560AA502}"/>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{FAD0BD7A-FD11-4BB4-8C05-3BBAFD843A8B}</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1F20-465F-B4AB-1499560AA502}"/>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{00B0AB62-C448-46EC-958D-B92BC9CAD005}</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1F20-465F-B4AB-1499560AA502}"/>
                </c:ext>
              </c:extLst>
            </c:dLbl>
            <c:dLbl>
              <c:idx val="20"/>
              <c:tx>
                <c:strRef>
                  <c:f>Daten_Diagramme!$E$34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{1CBA0D37-C5F8-4DB1-B233-9B7E696045CB}</c15:txfldGUID>
                      <c15:f>Daten_Diagramme!$E$34</c15:f>
                      <c15:dlblFieldTableCache>
                        <c:ptCount val="1"/>
                        <c:pt idx="0">
                          <c:v>-5.6</c:v>
                        </c:pt>
                      </c15:dlblFieldTableCache>
                    </c15:dlblFTEntry>
                  </c15:dlblFieldTable>
                  <c15:showDataLabelsRange val="0"/>
                </c:ext>
                <c:ext xmlns:c16="http://schemas.microsoft.com/office/drawing/2014/chart" uri="{C3380CC4-5D6E-409C-BE32-E72D297353CC}">
                  <c16:uniqueId val="{00000014-1F20-465F-B4AB-1499560AA50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{8188031B-0861-4D11-B40C-191AC57E3B67}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F20-465F-B4AB-1499560AA50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{C29BF34F-159B-44F2-85EC-B3F490714B18}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F20-465F-B4AB-1499560AA502}"/>
                </c:ext>
              </c:extLst>
            </c:dLbl>
            <c:dLbl>
              <c:idx val="23"/>
              <c:tx>
                <c:strRef>
                  <c:f>Daten_Diagramme!$E$37</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{A5D5CCC6-A2D0-4060-A6A4-BA0597D046F7}</c15:txfldGUID>
                      <c15:f>Daten_Diagramme!$E$37</c15:f>
                      <c15:dlblFieldTableCache>
                        <c:ptCount val="1"/>
                        <c:pt idx="0">
                          <c:v>-20.0</c:v>
                        </c:pt>
                      </c15:dlblFieldTableCache>
                    </c15:dlblFTEntry>
                  </c15:dlblFieldTable>
                  <c15:showDataLabelsRange val="0"/>
                </c:ext>
                <c:ext xmlns:c16="http://schemas.microsoft.com/office/drawing/2014/chart" uri="{C3380CC4-5D6E-409C-BE32-E72D297353CC}">
                  <c16:uniqueId val="{00000017-1F20-465F-B4AB-1499560AA502}"/>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{35D2BB52-6DA0-42C3-999D-197B79E8DE72}</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1F20-465F-B4AB-1499560AA502}"/>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{A479D9B9-D6C2-4D1B-9343-E057FD5E656A}</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1F20-465F-B4AB-1499560AA50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{CC230EC3-5A98-4FF9-A3D5-1B775D46A248}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F20-465F-B4AB-1499560AA50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{C9550295-94AC-4EEA-B4EF-00FC5C51A6FF}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F20-465F-B4AB-1499560AA50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{0B73E648-87F4-40D9-A9B4-DDFAF796C3FC}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F20-465F-B4AB-1499560AA50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{7F1A0A21-AE32-4809-B9DD-FD9F75AC8C2A}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F20-465F-B4AB-1499560AA50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{CFEA80C1-13C5-4923-B04E-60F1A924A860}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F20-465F-B4AB-1499560AA502}"/>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{B6F3D5BF-2873-4548-A7D0-F54F2A2AE497}</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1F20-465F-B4AB-1499560AA5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-2.6857779014750904</c:v>
                </c:pt>
                <c:pt idx="1">
                  <c:v>-20</c:v>
                </c:pt>
                <c:pt idx="2">
                  <c:v>-5.3571428571428568</c:v>
                </c:pt>
                <c:pt idx="3">
                  <c:v>-0.84388185654008441</c:v>
                </c:pt>
                <c:pt idx="4">
                  <c:v>-2.7397260273972601</c:v>
                </c:pt>
                <c:pt idx="5">
                  <c:v>0.70422535211267601</c:v>
                </c:pt>
                <c:pt idx="6">
                  <c:v>-4.5454545454545459</c:v>
                </c:pt>
                <c:pt idx="7">
                  <c:v>8.235294117647058</c:v>
                </c:pt>
                <c:pt idx="8">
                  <c:v>-2.676056338028169</c:v>
                </c:pt>
                <c:pt idx="9">
                  <c:v>-6.3909774436090228</c:v>
                </c:pt>
                <c:pt idx="10">
                  <c:v>-3.2025620496397118</c:v>
                </c:pt>
                <c:pt idx="11">
                  <c:v>7.3459715639810428</c:v>
                </c:pt>
                <c:pt idx="12">
                  <c:v>-7.8947368421052628</c:v>
                </c:pt>
                <c:pt idx="13">
                  <c:v>4.6040515653775325</c:v>
                </c:pt>
                <c:pt idx="14">
                  <c:v>-3.8590604026845639</c:v>
                </c:pt>
                <c:pt idx="15">
                  <c:v>-12.466124661246612</c:v>
                </c:pt>
                <c:pt idx="16">
                  <c:v>-9.0909090909090917</c:v>
                </c:pt>
                <c:pt idx="17">
                  <c:v>-8.5043988269794717</c:v>
                </c:pt>
                <c:pt idx="18">
                  <c:v>-2.4154589371980677</c:v>
                </c:pt>
                <c:pt idx="19">
                  <c:v>-2.9649595687331538</c:v>
                </c:pt>
                <c:pt idx="20">
                  <c:v>-5.6402439024390247</c:v>
                </c:pt>
                <c:pt idx="21">
                  <c:v>0</c:v>
                </c:pt>
                <c:pt idx="23">
                  <c:v>-20</c:v>
                </c:pt>
                <c:pt idx="24">
                  <c:v>1.9438444924406046</c:v>
                </c:pt>
                <c:pt idx="25">
                  <c:v>-2.9919618934206609</c:v>
                </c:pt>
              </c:numCache>
            </c:numRef>
          </c:val>
          <c:extLst>
            <c:ext xmlns:c16="http://schemas.microsoft.com/office/drawing/2014/chart" uri="{C3380CC4-5D6E-409C-BE32-E72D297353CC}">
              <c16:uniqueId val="{00000020-1F20-465F-B4AB-1499560AA50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{F843CCA4-CC74-4266-9D79-75425AED6D05}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F20-465F-B4AB-1499560AA50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{91078799-8B9F-40D5-A22A-1DDCA3302ADE}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F20-465F-B4AB-1499560AA50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{8ED4553A-3E0F-4151-B49C-6BCF77BB0EE9}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F20-465F-B4AB-1499560AA50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{6CB73080-65ED-431D-8131-3251443859B2}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F20-465F-B4AB-1499560AA50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{FA3DEE54-55FB-45D9-ADC4-59818202BCDF}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F20-465F-B4AB-1499560AA50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{307E5406-5B43-48A2-A986-625F401CEA49}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F20-465F-B4AB-1499560AA50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{F4EC0236-35E4-4706-AFA4-2E402269174E}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F20-465F-B4AB-1499560AA50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{9C234E45-E6C9-4581-B32C-0FE47B76815D}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F20-465F-B4AB-1499560AA50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{8B3C0540-9AB1-4888-A81A-F592652E1CB4}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F20-465F-B4AB-1499560AA50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{E4D18F16-7D58-4443-9015-C4D4750FCC42}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F20-465F-B4AB-1499560AA50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{1245EC3F-5F31-45E4-90E3-C4E29B7B63CC}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F20-465F-B4AB-1499560AA50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{4B4DFB64-E09D-4114-843E-EEDCBF3E967C}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F20-465F-B4AB-1499560AA50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{598A86DD-E202-420F-A75B-D3652E0DDD57}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F20-465F-B4AB-1499560AA50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{0A30F513-2F79-4B74-973F-4D403917D1C2}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F20-465F-B4AB-1499560AA50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{E538F89D-4D42-4C54-8BBD-15016BF5D4D8}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F20-465F-B4AB-1499560AA50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{860BC2AF-4EC7-4759-B8C7-AC43FF86E369}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F20-465F-B4AB-1499560AA50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{A8FC0BC7-F075-4980-98A4-17C605760F85}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F20-465F-B4AB-1499560AA50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{11D8457F-46FC-407C-9F06-1A8448622EDA}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F20-465F-B4AB-1499560AA50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{2ECDBFA5-0ABD-43DC-8BB7-1640A7FCF089}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F20-465F-B4AB-1499560AA50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{60B96621-45C4-4D01-B7E0-480833D5255C}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F20-465F-B4AB-1499560AA50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{ADBE08BD-2CD8-4F0D-9920-32174C44E8A7}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F20-465F-B4AB-1499560AA50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{BF3A9561-FFDB-4663-BCFE-AC03B444F109}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F20-465F-B4AB-1499560AA50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{5CE9FDBC-FED0-46F5-9BFF-4CEAEF6083EE}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F20-465F-B4AB-1499560AA50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{1C335782-BF40-45AA-AEBF-901AFE37AD9E}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F20-465F-B4AB-1499560AA50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{490541D3-38B2-4B48-B249-8258D4C6F771}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F20-465F-B4AB-1499560AA50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{7BE4D613-039C-4006-A76B-FBEFAD5BD005}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F20-465F-B4AB-1499560AA50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{231C9DF4-F003-415B-BE23-BE00DCA7F553}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F20-465F-B4AB-1499560AA50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{7A19048B-B31D-45E3-B647-99BA218CBD0A}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F20-465F-B4AB-1499560AA50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{2E2E0890-8F3D-43C3-BE2A-A217F6A91448}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F20-465F-B4AB-1499560AA50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{8579D245-E32E-4D84-A8E0-8F8BBA443DA7}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F20-465F-B4AB-1499560AA50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{CFA4A0BB-97EB-498D-91F7-2BF0244E74F5}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F20-465F-B4AB-1499560AA50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{C85CBE8E-6662-4A1B-B346-673DDCB44C4B}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F20-465F-B4AB-1499560AA5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F20-465F-B4AB-1499560AA50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F20-465F-B4AB-1499560AA50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{BCE84FA3-6AED-4227-8D68-D94AC69ACAEB}</c15:txfldGUID>
                      <c15:f>Diagramm!$I$46</c15:f>
                      <c15:dlblFieldTableCache>
                        <c:ptCount val="1"/>
                      </c15:dlblFieldTableCache>
                    </c15:dlblFTEntry>
                  </c15:dlblFieldTable>
                  <c15:showDataLabelsRange val="0"/>
                </c:ext>
                <c:ext xmlns:c16="http://schemas.microsoft.com/office/drawing/2014/chart" uri="{C3380CC4-5D6E-409C-BE32-E72D297353CC}">
                  <c16:uniqueId val="{00000000-498B-4E63-9A11-2B1198C0497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{5C33C1B1-4491-4CD3-8606-9C2288F355C0}</c15:txfldGUID>
                      <c15:f>Diagramm!$I$47</c15:f>
                      <c15:dlblFieldTableCache>
                        <c:ptCount val="1"/>
                      </c15:dlblFieldTableCache>
                    </c15:dlblFTEntry>
                  </c15:dlblFieldTable>
                  <c15:showDataLabelsRange val="0"/>
                </c:ext>
                <c:ext xmlns:c16="http://schemas.microsoft.com/office/drawing/2014/chart" uri="{C3380CC4-5D6E-409C-BE32-E72D297353CC}">
                  <c16:uniqueId val="{00000001-498B-4E63-9A11-2B1198C0497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{F2E51860-6D10-428A-BDF5-F50995D443E0}</c15:txfldGUID>
                      <c15:f>Diagramm!$I$48</c15:f>
                      <c15:dlblFieldTableCache>
                        <c:ptCount val="1"/>
                      </c15:dlblFieldTableCache>
                    </c15:dlblFTEntry>
                  </c15:dlblFieldTable>
                  <c15:showDataLabelsRange val="0"/>
                </c:ext>
                <c:ext xmlns:c16="http://schemas.microsoft.com/office/drawing/2014/chart" uri="{C3380CC4-5D6E-409C-BE32-E72D297353CC}">
                  <c16:uniqueId val="{00000002-498B-4E63-9A11-2B1198C0497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{57286DF3-A0F8-4E5E-9878-71BBF9B82213}</c15:txfldGUID>
                      <c15:f>Diagramm!$I$49</c15:f>
                      <c15:dlblFieldTableCache>
                        <c:ptCount val="1"/>
                      </c15:dlblFieldTableCache>
                    </c15:dlblFTEntry>
                  </c15:dlblFieldTable>
                  <c15:showDataLabelsRange val="0"/>
                </c:ext>
                <c:ext xmlns:c16="http://schemas.microsoft.com/office/drawing/2014/chart" uri="{C3380CC4-5D6E-409C-BE32-E72D297353CC}">
                  <c16:uniqueId val="{00000003-498B-4E63-9A11-2B1198C0497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{A3686E44-7418-4357-8CF3-C1E6B1B5AB1E}</c15:txfldGUID>
                      <c15:f>Diagramm!$I$50</c15:f>
                      <c15:dlblFieldTableCache>
                        <c:ptCount val="1"/>
                      </c15:dlblFieldTableCache>
                    </c15:dlblFTEntry>
                  </c15:dlblFieldTable>
                  <c15:showDataLabelsRange val="0"/>
                </c:ext>
                <c:ext xmlns:c16="http://schemas.microsoft.com/office/drawing/2014/chart" uri="{C3380CC4-5D6E-409C-BE32-E72D297353CC}">
                  <c16:uniqueId val="{00000004-498B-4E63-9A11-2B1198C0497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{B6D9B39F-1CEB-48CF-A017-3ECAB94053F2}</c15:txfldGUID>
                      <c15:f>Diagramm!$I$51</c15:f>
                      <c15:dlblFieldTableCache>
                        <c:ptCount val="1"/>
                      </c15:dlblFieldTableCache>
                    </c15:dlblFTEntry>
                  </c15:dlblFieldTable>
                  <c15:showDataLabelsRange val="0"/>
                </c:ext>
                <c:ext xmlns:c16="http://schemas.microsoft.com/office/drawing/2014/chart" uri="{C3380CC4-5D6E-409C-BE32-E72D297353CC}">
                  <c16:uniqueId val="{00000005-498B-4E63-9A11-2B1198C0497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{A9DB3A96-A768-4694-9F60-803587756BF0}</c15:txfldGUID>
                      <c15:f>Diagramm!$I$52</c15:f>
                      <c15:dlblFieldTableCache>
                        <c:ptCount val="1"/>
                      </c15:dlblFieldTableCache>
                    </c15:dlblFTEntry>
                  </c15:dlblFieldTable>
                  <c15:showDataLabelsRange val="0"/>
                </c:ext>
                <c:ext xmlns:c16="http://schemas.microsoft.com/office/drawing/2014/chart" uri="{C3380CC4-5D6E-409C-BE32-E72D297353CC}">
                  <c16:uniqueId val="{00000006-498B-4E63-9A11-2B1198C0497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{96FFA3DD-DD72-4D0D-8EB2-C9D368E4649C}</c15:txfldGUID>
                      <c15:f>Diagramm!$I$53</c15:f>
                      <c15:dlblFieldTableCache>
                        <c:ptCount val="1"/>
                      </c15:dlblFieldTableCache>
                    </c15:dlblFTEntry>
                  </c15:dlblFieldTable>
                  <c15:showDataLabelsRange val="0"/>
                </c:ext>
                <c:ext xmlns:c16="http://schemas.microsoft.com/office/drawing/2014/chart" uri="{C3380CC4-5D6E-409C-BE32-E72D297353CC}">
                  <c16:uniqueId val="{00000007-498B-4E63-9A11-2B1198C0497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{03F993F5-BAFF-486B-9720-6E9FAB3A66AC}</c15:txfldGUID>
                      <c15:f>Diagramm!$I$54</c15:f>
                      <c15:dlblFieldTableCache>
                        <c:ptCount val="1"/>
                      </c15:dlblFieldTableCache>
                    </c15:dlblFTEntry>
                  </c15:dlblFieldTable>
                  <c15:showDataLabelsRange val="0"/>
                </c:ext>
                <c:ext xmlns:c16="http://schemas.microsoft.com/office/drawing/2014/chart" uri="{C3380CC4-5D6E-409C-BE32-E72D297353CC}">
                  <c16:uniqueId val="{00000008-498B-4E63-9A11-2B1198C0497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{E9412EF8-9B16-48C4-A425-1B7ECADF0039}</c15:txfldGUID>
                      <c15:f>Diagramm!$I$55</c15:f>
                      <c15:dlblFieldTableCache>
                        <c:ptCount val="1"/>
                      </c15:dlblFieldTableCache>
                    </c15:dlblFTEntry>
                  </c15:dlblFieldTable>
                  <c15:showDataLabelsRange val="0"/>
                </c:ext>
                <c:ext xmlns:c16="http://schemas.microsoft.com/office/drawing/2014/chart" uri="{C3380CC4-5D6E-409C-BE32-E72D297353CC}">
                  <c16:uniqueId val="{00000009-498B-4E63-9A11-2B1198C0497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{932291BA-A0BE-44B4-86E8-85F78BA2259F}</c15:txfldGUID>
                      <c15:f>Diagramm!$I$56</c15:f>
                      <c15:dlblFieldTableCache>
                        <c:ptCount val="1"/>
                      </c15:dlblFieldTableCache>
                    </c15:dlblFTEntry>
                  </c15:dlblFieldTable>
                  <c15:showDataLabelsRange val="0"/>
                </c:ext>
                <c:ext xmlns:c16="http://schemas.microsoft.com/office/drawing/2014/chart" uri="{C3380CC4-5D6E-409C-BE32-E72D297353CC}">
                  <c16:uniqueId val="{0000000A-498B-4E63-9A11-2B1198C0497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{33E344BC-D9F4-491F-BCDB-782AEFDDA8D9}</c15:txfldGUID>
                      <c15:f>Diagramm!$I$57</c15:f>
                      <c15:dlblFieldTableCache>
                        <c:ptCount val="1"/>
                      </c15:dlblFieldTableCache>
                    </c15:dlblFTEntry>
                  </c15:dlblFieldTable>
                  <c15:showDataLabelsRange val="0"/>
                </c:ext>
                <c:ext xmlns:c16="http://schemas.microsoft.com/office/drawing/2014/chart" uri="{C3380CC4-5D6E-409C-BE32-E72D297353CC}">
                  <c16:uniqueId val="{0000000B-498B-4E63-9A11-2B1198C0497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{32B0EDA5-8F30-4A63-87DA-D66AF61B2DB1}</c15:txfldGUID>
                      <c15:f>Diagramm!$I$58</c15:f>
                      <c15:dlblFieldTableCache>
                        <c:ptCount val="1"/>
                      </c15:dlblFieldTableCache>
                    </c15:dlblFTEntry>
                  </c15:dlblFieldTable>
                  <c15:showDataLabelsRange val="0"/>
                </c:ext>
                <c:ext xmlns:c16="http://schemas.microsoft.com/office/drawing/2014/chart" uri="{C3380CC4-5D6E-409C-BE32-E72D297353CC}">
                  <c16:uniqueId val="{0000000C-498B-4E63-9A11-2B1198C0497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{E047340A-9A87-4AD3-8D31-81993814EF9E}</c15:txfldGUID>
                      <c15:f>Diagramm!$I$59</c15:f>
                      <c15:dlblFieldTableCache>
                        <c:ptCount val="1"/>
                      </c15:dlblFieldTableCache>
                    </c15:dlblFTEntry>
                  </c15:dlblFieldTable>
                  <c15:showDataLabelsRange val="0"/>
                </c:ext>
                <c:ext xmlns:c16="http://schemas.microsoft.com/office/drawing/2014/chart" uri="{C3380CC4-5D6E-409C-BE32-E72D297353CC}">
                  <c16:uniqueId val="{0000000D-498B-4E63-9A11-2B1198C0497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{E18619E6-4F64-4538-B804-FC4E2C3CDE5C}</c15:txfldGUID>
                      <c15:f>Diagramm!$I$60</c15:f>
                      <c15:dlblFieldTableCache>
                        <c:ptCount val="1"/>
                      </c15:dlblFieldTableCache>
                    </c15:dlblFTEntry>
                  </c15:dlblFieldTable>
                  <c15:showDataLabelsRange val="0"/>
                </c:ext>
                <c:ext xmlns:c16="http://schemas.microsoft.com/office/drawing/2014/chart" uri="{C3380CC4-5D6E-409C-BE32-E72D297353CC}">
                  <c16:uniqueId val="{0000000E-498B-4E63-9A11-2B1198C0497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{198F21B6-3F14-49BD-952F-6B6D5301B76C}</c15:txfldGUID>
                      <c15:f>Diagramm!$I$61</c15:f>
                      <c15:dlblFieldTableCache>
                        <c:ptCount val="1"/>
                      </c15:dlblFieldTableCache>
                    </c15:dlblFTEntry>
                  </c15:dlblFieldTable>
                  <c15:showDataLabelsRange val="0"/>
                </c:ext>
                <c:ext xmlns:c16="http://schemas.microsoft.com/office/drawing/2014/chart" uri="{C3380CC4-5D6E-409C-BE32-E72D297353CC}">
                  <c16:uniqueId val="{0000000F-498B-4E63-9A11-2B1198C0497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{DA68EA75-0F40-44CA-8C28-B68C8EB3042F}</c15:txfldGUID>
                      <c15:f>Diagramm!$I$62</c15:f>
                      <c15:dlblFieldTableCache>
                        <c:ptCount val="1"/>
                      </c15:dlblFieldTableCache>
                    </c15:dlblFTEntry>
                  </c15:dlblFieldTable>
                  <c15:showDataLabelsRange val="0"/>
                </c:ext>
                <c:ext xmlns:c16="http://schemas.microsoft.com/office/drawing/2014/chart" uri="{C3380CC4-5D6E-409C-BE32-E72D297353CC}">
                  <c16:uniqueId val="{00000010-498B-4E63-9A11-2B1198C0497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{0746C186-6A09-4160-8674-95AF043107FF}</c15:txfldGUID>
                      <c15:f>Diagramm!$I$63</c15:f>
                      <c15:dlblFieldTableCache>
                        <c:ptCount val="1"/>
                      </c15:dlblFieldTableCache>
                    </c15:dlblFTEntry>
                  </c15:dlblFieldTable>
                  <c15:showDataLabelsRange val="0"/>
                </c:ext>
                <c:ext xmlns:c16="http://schemas.microsoft.com/office/drawing/2014/chart" uri="{C3380CC4-5D6E-409C-BE32-E72D297353CC}">
                  <c16:uniqueId val="{00000011-498B-4E63-9A11-2B1198C0497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{4E461605-D160-41D7-AA3A-B6553ABAA1AB}</c15:txfldGUID>
                      <c15:f>Diagramm!$I$64</c15:f>
                      <c15:dlblFieldTableCache>
                        <c:ptCount val="1"/>
                      </c15:dlblFieldTableCache>
                    </c15:dlblFTEntry>
                  </c15:dlblFieldTable>
                  <c15:showDataLabelsRange val="0"/>
                </c:ext>
                <c:ext xmlns:c16="http://schemas.microsoft.com/office/drawing/2014/chart" uri="{C3380CC4-5D6E-409C-BE32-E72D297353CC}">
                  <c16:uniqueId val="{00000012-498B-4E63-9A11-2B1198C0497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{8F056512-2A84-4DBB-B4FD-7F7672B5F0BB}</c15:txfldGUID>
                      <c15:f>Diagramm!$I$65</c15:f>
                      <c15:dlblFieldTableCache>
                        <c:ptCount val="1"/>
                      </c15:dlblFieldTableCache>
                    </c15:dlblFTEntry>
                  </c15:dlblFieldTable>
                  <c15:showDataLabelsRange val="0"/>
                </c:ext>
                <c:ext xmlns:c16="http://schemas.microsoft.com/office/drawing/2014/chart" uri="{C3380CC4-5D6E-409C-BE32-E72D297353CC}">
                  <c16:uniqueId val="{00000013-498B-4E63-9A11-2B1198C0497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{BA31CBFE-FE79-4D02-BA78-3362046AD54B}</c15:txfldGUID>
                      <c15:f>Diagramm!$I$66</c15:f>
                      <c15:dlblFieldTableCache>
                        <c:ptCount val="1"/>
                      </c15:dlblFieldTableCache>
                    </c15:dlblFTEntry>
                  </c15:dlblFieldTable>
                  <c15:showDataLabelsRange val="0"/>
                </c:ext>
                <c:ext xmlns:c16="http://schemas.microsoft.com/office/drawing/2014/chart" uri="{C3380CC4-5D6E-409C-BE32-E72D297353CC}">
                  <c16:uniqueId val="{00000014-498B-4E63-9A11-2B1198C0497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{B67CE1C3-1A4B-4532-B67A-E2CC3C15FD73}</c15:txfldGUID>
                      <c15:f>Diagramm!$I$67</c15:f>
                      <c15:dlblFieldTableCache>
                        <c:ptCount val="1"/>
                      </c15:dlblFieldTableCache>
                    </c15:dlblFTEntry>
                  </c15:dlblFieldTable>
                  <c15:showDataLabelsRange val="0"/>
                </c:ext>
                <c:ext xmlns:c16="http://schemas.microsoft.com/office/drawing/2014/chart" uri="{C3380CC4-5D6E-409C-BE32-E72D297353CC}">
                  <c16:uniqueId val="{00000015-498B-4E63-9A11-2B1198C0497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98B-4E63-9A11-2B1198C0497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{75947FE9-4D10-47DE-8499-4CF4913247FD}</c15:txfldGUID>
                      <c15:f>Diagramm!$K$46</c15:f>
                      <c15:dlblFieldTableCache>
                        <c:ptCount val="1"/>
                      </c15:dlblFieldTableCache>
                    </c15:dlblFTEntry>
                  </c15:dlblFieldTable>
                  <c15:showDataLabelsRange val="0"/>
                </c:ext>
                <c:ext xmlns:c16="http://schemas.microsoft.com/office/drawing/2014/chart" uri="{C3380CC4-5D6E-409C-BE32-E72D297353CC}">
                  <c16:uniqueId val="{00000017-498B-4E63-9A11-2B1198C0497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{79A93370-27BE-427C-957F-13938F96F8AF}</c15:txfldGUID>
                      <c15:f>Diagramm!$K$47</c15:f>
                      <c15:dlblFieldTableCache>
                        <c:ptCount val="1"/>
                      </c15:dlblFieldTableCache>
                    </c15:dlblFTEntry>
                  </c15:dlblFieldTable>
                  <c15:showDataLabelsRange val="0"/>
                </c:ext>
                <c:ext xmlns:c16="http://schemas.microsoft.com/office/drawing/2014/chart" uri="{C3380CC4-5D6E-409C-BE32-E72D297353CC}">
                  <c16:uniqueId val="{00000018-498B-4E63-9A11-2B1198C0497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{91BC5D36-ED35-4447-9BB7-37713B18DEB7}</c15:txfldGUID>
                      <c15:f>Diagramm!$K$48</c15:f>
                      <c15:dlblFieldTableCache>
                        <c:ptCount val="1"/>
                      </c15:dlblFieldTableCache>
                    </c15:dlblFTEntry>
                  </c15:dlblFieldTable>
                  <c15:showDataLabelsRange val="0"/>
                </c:ext>
                <c:ext xmlns:c16="http://schemas.microsoft.com/office/drawing/2014/chart" uri="{C3380CC4-5D6E-409C-BE32-E72D297353CC}">
                  <c16:uniqueId val="{00000019-498B-4E63-9A11-2B1198C0497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{47A49388-8BF6-4940-8EFA-41BDC8751320}</c15:txfldGUID>
                      <c15:f>Diagramm!$K$49</c15:f>
                      <c15:dlblFieldTableCache>
                        <c:ptCount val="1"/>
                      </c15:dlblFieldTableCache>
                    </c15:dlblFTEntry>
                  </c15:dlblFieldTable>
                  <c15:showDataLabelsRange val="0"/>
                </c:ext>
                <c:ext xmlns:c16="http://schemas.microsoft.com/office/drawing/2014/chart" uri="{C3380CC4-5D6E-409C-BE32-E72D297353CC}">
                  <c16:uniqueId val="{0000001A-498B-4E63-9A11-2B1198C0497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{AF9D19C7-0E2C-4BB6-8F8B-DD55A8D10C8C}</c15:txfldGUID>
                      <c15:f>Diagramm!$K$50</c15:f>
                      <c15:dlblFieldTableCache>
                        <c:ptCount val="1"/>
                      </c15:dlblFieldTableCache>
                    </c15:dlblFTEntry>
                  </c15:dlblFieldTable>
                  <c15:showDataLabelsRange val="0"/>
                </c:ext>
                <c:ext xmlns:c16="http://schemas.microsoft.com/office/drawing/2014/chart" uri="{C3380CC4-5D6E-409C-BE32-E72D297353CC}">
                  <c16:uniqueId val="{0000001B-498B-4E63-9A11-2B1198C0497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{2FAB9782-9810-46CB-B8EB-1ED6A0A62DF0}</c15:txfldGUID>
                      <c15:f>Diagramm!$K$51</c15:f>
                      <c15:dlblFieldTableCache>
                        <c:ptCount val="1"/>
                      </c15:dlblFieldTableCache>
                    </c15:dlblFTEntry>
                  </c15:dlblFieldTable>
                  <c15:showDataLabelsRange val="0"/>
                </c:ext>
                <c:ext xmlns:c16="http://schemas.microsoft.com/office/drawing/2014/chart" uri="{C3380CC4-5D6E-409C-BE32-E72D297353CC}">
                  <c16:uniqueId val="{0000001C-498B-4E63-9A11-2B1198C0497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{EAC7797D-3DBC-4151-A5D7-B0EC0393C5A3}</c15:txfldGUID>
                      <c15:f>Diagramm!$K$52</c15:f>
                      <c15:dlblFieldTableCache>
                        <c:ptCount val="1"/>
                      </c15:dlblFieldTableCache>
                    </c15:dlblFTEntry>
                  </c15:dlblFieldTable>
                  <c15:showDataLabelsRange val="0"/>
                </c:ext>
                <c:ext xmlns:c16="http://schemas.microsoft.com/office/drawing/2014/chart" uri="{C3380CC4-5D6E-409C-BE32-E72D297353CC}">
                  <c16:uniqueId val="{0000001D-498B-4E63-9A11-2B1198C0497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{674153EF-D747-437D-AC1D-3F289F9C58C3}</c15:txfldGUID>
                      <c15:f>Diagramm!$K$53</c15:f>
                      <c15:dlblFieldTableCache>
                        <c:ptCount val="1"/>
                      </c15:dlblFieldTableCache>
                    </c15:dlblFTEntry>
                  </c15:dlblFieldTable>
                  <c15:showDataLabelsRange val="0"/>
                </c:ext>
                <c:ext xmlns:c16="http://schemas.microsoft.com/office/drawing/2014/chart" uri="{C3380CC4-5D6E-409C-BE32-E72D297353CC}">
                  <c16:uniqueId val="{0000001E-498B-4E63-9A11-2B1198C0497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{40841F7F-494F-4DE1-91BE-ECBE37BB5CCA}</c15:txfldGUID>
                      <c15:f>Diagramm!$K$54</c15:f>
                      <c15:dlblFieldTableCache>
                        <c:ptCount val="1"/>
                      </c15:dlblFieldTableCache>
                    </c15:dlblFTEntry>
                  </c15:dlblFieldTable>
                  <c15:showDataLabelsRange val="0"/>
                </c:ext>
                <c:ext xmlns:c16="http://schemas.microsoft.com/office/drawing/2014/chart" uri="{C3380CC4-5D6E-409C-BE32-E72D297353CC}">
                  <c16:uniqueId val="{0000001F-498B-4E63-9A11-2B1198C0497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{85647B77-1E27-46EE-8599-DBF9616254A1}</c15:txfldGUID>
                      <c15:f>Diagramm!$K$55</c15:f>
                      <c15:dlblFieldTableCache>
                        <c:ptCount val="1"/>
                      </c15:dlblFieldTableCache>
                    </c15:dlblFTEntry>
                  </c15:dlblFieldTable>
                  <c15:showDataLabelsRange val="0"/>
                </c:ext>
                <c:ext xmlns:c16="http://schemas.microsoft.com/office/drawing/2014/chart" uri="{C3380CC4-5D6E-409C-BE32-E72D297353CC}">
                  <c16:uniqueId val="{00000020-498B-4E63-9A11-2B1198C0497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{74C1EA30-C446-40F1-979F-B0391226026A}</c15:txfldGUID>
                      <c15:f>Diagramm!$K$56</c15:f>
                      <c15:dlblFieldTableCache>
                        <c:ptCount val="1"/>
                      </c15:dlblFieldTableCache>
                    </c15:dlblFTEntry>
                  </c15:dlblFieldTable>
                  <c15:showDataLabelsRange val="0"/>
                </c:ext>
                <c:ext xmlns:c16="http://schemas.microsoft.com/office/drawing/2014/chart" uri="{C3380CC4-5D6E-409C-BE32-E72D297353CC}">
                  <c16:uniqueId val="{00000021-498B-4E63-9A11-2B1198C0497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{77000639-9676-48CF-A923-DBBB34D743E7}</c15:txfldGUID>
                      <c15:f>Diagramm!$K$57</c15:f>
                      <c15:dlblFieldTableCache>
                        <c:ptCount val="1"/>
                      </c15:dlblFieldTableCache>
                    </c15:dlblFTEntry>
                  </c15:dlblFieldTable>
                  <c15:showDataLabelsRange val="0"/>
                </c:ext>
                <c:ext xmlns:c16="http://schemas.microsoft.com/office/drawing/2014/chart" uri="{C3380CC4-5D6E-409C-BE32-E72D297353CC}">
                  <c16:uniqueId val="{00000022-498B-4E63-9A11-2B1198C0497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{E31719E8-229F-4618-9D55-F890C1C110DE}</c15:txfldGUID>
                      <c15:f>Diagramm!$K$58</c15:f>
                      <c15:dlblFieldTableCache>
                        <c:ptCount val="1"/>
                      </c15:dlblFieldTableCache>
                    </c15:dlblFTEntry>
                  </c15:dlblFieldTable>
                  <c15:showDataLabelsRange val="0"/>
                </c:ext>
                <c:ext xmlns:c16="http://schemas.microsoft.com/office/drawing/2014/chart" uri="{C3380CC4-5D6E-409C-BE32-E72D297353CC}">
                  <c16:uniqueId val="{00000023-498B-4E63-9A11-2B1198C0497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{2090E3E1-A2F1-467D-B932-81FB3274ED0D}</c15:txfldGUID>
                      <c15:f>Diagramm!$K$59</c15:f>
                      <c15:dlblFieldTableCache>
                        <c:ptCount val="1"/>
                      </c15:dlblFieldTableCache>
                    </c15:dlblFTEntry>
                  </c15:dlblFieldTable>
                  <c15:showDataLabelsRange val="0"/>
                </c:ext>
                <c:ext xmlns:c16="http://schemas.microsoft.com/office/drawing/2014/chart" uri="{C3380CC4-5D6E-409C-BE32-E72D297353CC}">
                  <c16:uniqueId val="{00000024-498B-4E63-9A11-2B1198C0497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{3F5F8F58-A848-4FA8-B00D-70394463B6FD}</c15:txfldGUID>
                      <c15:f>Diagramm!$K$60</c15:f>
                      <c15:dlblFieldTableCache>
                        <c:ptCount val="1"/>
                      </c15:dlblFieldTableCache>
                    </c15:dlblFTEntry>
                  </c15:dlblFieldTable>
                  <c15:showDataLabelsRange val="0"/>
                </c:ext>
                <c:ext xmlns:c16="http://schemas.microsoft.com/office/drawing/2014/chart" uri="{C3380CC4-5D6E-409C-BE32-E72D297353CC}">
                  <c16:uniqueId val="{00000025-498B-4E63-9A11-2B1198C0497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{06C8D9E1-42DE-4B85-903A-F5D82F8864D7}</c15:txfldGUID>
                      <c15:f>Diagramm!$K$61</c15:f>
                      <c15:dlblFieldTableCache>
                        <c:ptCount val="1"/>
                      </c15:dlblFieldTableCache>
                    </c15:dlblFTEntry>
                  </c15:dlblFieldTable>
                  <c15:showDataLabelsRange val="0"/>
                </c:ext>
                <c:ext xmlns:c16="http://schemas.microsoft.com/office/drawing/2014/chart" uri="{C3380CC4-5D6E-409C-BE32-E72D297353CC}">
                  <c16:uniqueId val="{00000026-498B-4E63-9A11-2B1198C0497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{4CAFDA8D-6669-4DF5-BD8B-AB3736A4EF58}</c15:txfldGUID>
                      <c15:f>Diagramm!$K$62</c15:f>
                      <c15:dlblFieldTableCache>
                        <c:ptCount val="1"/>
                      </c15:dlblFieldTableCache>
                    </c15:dlblFTEntry>
                  </c15:dlblFieldTable>
                  <c15:showDataLabelsRange val="0"/>
                </c:ext>
                <c:ext xmlns:c16="http://schemas.microsoft.com/office/drawing/2014/chart" uri="{C3380CC4-5D6E-409C-BE32-E72D297353CC}">
                  <c16:uniqueId val="{00000027-498B-4E63-9A11-2B1198C0497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{9EFC83D1-B015-45C8-8929-8E4183516F0D}</c15:txfldGUID>
                      <c15:f>Diagramm!$K$63</c15:f>
                      <c15:dlblFieldTableCache>
                        <c:ptCount val="1"/>
                      </c15:dlblFieldTableCache>
                    </c15:dlblFTEntry>
                  </c15:dlblFieldTable>
                  <c15:showDataLabelsRange val="0"/>
                </c:ext>
                <c:ext xmlns:c16="http://schemas.microsoft.com/office/drawing/2014/chart" uri="{C3380CC4-5D6E-409C-BE32-E72D297353CC}">
                  <c16:uniqueId val="{00000028-498B-4E63-9A11-2B1198C0497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{5155CFCA-BB55-4320-9726-7EBDA9E012BF}</c15:txfldGUID>
                      <c15:f>Diagramm!$K$64</c15:f>
                      <c15:dlblFieldTableCache>
                        <c:ptCount val="1"/>
                      </c15:dlblFieldTableCache>
                    </c15:dlblFTEntry>
                  </c15:dlblFieldTable>
                  <c15:showDataLabelsRange val="0"/>
                </c:ext>
                <c:ext xmlns:c16="http://schemas.microsoft.com/office/drawing/2014/chart" uri="{C3380CC4-5D6E-409C-BE32-E72D297353CC}">
                  <c16:uniqueId val="{00000029-498B-4E63-9A11-2B1198C0497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{009398BB-A816-4083-ADED-CDEB0289CE55}</c15:txfldGUID>
                      <c15:f>Diagramm!$K$65</c15:f>
                      <c15:dlblFieldTableCache>
                        <c:ptCount val="1"/>
                      </c15:dlblFieldTableCache>
                    </c15:dlblFTEntry>
                  </c15:dlblFieldTable>
                  <c15:showDataLabelsRange val="0"/>
                </c:ext>
                <c:ext xmlns:c16="http://schemas.microsoft.com/office/drawing/2014/chart" uri="{C3380CC4-5D6E-409C-BE32-E72D297353CC}">
                  <c16:uniqueId val="{0000002A-498B-4E63-9A11-2B1198C0497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{7D846496-E233-40D3-9E6D-4CDD18EFC02D}</c15:txfldGUID>
                      <c15:f>Diagramm!$K$66</c15:f>
                      <c15:dlblFieldTableCache>
                        <c:ptCount val="1"/>
                      </c15:dlblFieldTableCache>
                    </c15:dlblFTEntry>
                  </c15:dlblFieldTable>
                  <c15:showDataLabelsRange val="0"/>
                </c:ext>
                <c:ext xmlns:c16="http://schemas.microsoft.com/office/drawing/2014/chart" uri="{C3380CC4-5D6E-409C-BE32-E72D297353CC}">
                  <c16:uniqueId val="{0000002B-498B-4E63-9A11-2B1198C0497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{BFC6752E-16BE-416A-8D00-EEDEDFCCAF56}</c15:txfldGUID>
                      <c15:f>Diagramm!$K$67</c15:f>
                      <c15:dlblFieldTableCache>
                        <c:ptCount val="1"/>
                      </c15:dlblFieldTableCache>
                    </c15:dlblFTEntry>
                  </c15:dlblFieldTable>
                  <c15:showDataLabelsRange val="0"/>
                </c:ext>
                <c:ext xmlns:c16="http://schemas.microsoft.com/office/drawing/2014/chart" uri="{C3380CC4-5D6E-409C-BE32-E72D297353CC}">
                  <c16:uniqueId val="{0000002C-498B-4E63-9A11-2B1198C0497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98B-4E63-9A11-2B1198C0497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{77BB3241-2686-44A3-A78B-B603A645AB95}</c15:txfldGUID>
                      <c15:f>Diagramm!$J$46</c15:f>
                      <c15:dlblFieldTableCache>
                        <c:ptCount val="1"/>
                      </c15:dlblFieldTableCache>
                    </c15:dlblFTEntry>
                  </c15:dlblFieldTable>
                  <c15:showDataLabelsRange val="0"/>
                </c:ext>
                <c:ext xmlns:c16="http://schemas.microsoft.com/office/drawing/2014/chart" uri="{C3380CC4-5D6E-409C-BE32-E72D297353CC}">
                  <c16:uniqueId val="{0000002E-498B-4E63-9A11-2B1198C0497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{8C03BF58-C5B3-4696-A036-DAA229764C0B}</c15:txfldGUID>
                      <c15:f>Diagramm!$J$47</c15:f>
                      <c15:dlblFieldTableCache>
                        <c:ptCount val="1"/>
                      </c15:dlblFieldTableCache>
                    </c15:dlblFTEntry>
                  </c15:dlblFieldTable>
                  <c15:showDataLabelsRange val="0"/>
                </c:ext>
                <c:ext xmlns:c16="http://schemas.microsoft.com/office/drawing/2014/chart" uri="{C3380CC4-5D6E-409C-BE32-E72D297353CC}">
                  <c16:uniqueId val="{0000002F-498B-4E63-9A11-2B1198C0497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{47A21BC8-9843-4DE8-9D13-091F5BCD4D9B}</c15:txfldGUID>
                      <c15:f>Diagramm!$J$48</c15:f>
                      <c15:dlblFieldTableCache>
                        <c:ptCount val="1"/>
                      </c15:dlblFieldTableCache>
                    </c15:dlblFTEntry>
                  </c15:dlblFieldTable>
                  <c15:showDataLabelsRange val="0"/>
                </c:ext>
                <c:ext xmlns:c16="http://schemas.microsoft.com/office/drawing/2014/chart" uri="{C3380CC4-5D6E-409C-BE32-E72D297353CC}">
                  <c16:uniqueId val="{00000030-498B-4E63-9A11-2B1198C0497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{5EDDB135-7C2A-4FE8-97A3-022EE951C26E}</c15:txfldGUID>
                      <c15:f>Diagramm!$J$49</c15:f>
                      <c15:dlblFieldTableCache>
                        <c:ptCount val="1"/>
                      </c15:dlblFieldTableCache>
                    </c15:dlblFTEntry>
                  </c15:dlblFieldTable>
                  <c15:showDataLabelsRange val="0"/>
                </c:ext>
                <c:ext xmlns:c16="http://schemas.microsoft.com/office/drawing/2014/chart" uri="{C3380CC4-5D6E-409C-BE32-E72D297353CC}">
                  <c16:uniqueId val="{00000031-498B-4E63-9A11-2B1198C0497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{40C40309-97B5-405C-9F8F-F1A247F95835}</c15:txfldGUID>
                      <c15:f>Diagramm!$J$50</c15:f>
                      <c15:dlblFieldTableCache>
                        <c:ptCount val="1"/>
                      </c15:dlblFieldTableCache>
                    </c15:dlblFTEntry>
                  </c15:dlblFieldTable>
                  <c15:showDataLabelsRange val="0"/>
                </c:ext>
                <c:ext xmlns:c16="http://schemas.microsoft.com/office/drawing/2014/chart" uri="{C3380CC4-5D6E-409C-BE32-E72D297353CC}">
                  <c16:uniqueId val="{00000032-498B-4E63-9A11-2B1198C0497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{EAE1A422-AB0C-42BC-9DBE-562FFF754B70}</c15:txfldGUID>
                      <c15:f>Diagramm!$J$51</c15:f>
                      <c15:dlblFieldTableCache>
                        <c:ptCount val="1"/>
                      </c15:dlblFieldTableCache>
                    </c15:dlblFTEntry>
                  </c15:dlblFieldTable>
                  <c15:showDataLabelsRange val="0"/>
                </c:ext>
                <c:ext xmlns:c16="http://schemas.microsoft.com/office/drawing/2014/chart" uri="{C3380CC4-5D6E-409C-BE32-E72D297353CC}">
                  <c16:uniqueId val="{00000033-498B-4E63-9A11-2B1198C0497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{4848A5E8-8A6F-4B81-8750-47C600CA45B3}</c15:txfldGUID>
                      <c15:f>Diagramm!$J$52</c15:f>
                      <c15:dlblFieldTableCache>
                        <c:ptCount val="1"/>
                      </c15:dlblFieldTableCache>
                    </c15:dlblFTEntry>
                  </c15:dlblFieldTable>
                  <c15:showDataLabelsRange val="0"/>
                </c:ext>
                <c:ext xmlns:c16="http://schemas.microsoft.com/office/drawing/2014/chart" uri="{C3380CC4-5D6E-409C-BE32-E72D297353CC}">
                  <c16:uniqueId val="{00000034-498B-4E63-9A11-2B1198C0497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{01EE4D2D-F770-4CB1-81B6-F4093DB4A48E}</c15:txfldGUID>
                      <c15:f>Diagramm!$J$53</c15:f>
                      <c15:dlblFieldTableCache>
                        <c:ptCount val="1"/>
                      </c15:dlblFieldTableCache>
                    </c15:dlblFTEntry>
                  </c15:dlblFieldTable>
                  <c15:showDataLabelsRange val="0"/>
                </c:ext>
                <c:ext xmlns:c16="http://schemas.microsoft.com/office/drawing/2014/chart" uri="{C3380CC4-5D6E-409C-BE32-E72D297353CC}">
                  <c16:uniqueId val="{00000035-498B-4E63-9A11-2B1198C0497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{D30DFEED-4531-48A2-9CD9-D7F88C61B049}</c15:txfldGUID>
                      <c15:f>Diagramm!$J$54</c15:f>
                      <c15:dlblFieldTableCache>
                        <c:ptCount val="1"/>
                      </c15:dlblFieldTableCache>
                    </c15:dlblFTEntry>
                  </c15:dlblFieldTable>
                  <c15:showDataLabelsRange val="0"/>
                </c:ext>
                <c:ext xmlns:c16="http://schemas.microsoft.com/office/drawing/2014/chart" uri="{C3380CC4-5D6E-409C-BE32-E72D297353CC}">
                  <c16:uniqueId val="{00000036-498B-4E63-9A11-2B1198C0497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{3463EB97-0B45-4339-A075-A3EE9A582D1E}</c15:txfldGUID>
                      <c15:f>Diagramm!$J$55</c15:f>
                      <c15:dlblFieldTableCache>
                        <c:ptCount val="1"/>
                      </c15:dlblFieldTableCache>
                    </c15:dlblFTEntry>
                  </c15:dlblFieldTable>
                  <c15:showDataLabelsRange val="0"/>
                </c:ext>
                <c:ext xmlns:c16="http://schemas.microsoft.com/office/drawing/2014/chart" uri="{C3380CC4-5D6E-409C-BE32-E72D297353CC}">
                  <c16:uniqueId val="{00000037-498B-4E63-9A11-2B1198C0497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{807E1F66-DA42-4293-839C-CE64747A4F9D}</c15:txfldGUID>
                      <c15:f>Diagramm!$J$56</c15:f>
                      <c15:dlblFieldTableCache>
                        <c:ptCount val="1"/>
                      </c15:dlblFieldTableCache>
                    </c15:dlblFTEntry>
                  </c15:dlblFieldTable>
                  <c15:showDataLabelsRange val="0"/>
                </c:ext>
                <c:ext xmlns:c16="http://schemas.microsoft.com/office/drawing/2014/chart" uri="{C3380CC4-5D6E-409C-BE32-E72D297353CC}">
                  <c16:uniqueId val="{00000038-498B-4E63-9A11-2B1198C0497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{2A62FDA6-9DF6-4F97-80C3-45554B07502D}</c15:txfldGUID>
                      <c15:f>Diagramm!$J$57</c15:f>
                      <c15:dlblFieldTableCache>
                        <c:ptCount val="1"/>
                      </c15:dlblFieldTableCache>
                    </c15:dlblFTEntry>
                  </c15:dlblFieldTable>
                  <c15:showDataLabelsRange val="0"/>
                </c:ext>
                <c:ext xmlns:c16="http://schemas.microsoft.com/office/drawing/2014/chart" uri="{C3380CC4-5D6E-409C-BE32-E72D297353CC}">
                  <c16:uniqueId val="{00000039-498B-4E63-9A11-2B1198C0497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{6A2FC85A-8D4D-451D-BACB-0C6354D7DB1E}</c15:txfldGUID>
                      <c15:f>Diagramm!$J$58</c15:f>
                      <c15:dlblFieldTableCache>
                        <c:ptCount val="1"/>
                      </c15:dlblFieldTableCache>
                    </c15:dlblFTEntry>
                  </c15:dlblFieldTable>
                  <c15:showDataLabelsRange val="0"/>
                </c:ext>
                <c:ext xmlns:c16="http://schemas.microsoft.com/office/drawing/2014/chart" uri="{C3380CC4-5D6E-409C-BE32-E72D297353CC}">
                  <c16:uniqueId val="{0000003A-498B-4E63-9A11-2B1198C0497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{15387A6E-B904-4658-AFDC-DF9DCE87FFC6}</c15:txfldGUID>
                      <c15:f>Diagramm!$J$59</c15:f>
                      <c15:dlblFieldTableCache>
                        <c:ptCount val="1"/>
                      </c15:dlblFieldTableCache>
                    </c15:dlblFTEntry>
                  </c15:dlblFieldTable>
                  <c15:showDataLabelsRange val="0"/>
                </c:ext>
                <c:ext xmlns:c16="http://schemas.microsoft.com/office/drawing/2014/chart" uri="{C3380CC4-5D6E-409C-BE32-E72D297353CC}">
                  <c16:uniqueId val="{0000003B-498B-4E63-9A11-2B1198C0497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{F82E3F72-CB40-4772-9A60-D09510134397}</c15:txfldGUID>
                      <c15:f>Diagramm!$J$60</c15:f>
                      <c15:dlblFieldTableCache>
                        <c:ptCount val="1"/>
                      </c15:dlblFieldTableCache>
                    </c15:dlblFTEntry>
                  </c15:dlblFieldTable>
                  <c15:showDataLabelsRange val="0"/>
                </c:ext>
                <c:ext xmlns:c16="http://schemas.microsoft.com/office/drawing/2014/chart" uri="{C3380CC4-5D6E-409C-BE32-E72D297353CC}">
                  <c16:uniqueId val="{0000003C-498B-4E63-9A11-2B1198C0497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{0AE39AA7-8386-4C19-BFEF-8C4E8CDFF49B}</c15:txfldGUID>
                      <c15:f>Diagramm!$J$61</c15:f>
                      <c15:dlblFieldTableCache>
                        <c:ptCount val="1"/>
                      </c15:dlblFieldTableCache>
                    </c15:dlblFTEntry>
                  </c15:dlblFieldTable>
                  <c15:showDataLabelsRange val="0"/>
                </c:ext>
                <c:ext xmlns:c16="http://schemas.microsoft.com/office/drawing/2014/chart" uri="{C3380CC4-5D6E-409C-BE32-E72D297353CC}">
                  <c16:uniqueId val="{0000003D-498B-4E63-9A11-2B1198C0497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{D1617A1E-7BE7-4A27-87A8-D7A783CA3087}</c15:txfldGUID>
                      <c15:f>Diagramm!$J$62</c15:f>
                      <c15:dlblFieldTableCache>
                        <c:ptCount val="1"/>
                      </c15:dlblFieldTableCache>
                    </c15:dlblFTEntry>
                  </c15:dlblFieldTable>
                  <c15:showDataLabelsRange val="0"/>
                </c:ext>
                <c:ext xmlns:c16="http://schemas.microsoft.com/office/drawing/2014/chart" uri="{C3380CC4-5D6E-409C-BE32-E72D297353CC}">
                  <c16:uniqueId val="{0000003E-498B-4E63-9A11-2B1198C0497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{6D01D7C6-83D7-4682-97D6-5C3FE03E8C2A}</c15:txfldGUID>
                      <c15:f>Diagramm!$J$63</c15:f>
                      <c15:dlblFieldTableCache>
                        <c:ptCount val="1"/>
                      </c15:dlblFieldTableCache>
                    </c15:dlblFTEntry>
                  </c15:dlblFieldTable>
                  <c15:showDataLabelsRange val="0"/>
                </c:ext>
                <c:ext xmlns:c16="http://schemas.microsoft.com/office/drawing/2014/chart" uri="{C3380CC4-5D6E-409C-BE32-E72D297353CC}">
                  <c16:uniqueId val="{0000003F-498B-4E63-9A11-2B1198C0497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{D84C5535-ACCB-4D5C-AF66-928A3EC91EDB}</c15:txfldGUID>
                      <c15:f>Diagramm!$J$64</c15:f>
                      <c15:dlblFieldTableCache>
                        <c:ptCount val="1"/>
                      </c15:dlblFieldTableCache>
                    </c15:dlblFTEntry>
                  </c15:dlblFieldTable>
                  <c15:showDataLabelsRange val="0"/>
                </c:ext>
                <c:ext xmlns:c16="http://schemas.microsoft.com/office/drawing/2014/chart" uri="{C3380CC4-5D6E-409C-BE32-E72D297353CC}">
                  <c16:uniqueId val="{00000040-498B-4E63-9A11-2B1198C0497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{9C990A11-80BB-4E60-A551-FFBD2FDCD6CA}</c15:txfldGUID>
                      <c15:f>Diagramm!$J$65</c15:f>
                      <c15:dlblFieldTableCache>
                        <c:ptCount val="1"/>
                      </c15:dlblFieldTableCache>
                    </c15:dlblFTEntry>
                  </c15:dlblFieldTable>
                  <c15:showDataLabelsRange val="0"/>
                </c:ext>
                <c:ext xmlns:c16="http://schemas.microsoft.com/office/drawing/2014/chart" uri="{C3380CC4-5D6E-409C-BE32-E72D297353CC}">
                  <c16:uniqueId val="{00000041-498B-4E63-9A11-2B1198C0497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{FD24C587-4ECE-4ADC-8632-64D1067100EA}</c15:txfldGUID>
                      <c15:f>Diagramm!$J$66</c15:f>
                      <c15:dlblFieldTableCache>
                        <c:ptCount val="1"/>
                      </c15:dlblFieldTableCache>
                    </c15:dlblFTEntry>
                  </c15:dlblFieldTable>
                  <c15:showDataLabelsRange val="0"/>
                </c:ext>
                <c:ext xmlns:c16="http://schemas.microsoft.com/office/drawing/2014/chart" uri="{C3380CC4-5D6E-409C-BE32-E72D297353CC}">
                  <c16:uniqueId val="{00000042-498B-4E63-9A11-2B1198C0497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{CA9EC749-8A4A-435E-8F52-8E3C15F4610E}</c15:txfldGUID>
                      <c15:f>Diagramm!$J$67</c15:f>
                      <c15:dlblFieldTableCache>
                        <c:ptCount val="1"/>
                      </c15:dlblFieldTableCache>
                    </c15:dlblFTEntry>
                  </c15:dlblFieldTable>
                  <c15:showDataLabelsRange val="0"/>
                </c:ext>
                <c:ext xmlns:c16="http://schemas.microsoft.com/office/drawing/2014/chart" uri="{C3380CC4-5D6E-409C-BE32-E72D297353CC}">
                  <c16:uniqueId val="{00000043-498B-4E63-9A11-2B1198C0497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98B-4E63-9A11-2B1198C0497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11-4327-B67A-30D55F6C56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11-4327-B67A-30D55F6C56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11-4327-B67A-30D55F6C56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11-4327-B67A-30D55F6C56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11-4327-B67A-30D55F6C56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11-4327-B67A-30D55F6C56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11-4327-B67A-30D55F6C56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11-4327-B67A-30D55F6C56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11-4327-B67A-30D55F6C56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11-4327-B67A-30D55F6C56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111-4327-B67A-30D55F6C56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111-4327-B67A-30D55F6C56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111-4327-B67A-30D55F6C56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111-4327-B67A-30D55F6C56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111-4327-B67A-30D55F6C56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111-4327-B67A-30D55F6C56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111-4327-B67A-30D55F6C56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111-4327-B67A-30D55F6C56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111-4327-B67A-30D55F6C56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111-4327-B67A-30D55F6C56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111-4327-B67A-30D55F6C56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111-4327-B67A-30D55F6C56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111-4327-B67A-30D55F6C567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111-4327-B67A-30D55F6C56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111-4327-B67A-30D55F6C56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111-4327-B67A-30D55F6C56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111-4327-B67A-30D55F6C56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111-4327-B67A-30D55F6C56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111-4327-B67A-30D55F6C56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111-4327-B67A-30D55F6C56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111-4327-B67A-30D55F6C56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111-4327-B67A-30D55F6C56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111-4327-B67A-30D55F6C56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111-4327-B67A-30D55F6C56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111-4327-B67A-30D55F6C56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111-4327-B67A-30D55F6C56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111-4327-B67A-30D55F6C56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111-4327-B67A-30D55F6C56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111-4327-B67A-30D55F6C56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111-4327-B67A-30D55F6C56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111-4327-B67A-30D55F6C56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111-4327-B67A-30D55F6C56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111-4327-B67A-30D55F6C56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111-4327-B67A-30D55F6C56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111-4327-B67A-30D55F6C567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111-4327-B67A-30D55F6C567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111-4327-B67A-30D55F6C56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111-4327-B67A-30D55F6C56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111-4327-B67A-30D55F6C56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111-4327-B67A-30D55F6C56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111-4327-B67A-30D55F6C56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111-4327-B67A-30D55F6C56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111-4327-B67A-30D55F6C56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111-4327-B67A-30D55F6C56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111-4327-B67A-30D55F6C56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111-4327-B67A-30D55F6C56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111-4327-B67A-30D55F6C56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111-4327-B67A-30D55F6C56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111-4327-B67A-30D55F6C56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111-4327-B67A-30D55F6C56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111-4327-B67A-30D55F6C56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111-4327-B67A-30D55F6C56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111-4327-B67A-30D55F6C56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111-4327-B67A-30D55F6C56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111-4327-B67A-30D55F6C56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111-4327-B67A-30D55F6C56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111-4327-B67A-30D55F6C56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111-4327-B67A-30D55F6C56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111-4327-B67A-30D55F6C567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99.666145018257694</c:v>
                </c:pt>
                <c:pt idx="2">
                  <c:v>101.53364632237871</c:v>
                </c:pt>
                <c:pt idx="3">
                  <c:v>100.38601982263955</c:v>
                </c:pt>
                <c:pt idx="4">
                  <c:v>99.773952356111977</c:v>
                </c:pt>
                <c:pt idx="5">
                  <c:v>100.62945574682665</c:v>
                </c:pt>
                <c:pt idx="6">
                  <c:v>102.8169014084507</c:v>
                </c:pt>
                <c:pt idx="7">
                  <c:v>102.15266910102592</c:v>
                </c:pt>
                <c:pt idx="8">
                  <c:v>102.83776734480961</c:v>
                </c:pt>
                <c:pt idx="9">
                  <c:v>103.06729264475743</c:v>
                </c:pt>
                <c:pt idx="10">
                  <c:v>105.17127456094593</c:v>
                </c:pt>
                <c:pt idx="11">
                  <c:v>104.05146930968527</c:v>
                </c:pt>
                <c:pt idx="12">
                  <c:v>103.94366197183098</c:v>
                </c:pt>
                <c:pt idx="13">
                  <c:v>103.36289340984177</c:v>
                </c:pt>
                <c:pt idx="14">
                  <c:v>104.8339419231438</c:v>
                </c:pt>
                <c:pt idx="15">
                  <c:v>104.60441662319597</c:v>
                </c:pt>
                <c:pt idx="16">
                  <c:v>104.31924882629109</c:v>
                </c:pt>
                <c:pt idx="17">
                  <c:v>104.7191792731699</c:v>
                </c:pt>
                <c:pt idx="18">
                  <c:v>106.75708572422187</c:v>
                </c:pt>
                <c:pt idx="19">
                  <c:v>106.13458528951487</c:v>
                </c:pt>
                <c:pt idx="20">
                  <c:v>106.23543731524951</c:v>
                </c:pt>
                <c:pt idx="21">
                  <c:v>106.18675013041209</c:v>
                </c:pt>
                <c:pt idx="22">
                  <c:v>109.12884715701617</c:v>
                </c:pt>
                <c:pt idx="23">
                  <c:v>109.11493653277691</c:v>
                </c:pt>
                <c:pt idx="24">
                  <c:v>109.16710137367414</c:v>
                </c:pt>
              </c:numCache>
            </c:numRef>
          </c:val>
          <c:smooth val="0"/>
          <c:extLst>
            <c:ext xmlns:c16="http://schemas.microsoft.com/office/drawing/2014/chart" uri="{C3380CC4-5D6E-409C-BE32-E72D297353CC}">
              <c16:uniqueId val="{00000000-3A59-4F6C-B775-CBF442505F4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101.53920153920153</c:v>
                </c:pt>
                <c:pt idx="2">
                  <c:v>105.24290524290525</c:v>
                </c:pt>
                <c:pt idx="3">
                  <c:v>103.12650312650314</c:v>
                </c:pt>
                <c:pt idx="4">
                  <c:v>97.498797498797501</c:v>
                </c:pt>
                <c:pt idx="5">
                  <c:v>101.92400192400193</c:v>
                </c:pt>
                <c:pt idx="6">
                  <c:v>107.31120731120731</c:v>
                </c:pt>
                <c:pt idx="7">
                  <c:v>109.71620971620972</c:v>
                </c:pt>
                <c:pt idx="8">
                  <c:v>108.08080808080808</c:v>
                </c:pt>
                <c:pt idx="9">
                  <c:v>109.71620971620972</c:v>
                </c:pt>
                <c:pt idx="10">
                  <c:v>114.7186147186147</c:v>
                </c:pt>
                <c:pt idx="11">
                  <c:v>113.22751322751323</c:v>
                </c:pt>
                <c:pt idx="12">
                  <c:v>112.4098124098124</c:v>
                </c:pt>
                <c:pt idx="13">
                  <c:v>112.98701298701299</c:v>
                </c:pt>
                <c:pt idx="14">
                  <c:v>114.04521404521404</c:v>
                </c:pt>
                <c:pt idx="15">
                  <c:v>113.17941317941317</c:v>
                </c:pt>
                <c:pt idx="16">
                  <c:v>114.14141414141415</c:v>
                </c:pt>
                <c:pt idx="17">
                  <c:v>116.83501683501683</c:v>
                </c:pt>
                <c:pt idx="18">
                  <c:v>118.37421837421837</c:v>
                </c:pt>
                <c:pt idx="19">
                  <c:v>115.24771524771525</c:v>
                </c:pt>
                <c:pt idx="20">
                  <c:v>113.66041366041367</c:v>
                </c:pt>
                <c:pt idx="21">
                  <c:v>117.55651755651755</c:v>
                </c:pt>
                <c:pt idx="22">
                  <c:v>125.68542568542568</c:v>
                </c:pt>
                <c:pt idx="23">
                  <c:v>122.46272246272247</c:v>
                </c:pt>
                <c:pt idx="24">
                  <c:v>116.69071669071668</c:v>
                </c:pt>
              </c:numCache>
            </c:numRef>
          </c:val>
          <c:smooth val="0"/>
          <c:extLst>
            <c:ext xmlns:c16="http://schemas.microsoft.com/office/drawing/2014/chart" uri="{C3380CC4-5D6E-409C-BE32-E72D297353CC}">
              <c16:uniqueId val="{00000001-3A59-4F6C-B775-CBF442505F4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101.40819642534753</c:v>
                </c:pt>
                <c:pt idx="2">
                  <c:v>98.194619967503158</c:v>
                </c:pt>
                <c:pt idx="3">
                  <c:v>100.37912980682432</c:v>
                </c:pt>
                <c:pt idx="4">
                  <c:v>96.100379129806825</c:v>
                </c:pt>
                <c:pt idx="5">
                  <c:v>97.45441415417946</c:v>
                </c:pt>
                <c:pt idx="6">
                  <c:v>94.619967503159415</c:v>
                </c:pt>
                <c:pt idx="7">
                  <c:v>95.468496118432938</c:v>
                </c:pt>
                <c:pt idx="8">
                  <c:v>93.554793283986285</c:v>
                </c:pt>
                <c:pt idx="9">
                  <c:v>95.522657519407844</c:v>
                </c:pt>
                <c:pt idx="10">
                  <c:v>92.79653367033761</c:v>
                </c:pt>
                <c:pt idx="11">
                  <c:v>92.525726665463083</c:v>
                </c:pt>
                <c:pt idx="12">
                  <c:v>91.821628452789312</c:v>
                </c:pt>
                <c:pt idx="13">
                  <c:v>92.922910272612384</c:v>
                </c:pt>
                <c:pt idx="14">
                  <c:v>90.052356020942398</c:v>
                </c:pt>
                <c:pt idx="15">
                  <c:v>90.503701029066619</c:v>
                </c:pt>
                <c:pt idx="16">
                  <c:v>90.882830835890957</c:v>
                </c:pt>
                <c:pt idx="17">
                  <c:v>90.72034663296624</c:v>
                </c:pt>
                <c:pt idx="18">
                  <c:v>87.073478967322629</c:v>
                </c:pt>
                <c:pt idx="19">
                  <c:v>88.355298790395381</c:v>
                </c:pt>
                <c:pt idx="20">
                  <c:v>87.073478967322629</c:v>
                </c:pt>
                <c:pt idx="21">
                  <c:v>88.788589998194624</c:v>
                </c:pt>
                <c:pt idx="22">
                  <c:v>86.279111753024011</c:v>
                </c:pt>
                <c:pt idx="23">
                  <c:v>86.983209965697782</c:v>
                </c:pt>
                <c:pt idx="24">
                  <c:v>82.451706084130706</c:v>
                </c:pt>
              </c:numCache>
            </c:numRef>
          </c:val>
          <c:smooth val="0"/>
          <c:extLst>
            <c:ext xmlns:c16="http://schemas.microsoft.com/office/drawing/2014/chart" uri="{C3380CC4-5D6E-409C-BE32-E72D297353CC}">
              <c16:uniqueId val="{00000002-3A59-4F6C-B775-CBF442505F4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A59-4F6C-B775-CBF442505F44}"/>
                </c:ext>
              </c:extLst>
            </c:dLbl>
            <c:dLbl>
              <c:idx val="1"/>
              <c:delete val="1"/>
              <c:extLst>
                <c:ext xmlns:c15="http://schemas.microsoft.com/office/drawing/2012/chart" uri="{CE6537A1-D6FC-4f65-9D91-7224C49458BB}"/>
                <c:ext xmlns:c16="http://schemas.microsoft.com/office/drawing/2014/chart" uri="{C3380CC4-5D6E-409C-BE32-E72D297353CC}">
                  <c16:uniqueId val="{00000004-3A59-4F6C-B775-CBF442505F44}"/>
                </c:ext>
              </c:extLst>
            </c:dLbl>
            <c:dLbl>
              <c:idx val="2"/>
              <c:delete val="1"/>
              <c:extLst>
                <c:ext xmlns:c15="http://schemas.microsoft.com/office/drawing/2012/chart" uri="{CE6537A1-D6FC-4f65-9D91-7224C49458BB}"/>
                <c:ext xmlns:c16="http://schemas.microsoft.com/office/drawing/2014/chart" uri="{C3380CC4-5D6E-409C-BE32-E72D297353CC}">
                  <c16:uniqueId val="{00000005-3A59-4F6C-B775-CBF442505F44}"/>
                </c:ext>
              </c:extLst>
            </c:dLbl>
            <c:dLbl>
              <c:idx val="3"/>
              <c:delete val="1"/>
              <c:extLst>
                <c:ext xmlns:c15="http://schemas.microsoft.com/office/drawing/2012/chart" uri="{CE6537A1-D6FC-4f65-9D91-7224C49458BB}"/>
                <c:ext xmlns:c16="http://schemas.microsoft.com/office/drawing/2014/chart" uri="{C3380CC4-5D6E-409C-BE32-E72D297353CC}">
                  <c16:uniqueId val="{00000006-3A59-4F6C-B775-CBF442505F44}"/>
                </c:ext>
              </c:extLst>
            </c:dLbl>
            <c:dLbl>
              <c:idx val="4"/>
              <c:delete val="1"/>
              <c:extLst>
                <c:ext xmlns:c15="http://schemas.microsoft.com/office/drawing/2012/chart" uri="{CE6537A1-D6FC-4f65-9D91-7224C49458BB}"/>
                <c:ext xmlns:c16="http://schemas.microsoft.com/office/drawing/2014/chart" uri="{C3380CC4-5D6E-409C-BE32-E72D297353CC}">
                  <c16:uniqueId val="{00000007-3A59-4F6C-B775-CBF442505F44}"/>
                </c:ext>
              </c:extLst>
            </c:dLbl>
            <c:dLbl>
              <c:idx val="5"/>
              <c:delete val="1"/>
              <c:extLst>
                <c:ext xmlns:c15="http://schemas.microsoft.com/office/drawing/2012/chart" uri="{CE6537A1-D6FC-4f65-9D91-7224C49458BB}"/>
                <c:ext xmlns:c16="http://schemas.microsoft.com/office/drawing/2014/chart" uri="{C3380CC4-5D6E-409C-BE32-E72D297353CC}">
                  <c16:uniqueId val="{00000008-3A59-4F6C-B775-CBF442505F44}"/>
                </c:ext>
              </c:extLst>
            </c:dLbl>
            <c:dLbl>
              <c:idx val="6"/>
              <c:delete val="1"/>
              <c:extLst>
                <c:ext xmlns:c15="http://schemas.microsoft.com/office/drawing/2012/chart" uri="{CE6537A1-D6FC-4f65-9D91-7224C49458BB}"/>
                <c:ext xmlns:c16="http://schemas.microsoft.com/office/drawing/2014/chart" uri="{C3380CC4-5D6E-409C-BE32-E72D297353CC}">
                  <c16:uniqueId val="{00000009-3A59-4F6C-B775-CBF442505F44}"/>
                </c:ext>
              </c:extLst>
            </c:dLbl>
            <c:dLbl>
              <c:idx val="7"/>
              <c:delete val="1"/>
              <c:extLst>
                <c:ext xmlns:c15="http://schemas.microsoft.com/office/drawing/2012/chart" uri="{CE6537A1-D6FC-4f65-9D91-7224C49458BB}"/>
                <c:ext xmlns:c16="http://schemas.microsoft.com/office/drawing/2014/chart" uri="{C3380CC4-5D6E-409C-BE32-E72D297353CC}">
                  <c16:uniqueId val="{0000000A-3A59-4F6C-B775-CBF442505F44}"/>
                </c:ext>
              </c:extLst>
            </c:dLbl>
            <c:dLbl>
              <c:idx val="8"/>
              <c:delete val="1"/>
              <c:extLst>
                <c:ext xmlns:c15="http://schemas.microsoft.com/office/drawing/2012/chart" uri="{CE6537A1-D6FC-4f65-9D91-7224C49458BB}"/>
                <c:ext xmlns:c16="http://schemas.microsoft.com/office/drawing/2014/chart" uri="{C3380CC4-5D6E-409C-BE32-E72D297353CC}">
                  <c16:uniqueId val="{0000000B-3A59-4F6C-B775-CBF442505F44}"/>
                </c:ext>
              </c:extLst>
            </c:dLbl>
            <c:dLbl>
              <c:idx val="9"/>
              <c:delete val="1"/>
              <c:extLst>
                <c:ext xmlns:c15="http://schemas.microsoft.com/office/drawing/2012/chart" uri="{CE6537A1-D6FC-4f65-9D91-7224C49458BB}"/>
                <c:ext xmlns:c16="http://schemas.microsoft.com/office/drawing/2014/chart" uri="{C3380CC4-5D6E-409C-BE32-E72D297353CC}">
                  <c16:uniqueId val="{0000000C-3A59-4F6C-B775-CBF442505F44}"/>
                </c:ext>
              </c:extLst>
            </c:dLbl>
            <c:dLbl>
              <c:idx val="10"/>
              <c:delete val="1"/>
              <c:extLst>
                <c:ext xmlns:c15="http://schemas.microsoft.com/office/drawing/2012/chart" uri="{CE6537A1-D6FC-4f65-9D91-7224C49458BB}"/>
                <c:ext xmlns:c16="http://schemas.microsoft.com/office/drawing/2014/chart" uri="{C3380CC4-5D6E-409C-BE32-E72D297353CC}">
                  <c16:uniqueId val="{0000000D-3A59-4F6C-B775-CBF442505F44}"/>
                </c:ext>
              </c:extLst>
            </c:dLbl>
            <c:dLbl>
              <c:idx val="11"/>
              <c:delete val="1"/>
              <c:extLst>
                <c:ext xmlns:c15="http://schemas.microsoft.com/office/drawing/2012/chart" uri="{CE6537A1-D6FC-4f65-9D91-7224C49458BB}"/>
                <c:ext xmlns:c16="http://schemas.microsoft.com/office/drawing/2014/chart" uri="{C3380CC4-5D6E-409C-BE32-E72D297353CC}">
                  <c16:uniqueId val="{0000000E-3A59-4F6C-B775-CBF442505F44}"/>
                </c:ext>
              </c:extLst>
            </c:dLbl>
            <c:dLbl>
              <c:idx val="12"/>
              <c:delete val="1"/>
              <c:extLst>
                <c:ext xmlns:c15="http://schemas.microsoft.com/office/drawing/2012/chart" uri="{CE6537A1-D6FC-4f65-9D91-7224C49458BB}"/>
                <c:ext xmlns:c16="http://schemas.microsoft.com/office/drawing/2014/chart" uri="{C3380CC4-5D6E-409C-BE32-E72D297353CC}">
                  <c16:uniqueId val="{0000000F-3A59-4F6C-B775-CBF442505F4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59-4F6C-B775-CBF442505F44}"/>
                </c:ext>
              </c:extLst>
            </c:dLbl>
            <c:dLbl>
              <c:idx val="14"/>
              <c:delete val="1"/>
              <c:extLst>
                <c:ext xmlns:c15="http://schemas.microsoft.com/office/drawing/2012/chart" uri="{CE6537A1-D6FC-4f65-9D91-7224C49458BB}"/>
                <c:ext xmlns:c16="http://schemas.microsoft.com/office/drawing/2014/chart" uri="{C3380CC4-5D6E-409C-BE32-E72D297353CC}">
                  <c16:uniqueId val="{00000011-3A59-4F6C-B775-CBF442505F44}"/>
                </c:ext>
              </c:extLst>
            </c:dLbl>
            <c:dLbl>
              <c:idx val="15"/>
              <c:delete val="1"/>
              <c:extLst>
                <c:ext xmlns:c15="http://schemas.microsoft.com/office/drawing/2012/chart" uri="{CE6537A1-D6FC-4f65-9D91-7224C49458BB}"/>
                <c:ext xmlns:c16="http://schemas.microsoft.com/office/drawing/2014/chart" uri="{C3380CC4-5D6E-409C-BE32-E72D297353CC}">
                  <c16:uniqueId val="{00000012-3A59-4F6C-B775-CBF442505F44}"/>
                </c:ext>
              </c:extLst>
            </c:dLbl>
            <c:dLbl>
              <c:idx val="16"/>
              <c:delete val="1"/>
              <c:extLst>
                <c:ext xmlns:c15="http://schemas.microsoft.com/office/drawing/2012/chart" uri="{CE6537A1-D6FC-4f65-9D91-7224C49458BB}"/>
                <c:ext xmlns:c16="http://schemas.microsoft.com/office/drawing/2014/chart" uri="{C3380CC4-5D6E-409C-BE32-E72D297353CC}">
                  <c16:uniqueId val="{00000013-3A59-4F6C-B775-CBF442505F44}"/>
                </c:ext>
              </c:extLst>
            </c:dLbl>
            <c:dLbl>
              <c:idx val="17"/>
              <c:delete val="1"/>
              <c:extLst>
                <c:ext xmlns:c15="http://schemas.microsoft.com/office/drawing/2012/chart" uri="{CE6537A1-D6FC-4f65-9D91-7224C49458BB}"/>
                <c:ext xmlns:c16="http://schemas.microsoft.com/office/drawing/2014/chart" uri="{C3380CC4-5D6E-409C-BE32-E72D297353CC}">
                  <c16:uniqueId val="{00000014-3A59-4F6C-B775-CBF442505F44}"/>
                </c:ext>
              </c:extLst>
            </c:dLbl>
            <c:dLbl>
              <c:idx val="18"/>
              <c:delete val="1"/>
              <c:extLst>
                <c:ext xmlns:c15="http://schemas.microsoft.com/office/drawing/2012/chart" uri="{CE6537A1-D6FC-4f65-9D91-7224C49458BB}"/>
                <c:ext xmlns:c16="http://schemas.microsoft.com/office/drawing/2014/chart" uri="{C3380CC4-5D6E-409C-BE32-E72D297353CC}">
                  <c16:uniqueId val="{00000015-3A59-4F6C-B775-CBF442505F44}"/>
                </c:ext>
              </c:extLst>
            </c:dLbl>
            <c:dLbl>
              <c:idx val="19"/>
              <c:delete val="1"/>
              <c:extLst>
                <c:ext xmlns:c15="http://schemas.microsoft.com/office/drawing/2012/chart" uri="{CE6537A1-D6FC-4f65-9D91-7224C49458BB}"/>
                <c:ext xmlns:c16="http://schemas.microsoft.com/office/drawing/2014/chart" uri="{C3380CC4-5D6E-409C-BE32-E72D297353CC}">
                  <c16:uniqueId val="{00000016-3A59-4F6C-B775-CBF442505F44}"/>
                </c:ext>
              </c:extLst>
            </c:dLbl>
            <c:dLbl>
              <c:idx val="20"/>
              <c:delete val="1"/>
              <c:extLst>
                <c:ext xmlns:c15="http://schemas.microsoft.com/office/drawing/2012/chart" uri="{CE6537A1-D6FC-4f65-9D91-7224C49458BB}"/>
                <c:ext xmlns:c16="http://schemas.microsoft.com/office/drawing/2014/chart" uri="{C3380CC4-5D6E-409C-BE32-E72D297353CC}">
                  <c16:uniqueId val="{00000017-3A59-4F6C-B775-CBF442505F44}"/>
                </c:ext>
              </c:extLst>
            </c:dLbl>
            <c:dLbl>
              <c:idx val="21"/>
              <c:delete val="1"/>
              <c:extLst>
                <c:ext xmlns:c15="http://schemas.microsoft.com/office/drawing/2012/chart" uri="{CE6537A1-D6FC-4f65-9D91-7224C49458BB}"/>
                <c:ext xmlns:c16="http://schemas.microsoft.com/office/drawing/2014/chart" uri="{C3380CC4-5D6E-409C-BE32-E72D297353CC}">
                  <c16:uniqueId val="{00000018-3A59-4F6C-B775-CBF442505F44}"/>
                </c:ext>
              </c:extLst>
            </c:dLbl>
            <c:dLbl>
              <c:idx val="22"/>
              <c:delete val="1"/>
              <c:extLst>
                <c:ext xmlns:c15="http://schemas.microsoft.com/office/drawing/2012/chart" uri="{CE6537A1-D6FC-4f65-9D91-7224C49458BB}"/>
                <c:ext xmlns:c16="http://schemas.microsoft.com/office/drawing/2014/chart" uri="{C3380CC4-5D6E-409C-BE32-E72D297353CC}">
                  <c16:uniqueId val="{00000019-3A59-4F6C-B775-CBF442505F44}"/>
                </c:ext>
              </c:extLst>
            </c:dLbl>
            <c:dLbl>
              <c:idx val="23"/>
              <c:delete val="1"/>
              <c:extLst>
                <c:ext xmlns:c15="http://schemas.microsoft.com/office/drawing/2012/chart" uri="{CE6537A1-D6FC-4f65-9D91-7224C49458BB}"/>
                <c:ext xmlns:c16="http://schemas.microsoft.com/office/drawing/2014/chart" uri="{C3380CC4-5D6E-409C-BE32-E72D297353CC}">
                  <c16:uniqueId val="{0000001A-3A59-4F6C-B775-CBF442505F44}"/>
                </c:ext>
              </c:extLst>
            </c:dLbl>
            <c:dLbl>
              <c:idx val="24"/>
              <c:delete val="1"/>
              <c:extLst>
                <c:ext xmlns:c15="http://schemas.microsoft.com/office/drawing/2012/chart" uri="{CE6537A1-D6FC-4f65-9D91-7224C49458BB}"/>
                <c:ext xmlns:c16="http://schemas.microsoft.com/office/drawing/2014/chart" uri="{C3380CC4-5D6E-409C-BE32-E72D297353CC}">
                  <c16:uniqueId val="{0000001B-3A59-4F6C-B775-CBF442505F4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A59-4F6C-B775-CBF442505F4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Wilhelmshaven, Stadt (03405)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31391</v>
      </c>
      <c r="F11" s="238">
        <v>31376</v>
      </c>
      <c r="G11" s="238">
        <v>31380</v>
      </c>
      <c r="H11" s="238">
        <v>30534</v>
      </c>
      <c r="I11" s="265">
        <v>30548</v>
      </c>
      <c r="J11" s="263">
        <v>843</v>
      </c>
      <c r="K11" s="266">
        <v>2.7595914626162106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15.918575387850021</v>
      </c>
      <c r="E13" s="115">
        <v>4997</v>
      </c>
      <c r="F13" s="114">
        <v>4933</v>
      </c>
      <c r="G13" s="114">
        <v>4908</v>
      </c>
      <c r="H13" s="114">
        <v>4701</v>
      </c>
      <c r="I13" s="140">
        <v>4581</v>
      </c>
      <c r="J13" s="115">
        <v>416</v>
      </c>
      <c r="K13" s="116">
        <v>9.080986684130103</v>
      </c>
    </row>
    <row r="14" spans="1:255" ht="14.1" customHeight="1" x14ac:dyDescent="0.2">
      <c r="A14" s="306" t="s">
        <v>230</v>
      </c>
      <c r="B14" s="307"/>
      <c r="C14" s="308"/>
      <c r="D14" s="113">
        <v>60.313465643018702</v>
      </c>
      <c r="E14" s="115">
        <v>18933</v>
      </c>
      <c r="F14" s="114">
        <v>19020</v>
      </c>
      <c r="G14" s="114">
        <v>19100</v>
      </c>
      <c r="H14" s="114">
        <v>18552</v>
      </c>
      <c r="I14" s="140">
        <v>18636</v>
      </c>
      <c r="J14" s="115">
        <v>297</v>
      </c>
      <c r="K14" s="116">
        <v>1.5936896329684482</v>
      </c>
    </row>
    <row r="15" spans="1:255" ht="14.1" customHeight="1" x14ac:dyDescent="0.2">
      <c r="A15" s="306" t="s">
        <v>231</v>
      </c>
      <c r="B15" s="307"/>
      <c r="C15" s="308"/>
      <c r="D15" s="113">
        <v>10.146220254212992</v>
      </c>
      <c r="E15" s="115">
        <v>3185</v>
      </c>
      <c r="F15" s="114">
        <v>3193</v>
      </c>
      <c r="G15" s="114">
        <v>3178</v>
      </c>
      <c r="H15" s="114">
        <v>3117</v>
      </c>
      <c r="I15" s="140">
        <v>3149</v>
      </c>
      <c r="J15" s="115">
        <v>36</v>
      </c>
      <c r="K15" s="116">
        <v>1.1432200698634487</v>
      </c>
    </row>
    <row r="16" spans="1:255" ht="14.1" customHeight="1" x14ac:dyDescent="0.2">
      <c r="A16" s="306" t="s">
        <v>232</v>
      </c>
      <c r="B16" s="307"/>
      <c r="C16" s="308"/>
      <c r="D16" s="113">
        <v>9.8977413908445104</v>
      </c>
      <c r="E16" s="115">
        <v>3107</v>
      </c>
      <c r="F16" s="114">
        <v>3046</v>
      </c>
      <c r="G16" s="114">
        <v>3002</v>
      </c>
      <c r="H16" s="114">
        <v>2988</v>
      </c>
      <c r="I16" s="140">
        <v>3003</v>
      </c>
      <c r="J16" s="115">
        <v>104</v>
      </c>
      <c r="K16" s="116">
        <v>3.4632034632034632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0.20388009302029245</v>
      </c>
      <c r="E18" s="115">
        <v>64</v>
      </c>
      <c r="F18" s="114">
        <v>61</v>
      </c>
      <c r="G18" s="114">
        <v>62</v>
      </c>
      <c r="H18" s="114">
        <v>61</v>
      </c>
      <c r="I18" s="140">
        <v>63</v>
      </c>
      <c r="J18" s="115">
        <v>1</v>
      </c>
      <c r="K18" s="116">
        <v>1.5873015873015872</v>
      </c>
    </row>
    <row r="19" spans="1:255" ht="14.1" customHeight="1" x14ac:dyDescent="0.2">
      <c r="A19" s="306" t="s">
        <v>235</v>
      </c>
      <c r="B19" s="307" t="s">
        <v>236</v>
      </c>
      <c r="C19" s="308"/>
      <c r="D19" s="113">
        <v>8.9197540696377947E-2</v>
      </c>
      <c r="E19" s="115">
        <v>28</v>
      </c>
      <c r="F19" s="114">
        <v>26</v>
      </c>
      <c r="G19" s="114">
        <v>28</v>
      </c>
      <c r="H19" s="114">
        <v>25</v>
      </c>
      <c r="I19" s="140">
        <v>27</v>
      </c>
      <c r="J19" s="115">
        <v>1</v>
      </c>
      <c r="K19" s="116">
        <v>3.7037037037037037</v>
      </c>
    </row>
    <row r="20" spans="1:255" ht="14.1" customHeight="1" x14ac:dyDescent="0.2">
      <c r="A20" s="306">
        <v>12</v>
      </c>
      <c r="B20" s="307" t="s">
        <v>237</v>
      </c>
      <c r="C20" s="308"/>
      <c r="D20" s="113">
        <v>1.1054123793443982</v>
      </c>
      <c r="E20" s="115">
        <v>347</v>
      </c>
      <c r="F20" s="114">
        <v>352</v>
      </c>
      <c r="G20" s="114">
        <v>353</v>
      </c>
      <c r="H20" s="114">
        <v>338</v>
      </c>
      <c r="I20" s="140">
        <v>326</v>
      </c>
      <c r="J20" s="115">
        <v>21</v>
      </c>
      <c r="K20" s="116">
        <v>6.4417177914110431</v>
      </c>
    </row>
    <row r="21" spans="1:255" ht="14.1" customHeight="1" x14ac:dyDescent="0.2">
      <c r="A21" s="306">
        <v>21</v>
      </c>
      <c r="B21" s="307" t="s">
        <v>238</v>
      </c>
      <c r="C21" s="308"/>
      <c r="D21" s="113">
        <v>0.13061068459112485</v>
      </c>
      <c r="E21" s="115">
        <v>41</v>
      </c>
      <c r="F21" s="114">
        <v>42</v>
      </c>
      <c r="G21" s="114">
        <v>39</v>
      </c>
      <c r="H21" s="114">
        <v>39</v>
      </c>
      <c r="I21" s="140">
        <v>41</v>
      </c>
      <c r="J21" s="115">
        <v>0</v>
      </c>
      <c r="K21" s="116">
        <v>0</v>
      </c>
    </row>
    <row r="22" spans="1:255" ht="14.1" customHeight="1" x14ac:dyDescent="0.2">
      <c r="A22" s="306">
        <v>22</v>
      </c>
      <c r="B22" s="307" t="s">
        <v>239</v>
      </c>
      <c r="C22" s="308"/>
      <c r="D22" s="113">
        <v>0.83781975725526425</v>
      </c>
      <c r="E22" s="115">
        <v>263</v>
      </c>
      <c r="F22" s="114">
        <v>264</v>
      </c>
      <c r="G22" s="114">
        <v>265</v>
      </c>
      <c r="H22" s="114">
        <v>259</v>
      </c>
      <c r="I22" s="140">
        <v>252</v>
      </c>
      <c r="J22" s="115">
        <v>11</v>
      </c>
      <c r="K22" s="116">
        <v>4.3650793650793647</v>
      </c>
    </row>
    <row r="23" spans="1:255" ht="14.1" customHeight="1" x14ac:dyDescent="0.2">
      <c r="A23" s="306">
        <v>23</v>
      </c>
      <c r="B23" s="307" t="s">
        <v>240</v>
      </c>
      <c r="C23" s="308"/>
      <c r="D23" s="113">
        <v>0.43961645057500559</v>
      </c>
      <c r="E23" s="115">
        <v>138</v>
      </c>
      <c r="F23" s="114">
        <v>134</v>
      </c>
      <c r="G23" s="114">
        <v>172</v>
      </c>
      <c r="H23" s="114">
        <v>156</v>
      </c>
      <c r="I23" s="140">
        <v>151</v>
      </c>
      <c r="J23" s="115">
        <v>-13</v>
      </c>
      <c r="K23" s="116">
        <v>-8.6092715231788084</v>
      </c>
    </row>
    <row r="24" spans="1:255" ht="14.1" customHeight="1" x14ac:dyDescent="0.2">
      <c r="A24" s="306">
        <v>24</v>
      </c>
      <c r="B24" s="307" t="s">
        <v>241</v>
      </c>
      <c r="C24" s="308"/>
      <c r="D24" s="113">
        <v>3.1919977063489533</v>
      </c>
      <c r="E24" s="115">
        <v>1002</v>
      </c>
      <c r="F24" s="114">
        <v>989</v>
      </c>
      <c r="G24" s="114">
        <v>1031</v>
      </c>
      <c r="H24" s="114">
        <v>1018</v>
      </c>
      <c r="I24" s="140">
        <v>1029</v>
      </c>
      <c r="J24" s="115">
        <v>-27</v>
      </c>
      <c r="K24" s="116">
        <v>-2.6239067055393588</v>
      </c>
    </row>
    <row r="25" spans="1:255" ht="14.1" customHeight="1" x14ac:dyDescent="0.2">
      <c r="A25" s="306">
        <v>25</v>
      </c>
      <c r="B25" s="307" t="s">
        <v>242</v>
      </c>
      <c r="C25" s="308"/>
      <c r="D25" s="113">
        <v>4.6414577426650947</v>
      </c>
      <c r="E25" s="115">
        <v>1457</v>
      </c>
      <c r="F25" s="114">
        <v>1473</v>
      </c>
      <c r="G25" s="114">
        <v>1487</v>
      </c>
      <c r="H25" s="114">
        <v>1452</v>
      </c>
      <c r="I25" s="140">
        <v>1467</v>
      </c>
      <c r="J25" s="115">
        <v>-10</v>
      </c>
      <c r="K25" s="116">
        <v>-0.68166325835037489</v>
      </c>
    </row>
    <row r="26" spans="1:255" ht="14.1" customHeight="1" x14ac:dyDescent="0.2">
      <c r="A26" s="306">
        <v>26</v>
      </c>
      <c r="B26" s="307" t="s">
        <v>243</v>
      </c>
      <c r="C26" s="308"/>
      <c r="D26" s="113">
        <v>4.8517090885922718</v>
      </c>
      <c r="E26" s="115">
        <v>1523</v>
      </c>
      <c r="F26" s="114">
        <v>1553</v>
      </c>
      <c r="G26" s="114">
        <v>1554</v>
      </c>
      <c r="H26" s="114">
        <v>1495</v>
      </c>
      <c r="I26" s="140">
        <v>1505</v>
      </c>
      <c r="J26" s="115">
        <v>18</v>
      </c>
      <c r="K26" s="116">
        <v>1.1960132890365449</v>
      </c>
    </row>
    <row r="27" spans="1:255" ht="14.1" customHeight="1" x14ac:dyDescent="0.2">
      <c r="A27" s="306">
        <v>27</v>
      </c>
      <c r="B27" s="307" t="s">
        <v>244</v>
      </c>
      <c r="C27" s="308"/>
      <c r="D27" s="113">
        <v>1.4271606511420472</v>
      </c>
      <c r="E27" s="115">
        <v>448</v>
      </c>
      <c r="F27" s="114">
        <v>445</v>
      </c>
      <c r="G27" s="114">
        <v>447</v>
      </c>
      <c r="H27" s="114">
        <v>447</v>
      </c>
      <c r="I27" s="140">
        <v>450</v>
      </c>
      <c r="J27" s="115">
        <v>-2</v>
      </c>
      <c r="K27" s="116">
        <v>-0.44444444444444442</v>
      </c>
    </row>
    <row r="28" spans="1:255" ht="14.1" customHeight="1" x14ac:dyDescent="0.2">
      <c r="A28" s="306">
        <v>28</v>
      </c>
      <c r="B28" s="307" t="s">
        <v>245</v>
      </c>
      <c r="C28" s="308"/>
      <c r="D28" s="113">
        <v>0.14972444331177726</v>
      </c>
      <c r="E28" s="115">
        <v>47</v>
      </c>
      <c r="F28" s="114">
        <v>48</v>
      </c>
      <c r="G28" s="114">
        <v>53</v>
      </c>
      <c r="H28" s="114">
        <v>52</v>
      </c>
      <c r="I28" s="140">
        <v>51</v>
      </c>
      <c r="J28" s="115">
        <v>-4</v>
      </c>
      <c r="K28" s="116">
        <v>-7.8431372549019605</v>
      </c>
    </row>
    <row r="29" spans="1:255" ht="14.1" customHeight="1" x14ac:dyDescent="0.2">
      <c r="A29" s="306">
        <v>29</v>
      </c>
      <c r="B29" s="307" t="s">
        <v>246</v>
      </c>
      <c r="C29" s="308"/>
      <c r="D29" s="113">
        <v>3.4755184607052976</v>
      </c>
      <c r="E29" s="115">
        <v>1091</v>
      </c>
      <c r="F29" s="114">
        <v>1106</v>
      </c>
      <c r="G29" s="114">
        <v>1104</v>
      </c>
      <c r="H29" s="114">
        <v>1101</v>
      </c>
      <c r="I29" s="140">
        <v>1089</v>
      </c>
      <c r="J29" s="115">
        <v>2</v>
      </c>
      <c r="K29" s="116">
        <v>0.18365472910927455</v>
      </c>
    </row>
    <row r="30" spans="1:255" ht="14.1" customHeight="1" x14ac:dyDescent="0.2">
      <c r="A30" s="306" t="s">
        <v>247</v>
      </c>
      <c r="B30" s="307" t="s">
        <v>248</v>
      </c>
      <c r="C30" s="308"/>
      <c r="D30" s="113">
        <v>1.9081902456117996</v>
      </c>
      <c r="E30" s="115">
        <v>599</v>
      </c>
      <c r="F30" s="114">
        <v>610</v>
      </c>
      <c r="G30" s="114">
        <v>599</v>
      </c>
      <c r="H30" s="114">
        <v>595</v>
      </c>
      <c r="I30" s="140">
        <v>600</v>
      </c>
      <c r="J30" s="115">
        <v>-1</v>
      </c>
      <c r="K30" s="116">
        <v>-0.16666666666666666</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0.7231372049313497</v>
      </c>
      <c r="E32" s="115">
        <v>227</v>
      </c>
      <c r="F32" s="114">
        <v>226</v>
      </c>
      <c r="G32" s="114">
        <v>221</v>
      </c>
      <c r="H32" s="114">
        <v>221</v>
      </c>
      <c r="I32" s="140">
        <v>214</v>
      </c>
      <c r="J32" s="115">
        <v>13</v>
      </c>
      <c r="K32" s="116">
        <v>6.0747663551401869</v>
      </c>
    </row>
    <row r="33" spans="1:11" ht="14.1" customHeight="1" x14ac:dyDescent="0.2">
      <c r="A33" s="306">
        <v>32</v>
      </c>
      <c r="B33" s="307" t="s">
        <v>252</v>
      </c>
      <c r="C33" s="308"/>
      <c r="D33" s="113">
        <v>1.8699627281704947</v>
      </c>
      <c r="E33" s="115">
        <v>587</v>
      </c>
      <c r="F33" s="114">
        <v>567</v>
      </c>
      <c r="G33" s="114">
        <v>598</v>
      </c>
      <c r="H33" s="114">
        <v>568</v>
      </c>
      <c r="I33" s="140">
        <v>552</v>
      </c>
      <c r="J33" s="115">
        <v>35</v>
      </c>
      <c r="K33" s="116">
        <v>6.3405797101449277</v>
      </c>
    </row>
    <row r="34" spans="1:11" ht="14.1" customHeight="1" x14ac:dyDescent="0.2">
      <c r="A34" s="306">
        <v>33</v>
      </c>
      <c r="B34" s="307" t="s">
        <v>253</v>
      </c>
      <c r="C34" s="308"/>
      <c r="D34" s="113">
        <v>1.7712083081137906</v>
      </c>
      <c r="E34" s="115">
        <v>556</v>
      </c>
      <c r="F34" s="114">
        <v>549</v>
      </c>
      <c r="G34" s="114">
        <v>593</v>
      </c>
      <c r="H34" s="114">
        <v>572</v>
      </c>
      <c r="I34" s="140">
        <v>538</v>
      </c>
      <c r="J34" s="115">
        <v>18</v>
      </c>
      <c r="K34" s="116">
        <v>3.3457249070631971</v>
      </c>
    </row>
    <row r="35" spans="1:11" ht="14.1" customHeight="1" x14ac:dyDescent="0.2">
      <c r="A35" s="306">
        <v>34</v>
      </c>
      <c r="B35" s="307" t="s">
        <v>254</v>
      </c>
      <c r="C35" s="308"/>
      <c r="D35" s="113">
        <v>2.7746806409480422</v>
      </c>
      <c r="E35" s="115">
        <v>871</v>
      </c>
      <c r="F35" s="114">
        <v>877</v>
      </c>
      <c r="G35" s="114">
        <v>872</v>
      </c>
      <c r="H35" s="114">
        <v>846</v>
      </c>
      <c r="I35" s="140">
        <v>845</v>
      </c>
      <c r="J35" s="115">
        <v>26</v>
      </c>
      <c r="K35" s="116">
        <v>3.0769230769230771</v>
      </c>
    </row>
    <row r="36" spans="1:11" ht="14.1" customHeight="1" x14ac:dyDescent="0.2">
      <c r="A36" s="306">
        <v>41</v>
      </c>
      <c r="B36" s="307" t="s">
        <v>255</v>
      </c>
      <c r="C36" s="308"/>
      <c r="D36" s="113">
        <v>0.91427479213787388</v>
      </c>
      <c r="E36" s="115">
        <v>287</v>
      </c>
      <c r="F36" s="114">
        <v>285</v>
      </c>
      <c r="G36" s="114">
        <v>283</v>
      </c>
      <c r="H36" s="114">
        <v>273</v>
      </c>
      <c r="I36" s="140">
        <v>272</v>
      </c>
      <c r="J36" s="115">
        <v>15</v>
      </c>
      <c r="K36" s="116">
        <v>5.5147058823529411</v>
      </c>
    </row>
    <row r="37" spans="1:11" ht="14.1" customHeight="1" x14ac:dyDescent="0.2">
      <c r="A37" s="306">
        <v>42</v>
      </c>
      <c r="B37" s="307" t="s">
        <v>256</v>
      </c>
      <c r="C37" s="308"/>
      <c r="D37" s="113">
        <v>0.14335319040489311</v>
      </c>
      <c r="E37" s="115">
        <v>45</v>
      </c>
      <c r="F37" s="114">
        <v>47</v>
      </c>
      <c r="G37" s="114">
        <v>50</v>
      </c>
      <c r="H37" s="114">
        <v>45</v>
      </c>
      <c r="I37" s="140">
        <v>45</v>
      </c>
      <c r="J37" s="115">
        <v>0</v>
      </c>
      <c r="K37" s="116">
        <v>0</v>
      </c>
    </row>
    <row r="38" spans="1:11" ht="14.1" customHeight="1" x14ac:dyDescent="0.2">
      <c r="A38" s="306">
        <v>43</v>
      </c>
      <c r="B38" s="307" t="s">
        <v>257</v>
      </c>
      <c r="C38" s="308"/>
      <c r="D38" s="113">
        <v>1.0958554999840719</v>
      </c>
      <c r="E38" s="115">
        <v>344</v>
      </c>
      <c r="F38" s="114">
        <v>332</v>
      </c>
      <c r="G38" s="114">
        <v>333</v>
      </c>
      <c r="H38" s="114">
        <v>321</v>
      </c>
      <c r="I38" s="140">
        <v>337</v>
      </c>
      <c r="J38" s="115">
        <v>7</v>
      </c>
      <c r="K38" s="116">
        <v>2.0771513353115729</v>
      </c>
    </row>
    <row r="39" spans="1:11" ht="14.1" customHeight="1" x14ac:dyDescent="0.2">
      <c r="A39" s="306">
        <v>51</v>
      </c>
      <c r="B39" s="307" t="s">
        <v>258</v>
      </c>
      <c r="C39" s="308"/>
      <c r="D39" s="113">
        <v>6.103660284795005</v>
      </c>
      <c r="E39" s="115">
        <v>1916</v>
      </c>
      <c r="F39" s="114">
        <v>1890</v>
      </c>
      <c r="G39" s="114">
        <v>1835</v>
      </c>
      <c r="H39" s="114">
        <v>1724</v>
      </c>
      <c r="I39" s="140">
        <v>1668</v>
      </c>
      <c r="J39" s="115">
        <v>248</v>
      </c>
      <c r="K39" s="116">
        <v>14.86810551558753</v>
      </c>
    </row>
    <row r="40" spans="1:11" ht="14.1" customHeight="1" x14ac:dyDescent="0.2">
      <c r="A40" s="306" t="s">
        <v>259</v>
      </c>
      <c r="B40" s="307" t="s">
        <v>260</v>
      </c>
      <c r="C40" s="308"/>
      <c r="D40" s="113">
        <v>5.1033735784141951</v>
      </c>
      <c r="E40" s="115">
        <v>1602</v>
      </c>
      <c r="F40" s="114">
        <v>1585</v>
      </c>
      <c r="G40" s="114">
        <v>1533</v>
      </c>
      <c r="H40" s="114">
        <v>1445</v>
      </c>
      <c r="I40" s="140">
        <v>1388</v>
      </c>
      <c r="J40" s="115">
        <v>214</v>
      </c>
      <c r="K40" s="116">
        <v>15.417867435158501</v>
      </c>
    </row>
    <row r="41" spans="1:11" ht="14.1" customHeight="1" x14ac:dyDescent="0.2">
      <c r="A41" s="306"/>
      <c r="B41" s="307" t="s">
        <v>261</v>
      </c>
      <c r="C41" s="308"/>
      <c r="D41" s="113">
        <v>4.0330030900576599</v>
      </c>
      <c r="E41" s="115">
        <v>1266</v>
      </c>
      <c r="F41" s="114">
        <v>1233</v>
      </c>
      <c r="G41" s="114">
        <v>1183</v>
      </c>
      <c r="H41" s="114">
        <v>1089</v>
      </c>
      <c r="I41" s="140">
        <v>1032</v>
      </c>
      <c r="J41" s="115">
        <v>234</v>
      </c>
      <c r="K41" s="116">
        <v>22.674418604651162</v>
      </c>
    </row>
    <row r="42" spans="1:11" ht="14.1" customHeight="1" x14ac:dyDescent="0.2">
      <c r="A42" s="306">
        <v>52</v>
      </c>
      <c r="B42" s="307" t="s">
        <v>262</v>
      </c>
      <c r="C42" s="308"/>
      <c r="D42" s="113">
        <v>3.5041890987862763</v>
      </c>
      <c r="E42" s="115">
        <v>1100</v>
      </c>
      <c r="F42" s="114">
        <v>1100</v>
      </c>
      <c r="G42" s="114">
        <v>1122</v>
      </c>
      <c r="H42" s="114">
        <v>1077</v>
      </c>
      <c r="I42" s="140">
        <v>1064</v>
      </c>
      <c r="J42" s="115">
        <v>36</v>
      </c>
      <c r="K42" s="116">
        <v>3.3834586466165413</v>
      </c>
    </row>
    <row r="43" spans="1:11" ht="14.1" customHeight="1" x14ac:dyDescent="0.2">
      <c r="A43" s="306" t="s">
        <v>263</v>
      </c>
      <c r="B43" s="307" t="s">
        <v>264</v>
      </c>
      <c r="C43" s="308"/>
      <c r="D43" s="113">
        <v>2.147112229619955</v>
      </c>
      <c r="E43" s="115">
        <v>674</v>
      </c>
      <c r="F43" s="114">
        <v>673</v>
      </c>
      <c r="G43" s="114">
        <v>690</v>
      </c>
      <c r="H43" s="114">
        <v>670</v>
      </c>
      <c r="I43" s="140">
        <v>661</v>
      </c>
      <c r="J43" s="115">
        <v>13</v>
      </c>
      <c r="K43" s="116">
        <v>1.9667170953101361</v>
      </c>
    </row>
    <row r="44" spans="1:11" ht="14.1" customHeight="1" x14ac:dyDescent="0.2">
      <c r="A44" s="306">
        <v>53</v>
      </c>
      <c r="B44" s="307" t="s">
        <v>265</v>
      </c>
      <c r="C44" s="308"/>
      <c r="D44" s="113">
        <v>2.0993278328183238</v>
      </c>
      <c r="E44" s="115">
        <v>659</v>
      </c>
      <c r="F44" s="114">
        <v>644</v>
      </c>
      <c r="G44" s="114">
        <v>644</v>
      </c>
      <c r="H44" s="114">
        <v>608</v>
      </c>
      <c r="I44" s="140">
        <v>595</v>
      </c>
      <c r="J44" s="115">
        <v>64</v>
      </c>
      <c r="K44" s="116">
        <v>10.756302521008404</v>
      </c>
    </row>
    <row r="45" spans="1:11" ht="14.1" customHeight="1" x14ac:dyDescent="0.2">
      <c r="A45" s="306" t="s">
        <v>266</v>
      </c>
      <c r="B45" s="307" t="s">
        <v>267</v>
      </c>
      <c r="C45" s="308"/>
      <c r="D45" s="113">
        <v>2.0356153037494824</v>
      </c>
      <c r="E45" s="115">
        <v>639</v>
      </c>
      <c r="F45" s="114">
        <v>624</v>
      </c>
      <c r="G45" s="114">
        <v>625</v>
      </c>
      <c r="H45" s="114">
        <v>591</v>
      </c>
      <c r="I45" s="140">
        <v>577</v>
      </c>
      <c r="J45" s="115">
        <v>62</v>
      </c>
      <c r="K45" s="116">
        <v>10.745233968804159</v>
      </c>
    </row>
    <row r="46" spans="1:11" ht="14.1" customHeight="1" x14ac:dyDescent="0.2">
      <c r="A46" s="306">
        <v>54</v>
      </c>
      <c r="B46" s="307" t="s">
        <v>268</v>
      </c>
      <c r="C46" s="308"/>
      <c r="D46" s="113">
        <v>2.8065369054824632</v>
      </c>
      <c r="E46" s="115">
        <v>881</v>
      </c>
      <c r="F46" s="114">
        <v>851</v>
      </c>
      <c r="G46" s="114">
        <v>862</v>
      </c>
      <c r="H46" s="114">
        <v>860</v>
      </c>
      <c r="I46" s="140">
        <v>836</v>
      </c>
      <c r="J46" s="115">
        <v>45</v>
      </c>
      <c r="K46" s="116">
        <v>5.3827751196172251</v>
      </c>
    </row>
    <row r="47" spans="1:11" ht="14.1" customHeight="1" x14ac:dyDescent="0.2">
      <c r="A47" s="306">
        <v>61</v>
      </c>
      <c r="B47" s="307" t="s">
        <v>269</v>
      </c>
      <c r="C47" s="308"/>
      <c r="D47" s="113">
        <v>1.7329807906724857</v>
      </c>
      <c r="E47" s="115">
        <v>544</v>
      </c>
      <c r="F47" s="114">
        <v>550</v>
      </c>
      <c r="G47" s="114">
        <v>554</v>
      </c>
      <c r="H47" s="114">
        <v>533</v>
      </c>
      <c r="I47" s="140">
        <v>546</v>
      </c>
      <c r="J47" s="115">
        <v>-2</v>
      </c>
      <c r="K47" s="116">
        <v>-0.36630036630036628</v>
      </c>
    </row>
    <row r="48" spans="1:11" ht="14.1" customHeight="1" x14ac:dyDescent="0.2">
      <c r="A48" s="306">
        <v>62</v>
      </c>
      <c r="B48" s="307" t="s">
        <v>270</v>
      </c>
      <c r="C48" s="308"/>
      <c r="D48" s="113">
        <v>7.3747252397183907</v>
      </c>
      <c r="E48" s="115">
        <v>2315</v>
      </c>
      <c r="F48" s="114">
        <v>2312</v>
      </c>
      <c r="G48" s="114">
        <v>2289</v>
      </c>
      <c r="H48" s="114">
        <v>2229</v>
      </c>
      <c r="I48" s="140">
        <v>2238</v>
      </c>
      <c r="J48" s="115">
        <v>77</v>
      </c>
      <c r="K48" s="116">
        <v>3.4405719392314569</v>
      </c>
    </row>
    <row r="49" spans="1:11" ht="14.1" customHeight="1" x14ac:dyDescent="0.2">
      <c r="A49" s="306">
        <v>63</v>
      </c>
      <c r="B49" s="307" t="s">
        <v>271</v>
      </c>
      <c r="C49" s="308"/>
      <c r="D49" s="113">
        <v>2.0993278328183238</v>
      </c>
      <c r="E49" s="115">
        <v>659</v>
      </c>
      <c r="F49" s="114">
        <v>651</v>
      </c>
      <c r="G49" s="114">
        <v>671</v>
      </c>
      <c r="H49" s="114">
        <v>634</v>
      </c>
      <c r="I49" s="140">
        <v>629</v>
      </c>
      <c r="J49" s="115">
        <v>30</v>
      </c>
      <c r="K49" s="116">
        <v>4.7694753577106521</v>
      </c>
    </row>
    <row r="50" spans="1:11" ht="14.1" customHeight="1" x14ac:dyDescent="0.2">
      <c r="A50" s="306" t="s">
        <v>272</v>
      </c>
      <c r="B50" s="307" t="s">
        <v>273</v>
      </c>
      <c r="C50" s="308"/>
      <c r="D50" s="113">
        <v>0.53837087063170974</v>
      </c>
      <c r="E50" s="115">
        <v>169</v>
      </c>
      <c r="F50" s="114">
        <v>172</v>
      </c>
      <c r="G50" s="114">
        <v>173</v>
      </c>
      <c r="H50" s="114">
        <v>158</v>
      </c>
      <c r="I50" s="140">
        <v>156</v>
      </c>
      <c r="J50" s="115">
        <v>13</v>
      </c>
      <c r="K50" s="116">
        <v>8.3333333333333339</v>
      </c>
    </row>
    <row r="51" spans="1:11" ht="14.1" customHeight="1" x14ac:dyDescent="0.2">
      <c r="A51" s="306" t="s">
        <v>274</v>
      </c>
      <c r="B51" s="307" t="s">
        <v>275</v>
      </c>
      <c r="C51" s="308"/>
      <c r="D51" s="113">
        <v>1.3220349781784588</v>
      </c>
      <c r="E51" s="115">
        <v>415</v>
      </c>
      <c r="F51" s="114">
        <v>396</v>
      </c>
      <c r="G51" s="114">
        <v>410</v>
      </c>
      <c r="H51" s="114">
        <v>386</v>
      </c>
      <c r="I51" s="140">
        <v>384</v>
      </c>
      <c r="J51" s="115">
        <v>31</v>
      </c>
      <c r="K51" s="116">
        <v>8.0729166666666661</v>
      </c>
    </row>
    <row r="52" spans="1:11" ht="14.1" customHeight="1" x14ac:dyDescent="0.2">
      <c r="A52" s="306">
        <v>71</v>
      </c>
      <c r="B52" s="307" t="s">
        <v>276</v>
      </c>
      <c r="C52" s="308"/>
      <c r="D52" s="113">
        <v>11.707177216399606</v>
      </c>
      <c r="E52" s="115">
        <v>3675</v>
      </c>
      <c r="F52" s="114">
        <v>3721</v>
      </c>
      <c r="G52" s="114">
        <v>3689</v>
      </c>
      <c r="H52" s="114">
        <v>3602</v>
      </c>
      <c r="I52" s="140">
        <v>3670</v>
      </c>
      <c r="J52" s="115">
        <v>5</v>
      </c>
      <c r="K52" s="116">
        <v>0.13623978201634879</v>
      </c>
    </row>
    <row r="53" spans="1:11" ht="14.1" customHeight="1" x14ac:dyDescent="0.2">
      <c r="A53" s="306" t="s">
        <v>277</v>
      </c>
      <c r="B53" s="307" t="s">
        <v>278</v>
      </c>
      <c r="C53" s="308"/>
      <c r="D53" s="113">
        <v>4.138128763021248</v>
      </c>
      <c r="E53" s="115">
        <v>1299</v>
      </c>
      <c r="F53" s="114">
        <v>1308</v>
      </c>
      <c r="G53" s="114">
        <v>1307</v>
      </c>
      <c r="H53" s="114">
        <v>1247</v>
      </c>
      <c r="I53" s="140">
        <v>1266</v>
      </c>
      <c r="J53" s="115">
        <v>33</v>
      </c>
      <c r="K53" s="116">
        <v>2.6066350710900474</v>
      </c>
    </row>
    <row r="54" spans="1:11" ht="14.1" customHeight="1" x14ac:dyDescent="0.2">
      <c r="A54" s="306" t="s">
        <v>279</v>
      </c>
      <c r="B54" s="307" t="s">
        <v>280</v>
      </c>
      <c r="C54" s="308"/>
      <c r="D54" s="113">
        <v>6.5114204708355894</v>
      </c>
      <c r="E54" s="115">
        <v>2044</v>
      </c>
      <c r="F54" s="114">
        <v>2080</v>
      </c>
      <c r="G54" s="114">
        <v>2055</v>
      </c>
      <c r="H54" s="114">
        <v>2035</v>
      </c>
      <c r="I54" s="140">
        <v>2084</v>
      </c>
      <c r="J54" s="115">
        <v>-40</v>
      </c>
      <c r="K54" s="116">
        <v>-1.9193857965451055</v>
      </c>
    </row>
    <row r="55" spans="1:11" ht="14.1" customHeight="1" x14ac:dyDescent="0.2">
      <c r="A55" s="306">
        <v>72</v>
      </c>
      <c r="B55" s="307" t="s">
        <v>281</v>
      </c>
      <c r="C55" s="308"/>
      <c r="D55" s="113">
        <v>2.5676149214743078</v>
      </c>
      <c r="E55" s="115">
        <v>806</v>
      </c>
      <c r="F55" s="114">
        <v>808</v>
      </c>
      <c r="G55" s="114">
        <v>828</v>
      </c>
      <c r="H55" s="114">
        <v>806</v>
      </c>
      <c r="I55" s="140">
        <v>827</v>
      </c>
      <c r="J55" s="115">
        <v>-21</v>
      </c>
      <c r="K55" s="116">
        <v>-2.5392986698911728</v>
      </c>
    </row>
    <row r="56" spans="1:11" ht="14.1" customHeight="1" x14ac:dyDescent="0.2">
      <c r="A56" s="306" t="s">
        <v>282</v>
      </c>
      <c r="B56" s="307" t="s">
        <v>283</v>
      </c>
      <c r="C56" s="308"/>
      <c r="D56" s="113">
        <v>1.2710649549233857</v>
      </c>
      <c r="E56" s="115">
        <v>399</v>
      </c>
      <c r="F56" s="114">
        <v>412</v>
      </c>
      <c r="G56" s="114">
        <v>423</v>
      </c>
      <c r="H56" s="114">
        <v>409</v>
      </c>
      <c r="I56" s="140">
        <v>417</v>
      </c>
      <c r="J56" s="115">
        <v>-18</v>
      </c>
      <c r="K56" s="116">
        <v>-4.3165467625899279</v>
      </c>
    </row>
    <row r="57" spans="1:11" ht="14.1" customHeight="1" x14ac:dyDescent="0.2">
      <c r="A57" s="306" t="s">
        <v>284</v>
      </c>
      <c r="B57" s="307" t="s">
        <v>285</v>
      </c>
      <c r="C57" s="308"/>
      <c r="D57" s="113">
        <v>0.81233474562772767</v>
      </c>
      <c r="E57" s="115">
        <v>255</v>
      </c>
      <c r="F57" s="114">
        <v>242</v>
      </c>
      <c r="G57" s="114">
        <v>243</v>
      </c>
      <c r="H57" s="114">
        <v>242</v>
      </c>
      <c r="I57" s="140">
        <v>250</v>
      </c>
      <c r="J57" s="115">
        <v>5</v>
      </c>
      <c r="K57" s="116">
        <v>2</v>
      </c>
    </row>
    <row r="58" spans="1:11" ht="14.1" customHeight="1" x14ac:dyDescent="0.2">
      <c r="A58" s="306">
        <v>73</v>
      </c>
      <c r="B58" s="307" t="s">
        <v>286</v>
      </c>
      <c r="C58" s="308"/>
      <c r="D58" s="113">
        <v>3.669841674365264</v>
      </c>
      <c r="E58" s="115">
        <v>1152</v>
      </c>
      <c r="F58" s="114">
        <v>1151</v>
      </c>
      <c r="G58" s="114">
        <v>1141</v>
      </c>
      <c r="H58" s="114">
        <v>1118</v>
      </c>
      <c r="I58" s="140">
        <v>1130</v>
      </c>
      <c r="J58" s="115">
        <v>22</v>
      </c>
      <c r="K58" s="116">
        <v>1.9469026548672566</v>
      </c>
    </row>
    <row r="59" spans="1:11" ht="14.1" customHeight="1" x14ac:dyDescent="0.2">
      <c r="A59" s="306" t="s">
        <v>287</v>
      </c>
      <c r="B59" s="307" t="s">
        <v>288</v>
      </c>
      <c r="C59" s="308"/>
      <c r="D59" s="113">
        <v>3.1314708037335541</v>
      </c>
      <c r="E59" s="115">
        <v>983</v>
      </c>
      <c r="F59" s="114">
        <v>979</v>
      </c>
      <c r="G59" s="114">
        <v>967</v>
      </c>
      <c r="H59" s="114">
        <v>950</v>
      </c>
      <c r="I59" s="140">
        <v>960</v>
      </c>
      <c r="J59" s="115">
        <v>23</v>
      </c>
      <c r="K59" s="116">
        <v>2.3958333333333335</v>
      </c>
    </row>
    <row r="60" spans="1:11" ht="14.1" customHeight="1" x14ac:dyDescent="0.2">
      <c r="A60" s="306">
        <v>81</v>
      </c>
      <c r="B60" s="307" t="s">
        <v>289</v>
      </c>
      <c r="C60" s="308"/>
      <c r="D60" s="113">
        <v>9.3593705202127992</v>
      </c>
      <c r="E60" s="115">
        <v>2938</v>
      </c>
      <c r="F60" s="114">
        <v>2948</v>
      </c>
      <c r="G60" s="114">
        <v>2908</v>
      </c>
      <c r="H60" s="114">
        <v>2819</v>
      </c>
      <c r="I60" s="140">
        <v>2841</v>
      </c>
      <c r="J60" s="115">
        <v>97</v>
      </c>
      <c r="K60" s="116">
        <v>3.4142907426962337</v>
      </c>
    </row>
    <row r="61" spans="1:11" ht="14.1" customHeight="1" x14ac:dyDescent="0.2">
      <c r="A61" s="306" t="s">
        <v>290</v>
      </c>
      <c r="B61" s="307" t="s">
        <v>291</v>
      </c>
      <c r="C61" s="308"/>
      <c r="D61" s="113">
        <v>2.3095791787455004</v>
      </c>
      <c r="E61" s="115">
        <v>725</v>
      </c>
      <c r="F61" s="114">
        <v>742</v>
      </c>
      <c r="G61" s="114">
        <v>747</v>
      </c>
      <c r="H61" s="114">
        <v>703</v>
      </c>
      <c r="I61" s="140">
        <v>719</v>
      </c>
      <c r="J61" s="115">
        <v>6</v>
      </c>
      <c r="K61" s="116">
        <v>0.83449235048678716</v>
      </c>
    </row>
    <row r="62" spans="1:11" ht="14.1" customHeight="1" x14ac:dyDescent="0.2">
      <c r="A62" s="306" t="s">
        <v>292</v>
      </c>
      <c r="B62" s="307" t="s">
        <v>293</v>
      </c>
      <c r="C62" s="308"/>
      <c r="D62" s="113">
        <v>4.4184638909241505</v>
      </c>
      <c r="E62" s="115">
        <v>1387</v>
      </c>
      <c r="F62" s="114">
        <v>1393</v>
      </c>
      <c r="G62" s="114">
        <v>1370</v>
      </c>
      <c r="H62" s="114">
        <v>1322</v>
      </c>
      <c r="I62" s="140">
        <v>1322</v>
      </c>
      <c r="J62" s="115">
        <v>65</v>
      </c>
      <c r="K62" s="116">
        <v>4.9167927382753405</v>
      </c>
    </row>
    <row r="63" spans="1:11" ht="14.1" customHeight="1" x14ac:dyDescent="0.2">
      <c r="A63" s="306"/>
      <c r="B63" s="307" t="s">
        <v>294</v>
      </c>
      <c r="C63" s="308"/>
      <c r="D63" s="113">
        <v>4.0138893313370074</v>
      </c>
      <c r="E63" s="115">
        <v>1260</v>
      </c>
      <c r="F63" s="114">
        <v>1270</v>
      </c>
      <c r="G63" s="114">
        <v>1247</v>
      </c>
      <c r="H63" s="114">
        <v>1204</v>
      </c>
      <c r="I63" s="140">
        <v>1209</v>
      </c>
      <c r="J63" s="115">
        <v>51</v>
      </c>
      <c r="K63" s="116">
        <v>4.2183622828784122</v>
      </c>
    </row>
    <row r="64" spans="1:11" ht="14.1" customHeight="1" x14ac:dyDescent="0.2">
      <c r="A64" s="306" t="s">
        <v>295</v>
      </c>
      <c r="B64" s="307" t="s">
        <v>296</v>
      </c>
      <c r="C64" s="308"/>
      <c r="D64" s="113">
        <v>0.84737663661559048</v>
      </c>
      <c r="E64" s="115">
        <v>266</v>
      </c>
      <c r="F64" s="114">
        <v>260</v>
      </c>
      <c r="G64" s="114">
        <v>264</v>
      </c>
      <c r="H64" s="114">
        <v>269</v>
      </c>
      <c r="I64" s="140">
        <v>273</v>
      </c>
      <c r="J64" s="115">
        <v>-7</v>
      </c>
      <c r="K64" s="116">
        <v>-2.5641025641025643</v>
      </c>
    </row>
    <row r="65" spans="1:11" ht="14.1" customHeight="1" x14ac:dyDescent="0.2">
      <c r="A65" s="306" t="s">
        <v>297</v>
      </c>
      <c r="B65" s="307" t="s">
        <v>298</v>
      </c>
      <c r="C65" s="308"/>
      <c r="D65" s="113">
        <v>0.90153228632410565</v>
      </c>
      <c r="E65" s="115">
        <v>283</v>
      </c>
      <c r="F65" s="114">
        <v>279</v>
      </c>
      <c r="G65" s="114">
        <v>265</v>
      </c>
      <c r="H65" s="114">
        <v>269</v>
      </c>
      <c r="I65" s="140">
        <v>267</v>
      </c>
      <c r="J65" s="115">
        <v>16</v>
      </c>
      <c r="K65" s="116">
        <v>5.9925093632958806</v>
      </c>
    </row>
    <row r="66" spans="1:11" ht="14.1" customHeight="1" x14ac:dyDescent="0.2">
      <c r="A66" s="306">
        <v>82</v>
      </c>
      <c r="B66" s="307" t="s">
        <v>299</v>
      </c>
      <c r="C66" s="308"/>
      <c r="D66" s="113">
        <v>3.0295307572234078</v>
      </c>
      <c r="E66" s="115">
        <v>951</v>
      </c>
      <c r="F66" s="114">
        <v>978</v>
      </c>
      <c r="G66" s="114">
        <v>968</v>
      </c>
      <c r="H66" s="114">
        <v>957</v>
      </c>
      <c r="I66" s="140">
        <v>963</v>
      </c>
      <c r="J66" s="115">
        <v>-12</v>
      </c>
      <c r="K66" s="116">
        <v>-1.2461059190031152</v>
      </c>
    </row>
    <row r="67" spans="1:11" ht="14.1" customHeight="1" x14ac:dyDescent="0.2">
      <c r="A67" s="306" t="s">
        <v>300</v>
      </c>
      <c r="B67" s="307" t="s">
        <v>301</v>
      </c>
      <c r="C67" s="308"/>
      <c r="D67" s="113">
        <v>1.8667771017170527</v>
      </c>
      <c r="E67" s="115">
        <v>586</v>
      </c>
      <c r="F67" s="114">
        <v>608</v>
      </c>
      <c r="G67" s="114">
        <v>605</v>
      </c>
      <c r="H67" s="114">
        <v>610</v>
      </c>
      <c r="I67" s="140">
        <v>610</v>
      </c>
      <c r="J67" s="115">
        <v>-24</v>
      </c>
      <c r="K67" s="116">
        <v>-3.9344262295081966</v>
      </c>
    </row>
    <row r="68" spans="1:11" ht="14.1" customHeight="1" x14ac:dyDescent="0.2">
      <c r="A68" s="306" t="s">
        <v>302</v>
      </c>
      <c r="B68" s="307" t="s">
        <v>303</v>
      </c>
      <c r="C68" s="308"/>
      <c r="D68" s="113">
        <v>0.59889777324710902</v>
      </c>
      <c r="E68" s="115">
        <v>188</v>
      </c>
      <c r="F68" s="114">
        <v>193</v>
      </c>
      <c r="G68" s="114">
        <v>179</v>
      </c>
      <c r="H68" s="114">
        <v>174</v>
      </c>
      <c r="I68" s="140">
        <v>174</v>
      </c>
      <c r="J68" s="115">
        <v>14</v>
      </c>
      <c r="K68" s="116">
        <v>8.0459770114942533</v>
      </c>
    </row>
    <row r="69" spans="1:11" ht="14.1" customHeight="1" x14ac:dyDescent="0.2">
      <c r="A69" s="306">
        <v>83</v>
      </c>
      <c r="B69" s="307" t="s">
        <v>304</v>
      </c>
      <c r="C69" s="308"/>
      <c r="D69" s="113">
        <v>6.9797075594915743</v>
      </c>
      <c r="E69" s="115">
        <v>2191</v>
      </c>
      <c r="F69" s="114">
        <v>2190</v>
      </c>
      <c r="G69" s="114">
        <v>2125</v>
      </c>
      <c r="H69" s="114">
        <v>2116</v>
      </c>
      <c r="I69" s="140">
        <v>2113</v>
      </c>
      <c r="J69" s="115">
        <v>78</v>
      </c>
      <c r="K69" s="116">
        <v>3.691433980123048</v>
      </c>
    </row>
    <row r="70" spans="1:11" ht="14.1" customHeight="1" x14ac:dyDescent="0.2">
      <c r="A70" s="306" t="s">
        <v>305</v>
      </c>
      <c r="B70" s="307" t="s">
        <v>306</v>
      </c>
      <c r="C70" s="308"/>
      <c r="D70" s="113">
        <v>6.2024147048517086</v>
      </c>
      <c r="E70" s="115">
        <v>1947</v>
      </c>
      <c r="F70" s="114">
        <v>1951</v>
      </c>
      <c r="G70" s="114">
        <v>1887</v>
      </c>
      <c r="H70" s="114">
        <v>1887</v>
      </c>
      <c r="I70" s="140">
        <v>1890</v>
      </c>
      <c r="J70" s="115">
        <v>57</v>
      </c>
      <c r="K70" s="116">
        <v>3.0158730158730158</v>
      </c>
    </row>
    <row r="71" spans="1:11" ht="14.1" customHeight="1" x14ac:dyDescent="0.2">
      <c r="A71" s="306"/>
      <c r="B71" s="307" t="s">
        <v>307</v>
      </c>
      <c r="C71" s="308"/>
      <c r="D71" s="113">
        <v>2.3318785639195947</v>
      </c>
      <c r="E71" s="115">
        <v>732</v>
      </c>
      <c r="F71" s="114">
        <v>747</v>
      </c>
      <c r="G71" s="114">
        <v>736</v>
      </c>
      <c r="H71" s="114">
        <v>723</v>
      </c>
      <c r="I71" s="140">
        <v>722</v>
      </c>
      <c r="J71" s="115">
        <v>10</v>
      </c>
      <c r="K71" s="116">
        <v>1.3850415512465375</v>
      </c>
    </row>
    <row r="72" spans="1:11" ht="14.1" customHeight="1" x14ac:dyDescent="0.2">
      <c r="A72" s="306">
        <v>84</v>
      </c>
      <c r="B72" s="307" t="s">
        <v>308</v>
      </c>
      <c r="C72" s="308"/>
      <c r="D72" s="113">
        <v>1.5959988531744767</v>
      </c>
      <c r="E72" s="115">
        <v>501</v>
      </c>
      <c r="F72" s="114">
        <v>484</v>
      </c>
      <c r="G72" s="114">
        <v>480</v>
      </c>
      <c r="H72" s="114">
        <v>487</v>
      </c>
      <c r="I72" s="140">
        <v>484</v>
      </c>
      <c r="J72" s="115">
        <v>17</v>
      </c>
      <c r="K72" s="116">
        <v>3.5123966942148761</v>
      </c>
    </row>
    <row r="73" spans="1:11" ht="14.1" customHeight="1" x14ac:dyDescent="0.2">
      <c r="A73" s="306" t="s">
        <v>309</v>
      </c>
      <c r="B73" s="307" t="s">
        <v>310</v>
      </c>
      <c r="C73" s="308"/>
      <c r="D73" s="113">
        <v>0.32174827179764903</v>
      </c>
      <c r="E73" s="115">
        <v>101</v>
      </c>
      <c r="F73" s="114">
        <v>109</v>
      </c>
      <c r="G73" s="114">
        <v>107</v>
      </c>
      <c r="H73" s="114">
        <v>112</v>
      </c>
      <c r="I73" s="140">
        <v>112</v>
      </c>
      <c r="J73" s="115">
        <v>-11</v>
      </c>
      <c r="K73" s="116">
        <v>-9.8214285714285712</v>
      </c>
    </row>
    <row r="74" spans="1:11" ht="14.1" customHeight="1" x14ac:dyDescent="0.2">
      <c r="A74" s="306" t="s">
        <v>311</v>
      </c>
      <c r="B74" s="307" t="s">
        <v>312</v>
      </c>
      <c r="C74" s="308"/>
      <c r="D74" s="113">
        <v>0.21662259883406071</v>
      </c>
      <c r="E74" s="115">
        <v>68</v>
      </c>
      <c r="F74" s="114">
        <v>69</v>
      </c>
      <c r="G74" s="114">
        <v>66</v>
      </c>
      <c r="H74" s="114">
        <v>66</v>
      </c>
      <c r="I74" s="140">
        <v>68</v>
      </c>
      <c r="J74" s="115">
        <v>0</v>
      </c>
      <c r="K74" s="116">
        <v>0</v>
      </c>
    </row>
    <row r="75" spans="1:11" ht="14.1" customHeight="1" x14ac:dyDescent="0.2">
      <c r="A75" s="306" t="s">
        <v>313</v>
      </c>
      <c r="B75" s="307" t="s">
        <v>314</v>
      </c>
      <c r="C75" s="308"/>
      <c r="D75" s="113">
        <v>0.40457455958714283</v>
      </c>
      <c r="E75" s="115">
        <v>127</v>
      </c>
      <c r="F75" s="114">
        <v>101</v>
      </c>
      <c r="G75" s="114">
        <v>103</v>
      </c>
      <c r="H75" s="114">
        <v>108</v>
      </c>
      <c r="I75" s="140">
        <v>108</v>
      </c>
      <c r="J75" s="115">
        <v>19</v>
      </c>
      <c r="K75" s="116">
        <v>17.592592592592592</v>
      </c>
    </row>
    <row r="76" spans="1:11" ht="14.1" customHeight="1" x14ac:dyDescent="0.2">
      <c r="A76" s="306">
        <v>91</v>
      </c>
      <c r="B76" s="307" t="s">
        <v>315</v>
      </c>
      <c r="C76" s="308"/>
      <c r="D76" s="113">
        <v>0.36953266859928002</v>
      </c>
      <c r="E76" s="115">
        <v>116</v>
      </c>
      <c r="F76" s="114">
        <v>112</v>
      </c>
      <c r="G76" s="114">
        <v>106</v>
      </c>
      <c r="H76" s="114">
        <v>103</v>
      </c>
      <c r="I76" s="140">
        <v>100</v>
      </c>
      <c r="J76" s="115">
        <v>16</v>
      </c>
      <c r="K76" s="116">
        <v>16</v>
      </c>
    </row>
    <row r="77" spans="1:11" ht="14.1" customHeight="1" x14ac:dyDescent="0.2">
      <c r="A77" s="306">
        <v>92</v>
      </c>
      <c r="B77" s="307" t="s">
        <v>316</v>
      </c>
      <c r="C77" s="308"/>
      <c r="D77" s="113">
        <v>1.0066579592876939</v>
      </c>
      <c r="E77" s="115">
        <v>316</v>
      </c>
      <c r="F77" s="114">
        <v>299</v>
      </c>
      <c r="G77" s="114">
        <v>288</v>
      </c>
      <c r="H77" s="114">
        <v>282</v>
      </c>
      <c r="I77" s="140">
        <v>291</v>
      </c>
      <c r="J77" s="115">
        <v>25</v>
      </c>
      <c r="K77" s="116">
        <v>8.5910652920962196</v>
      </c>
    </row>
    <row r="78" spans="1:11" ht="14.1" customHeight="1" x14ac:dyDescent="0.2">
      <c r="A78" s="306">
        <v>93</v>
      </c>
      <c r="B78" s="307" t="s">
        <v>317</v>
      </c>
      <c r="C78" s="308"/>
      <c r="D78" s="113">
        <v>0.12105380523079863</v>
      </c>
      <c r="E78" s="115">
        <v>38</v>
      </c>
      <c r="F78" s="114">
        <v>37</v>
      </c>
      <c r="G78" s="114">
        <v>39</v>
      </c>
      <c r="H78" s="114">
        <v>37</v>
      </c>
      <c r="I78" s="140">
        <v>39</v>
      </c>
      <c r="J78" s="115">
        <v>-1</v>
      </c>
      <c r="K78" s="116">
        <v>-2.5641025641025643</v>
      </c>
    </row>
    <row r="79" spans="1:11" ht="14.1" customHeight="1" x14ac:dyDescent="0.2">
      <c r="A79" s="306">
        <v>94</v>
      </c>
      <c r="B79" s="307" t="s">
        <v>318</v>
      </c>
      <c r="C79" s="308"/>
      <c r="D79" s="113">
        <v>0.36634704214583796</v>
      </c>
      <c r="E79" s="115">
        <v>115</v>
      </c>
      <c r="F79" s="114">
        <v>106</v>
      </c>
      <c r="G79" s="114">
        <v>112</v>
      </c>
      <c r="H79" s="114">
        <v>97</v>
      </c>
      <c r="I79" s="140">
        <v>104</v>
      </c>
      <c r="J79" s="115">
        <v>11</v>
      </c>
      <c r="K79" s="116">
        <v>10.576923076923077</v>
      </c>
    </row>
    <row r="80" spans="1:11" ht="14.1" customHeight="1" x14ac:dyDescent="0.2">
      <c r="A80" s="306" t="s">
        <v>319</v>
      </c>
      <c r="B80" s="307" t="s">
        <v>320</v>
      </c>
      <c r="C80" s="308"/>
      <c r="D80" s="113">
        <v>3.5041890987862763E-2</v>
      </c>
      <c r="E80" s="115">
        <v>11</v>
      </c>
      <c r="F80" s="114">
        <v>10</v>
      </c>
      <c r="G80" s="114">
        <v>10</v>
      </c>
      <c r="H80" s="114">
        <v>5</v>
      </c>
      <c r="I80" s="140">
        <v>4</v>
      </c>
      <c r="J80" s="115">
        <v>7</v>
      </c>
      <c r="K80" s="116">
        <v>175</v>
      </c>
    </row>
    <row r="81" spans="1:11" ht="14.1" customHeight="1" x14ac:dyDescent="0.2">
      <c r="A81" s="310" t="s">
        <v>321</v>
      </c>
      <c r="B81" s="311" t="s">
        <v>224</v>
      </c>
      <c r="C81" s="312"/>
      <c r="D81" s="125">
        <v>3.7239973240737791</v>
      </c>
      <c r="E81" s="143">
        <v>1169</v>
      </c>
      <c r="F81" s="144">
        <v>1184</v>
      </c>
      <c r="G81" s="144">
        <v>1192</v>
      </c>
      <c r="H81" s="144">
        <v>1176</v>
      </c>
      <c r="I81" s="145">
        <v>1179</v>
      </c>
      <c r="J81" s="143">
        <v>-10</v>
      </c>
      <c r="K81" s="146">
        <v>-0.8481764206955047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6993</v>
      </c>
      <c r="E12" s="114">
        <v>7364</v>
      </c>
      <c r="F12" s="114">
        <v>7392</v>
      </c>
      <c r="G12" s="114">
        <v>7362</v>
      </c>
      <c r="H12" s="140">
        <v>7186</v>
      </c>
      <c r="I12" s="115">
        <v>-193</v>
      </c>
      <c r="J12" s="116">
        <v>-2.6857779014750904</v>
      </c>
      <c r="K12"/>
      <c r="L12"/>
      <c r="M12"/>
      <c r="N12"/>
      <c r="O12"/>
      <c r="P12"/>
    </row>
    <row r="13" spans="1:16" s="110" customFormat="1" ht="14.45" customHeight="1" x14ac:dyDescent="0.2">
      <c r="A13" s="120" t="s">
        <v>105</v>
      </c>
      <c r="B13" s="119" t="s">
        <v>106</v>
      </c>
      <c r="C13" s="113">
        <v>43.214643214643218</v>
      </c>
      <c r="D13" s="115">
        <v>3022</v>
      </c>
      <c r="E13" s="114">
        <v>3188</v>
      </c>
      <c r="F13" s="114">
        <v>3185</v>
      </c>
      <c r="G13" s="114">
        <v>3158</v>
      </c>
      <c r="H13" s="140">
        <v>3061</v>
      </c>
      <c r="I13" s="115">
        <v>-39</v>
      </c>
      <c r="J13" s="116">
        <v>-1.2740934335184579</v>
      </c>
      <c r="K13"/>
      <c r="L13"/>
      <c r="M13"/>
      <c r="N13"/>
      <c r="O13"/>
      <c r="P13"/>
    </row>
    <row r="14" spans="1:16" s="110" customFormat="1" ht="14.45" customHeight="1" x14ac:dyDescent="0.2">
      <c r="A14" s="120"/>
      <c r="B14" s="119" t="s">
        <v>107</v>
      </c>
      <c r="C14" s="113">
        <v>56.785356785356782</v>
      </c>
      <c r="D14" s="115">
        <v>3971</v>
      </c>
      <c r="E14" s="114">
        <v>4176</v>
      </c>
      <c r="F14" s="114">
        <v>4207</v>
      </c>
      <c r="G14" s="114">
        <v>4204</v>
      </c>
      <c r="H14" s="140">
        <v>4125</v>
      </c>
      <c r="I14" s="115">
        <v>-154</v>
      </c>
      <c r="J14" s="116">
        <v>-3.7333333333333334</v>
      </c>
      <c r="K14"/>
      <c r="L14"/>
      <c r="M14"/>
      <c r="N14"/>
      <c r="O14"/>
      <c r="P14"/>
    </row>
    <row r="15" spans="1:16" s="110" customFormat="1" ht="14.45" customHeight="1" x14ac:dyDescent="0.2">
      <c r="A15" s="118" t="s">
        <v>105</v>
      </c>
      <c r="B15" s="121" t="s">
        <v>108</v>
      </c>
      <c r="C15" s="113">
        <v>19.834119834119836</v>
      </c>
      <c r="D15" s="115">
        <v>1387</v>
      </c>
      <c r="E15" s="114">
        <v>1502</v>
      </c>
      <c r="F15" s="114">
        <v>1506</v>
      </c>
      <c r="G15" s="114">
        <v>1511</v>
      </c>
      <c r="H15" s="140">
        <v>1380</v>
      </c>
      <c r="I15" s="115">
        <v>7</v>
      </c>
      <c r="J15" s="116">
        <v>0.50724637681159424</v>
      </c>
      <c r="K15"/>
      <c r="L15"/>
      <c r="M15"/>
      <c r="N15"/>
      <c r="O15"/>
      <c r="P15"/>
    </row>
    <row r="16" spans="1:16" s="110" customFormat="1" ht="14.45" customHeight="1" x14ac:dyDescent="0.2">
      <c r="A16" s="118"/>
      <c r="B16" s="121" t="s">
        <v>109</v>
      </c>
      <c r="C16" s="113">
        <v>44.987844987844987</v>
      </c>
      <c r="D16" s="115">
        <v>3146</v>
      </c>
      <c r="E16" s="114">
        <v>3346</v>
      </c>
      <c r="F16" s="114">
        <v>3366</v>
      </c>
      <c r="G16" s="114">
        <v>3328</v>
      </c>
      <c r="H16" s="140">
        <v>3321</v>
      </c>
      <c r="I16" s="115">
        <v>-175</v>
      </c>
      <c r="J16" s="116">
        <v>-5.2694971394158383</v>
      </c>
      <c r="K16"/>
      <c r="L16"/>
      <c r="M16"/>
      <c r="N16"/>
      <c r="O16"/>
      <c r="P16"/>
    </row>
    <row r="17" spans="1:16" s="110" customFormat="1" ht="14.45" customHeight="1" x14ac:dyDescent="0.2">
      <c r="A17" s="118"/>
      <c r="B17" s="121" t="s">
        <v>110</v>
      </c>
      <c r="C17" s="113">
        <v>18.904618904618903</v>
      </c>
      <c r="D17" s="115">
        <v>1322</v>
      </c>
      <c r="E17" s="114">
        <v>1332</v>
      </c>
      <c r="F17" s="114">
        <v>1341</v>
      </c>
      <c r="G17" s="114">
        <v>1357</v>
      </c>
      <c r="H17" s="140">
        <v>1348</v>
      </c>
      <c r="I17" s="115">
        <v>-26</v>
      </c>
      <c r="J17" s="116">
        <v>-1.9287833827893175</v>
      </c>
      <c r="K17"/>
      <c r="L17"/>
      <c r="M17"/>
      <c r="N17"/>
      <c r="O17"/>
      <c r="P17"/>
    </row>
    <row r="18" spans="1:16" s="110" customFormat="1" ht="14.45" customHeight="1" x14ac:dyDescent="0.2">
      <c r="A18" s="120"/>
      <c r="B18" s="121" t="s">
        <v>111</v>
      </c>
      <c r="C18" s="113">
        <v>16.273416273416274</v>
      </c>
      <c r="D18" s="115">
        <v>1138</v>
      </c>
      <c r="E18" s="114">
        <v>1184</v>
      </c>
      <c r="F18" s="114">
        <v>1179</v>
      </c>
      <c r="G18" s="114">
        <v>1166</v>
      </c>
      <c r="H18" s="140">
        <v>1137</v>
      </c>
      <c r="I18" s="115">
        <v>1</v>
      </c>
      <c r="J18" s="116">
        <v>8.7950747581354446E-2</v>
      </c>
      <c r="K18"/>
      <c r="L18"/>
      <c r="M18"/>
      <c r="N18"/>
      <c r="O18"/>
      <c r="P18"/>
    </row>
    <row r="19" spans="1:16" s="110" customFormat="1" ht="14.45" customHeight="1" x14ac:dyDescent="0.2">
      <c r="A19" s="120"/>
      <c r="B19" s="121" t="s">
        <v>112</v>
      </c>
      <c r="C19" s="113">
        <v>1.3013013013013013</v>
      </c>
      <c r="D19" s="115">
        <v>91</v>
      </c>
      <c r="E19" s="114">
        <v>104</v>
      </c>
      <c r="F19" s="114">
        <v>108</v>
      </c>
      <c r="G19" s="114">
        <v>91</v>
      </c>
      <c r="H19" s="140">
        <v>87</v>
      </c>
      <c r="I19" s="115">
        <v>4</v>
      </c>
      <c r="J19" s="116">
        <v>4.5977011494252871</v>
      </c>
      <c r="K19"/>
      <c r="L19"/>
      <c r="M19"/>
      <c r="N19"/>
      <c r="O19"/>
      <c r="P19"/>
    </row>
    <row r="20" spans="1:16" s="110" customFormat="1" ht="14.45" customHeight="1" x14ac:dyDescent="0.2">
      <c r="A20" s="120" t="s">
        <v>113</v>
      </c>
      <c r="B20" s="119" t="s">
        <v>116</v>
      </c>
      <c r="C20" s="113">
        <v>92.4066924066924</v>
      </c>
      <c r="D20" s="115">
        <v>6462</v>
      </c>
      <c r="E20" s="114">
        <v>6791</v>
      </c>
      <c r="F20" s="114">
        <v>6830</v>
      </c>
      <c r="G20" s="114">
        <v>6795</v>
      </c>
      <c r="H20" s="140">
        <v>6650</v>
      </c>
      <c r="I20" s="115">
        <v>-188</v>
      </c>
      <c r="J20" s="116">
        <v>-2.8270676691729322</v>
      </c>
      <c r="K20"/>
      <c r="L20"/>
      <c r="M20"/>
      <c r="N20"/>
      <c r="O20"/>
      <c r="P20"/>
    </row>
    <row r="21" spans="1:16" s="110" customFormat="1" ht="14.45" customHeight="1" x14ac:dyDescent="0.2">
      <c r="A21" s="123"/>
      <c r="B21" s="124" t="s">
        <v>117</v>
      </c>
      <c r="C21" s="125">
        <v>7.4789074789074785</v>
      </c>
      <c r="D21" s="143">
        <v>523</v>
      </c>
      <c r="E21" s="144">
        <v>555</v>
      </c>
      <c r="F21" s="144">
        <v>538</v>
      </c>
      <c r="G21" s="144">
        <v>536</v>
      </c>
      <c r="H21" s="145">
        <v>499</v>
      </c>
      <c r="I21" s="143">
        <v>24</v>
      </c>
      <c r="J21" s="146">
        <v>4.8096192384769543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6900</v>
      </c>
      <c r="E56" s="114">
        <v>7294</v>
      </c>
      <c r="F56" s="114">
        <v>7354</v>
      </c>
      <c r="G56" s="114">
        <v>7396</v>
      </c>
      <c r="H56" s="140">
        <v>7198</v>
      </c>
      <c r="I56" s="115">
        <v>-298</v>
      </c>
      <c r="J56" s="116">
        <v>-4.1400388996943596</v>
      </c>
      <c r="K56"/>
      <c r="L56"/>
      <c r="M56"/>
      <c r="N56"/>
      <c r="O56"/>
      <c r="P56"/>
    </row>
    <row r="57" spans="1:16" s="110" customFormat="1" ht="14.45" customHeight="1" x14ac:dyDescent="0.2">
      <c r="A57" s="120" t="s">
        <v>105</v>
      </c>
      <c r="B57" s="119" t="s">
        <v>106</v>
      </c>
      <c r="C57" s="113">
        <v>43.318840579710148</v>
      </c>
      <c r="D57" s="115">
        <v>2989</v>
      </c>
      <c r="E57" s="114">
        <v>3148</v>
      </c>
      <c r="F57" s="114">
        <v>3187</v>
      </c>
      <c r="G57" s="114">
        <v>3185</v>
      </c>
      <c r="H57" s="140">
        <v>3089</v>
      </c>
      <c r="I57" s="115">
        <v>-100</v>
      </c>
      <c r="J57" s="116">
        <v>-3.2372936225315638</v>
      </c>
    </row>
    <row r="58" spans="1:16" s="110" customFormat="1" ht="14.45" customHeight="1" x14ac:dyDescent="0.2">
      <c r="A58" s="120"/>
      <c r="B58" s="119" t="s">
        <v>107</v>
      </c>
      <c r="C58" s="113">
        <v>56.681159420289852</v>
      </c>
      <c r="D58" s="115">
        <v>3911</v>
      </c>
      <c r="E58" s="114">
        <v>4146</v>
      </c>
      <c r="F58" s="114">
        <v>4167</v>
      </c>
      <c r="G58" s="114">
        <v>4211</v>
      </c>
      <c r="H58" s="140">
        <v>4109</v>
      </c>
      <c r="I58" s="115">
        <v>-198</v>
      </c>
      <c r="J58" s="116">
        <v>-4.8186906789973225</v>
      </c>
    </row>
    <row r="59" spans="1:16" s="110" customFormat="1" ht="14.45" customHeight="1" x14ac:dyDescent="0.2">
      <c r="A59" s="118" t="s">
        <v>105</v>
      </c>
      <c r="B59" s="121" t="s">
        <v>108</v>
      </c>
      <c r="C59" s="113">
        <v>19.318840579710145</v>
      </c>
      <c r="D59" s="115">
        <v>1333</v>
      </c>
      <c r="E59" s="114">
        <v>1450</v>
      </c>
      <c r="F59" s="114">
        <v>1476</v>
      </c>
      <c r="G59" s="114">
        <v>1525</v>
      </c>
      <c r="H59" s="140">
        <v>1398</v>
      </c>
      <c r="I59" s="115">
        <v>-65</v>
      </c>
      <c r="J59" s="116">
        <v>-4.6494992846924177</v>
      </c>
    </row>
    <row r="60" spans="1:16" s="110" customFormat="1" ht="14.45" customHeight="1" x14ac:dyDescent="0.2">
      <c r="A60" s="118"/>
      <c r="B60" s="121" t="s">
        <v>109</v>
      </c>
      <c r="C60" s="113">
        <v>44.985507246376812</v>
      </c>
      <c r="D60" s="115">
        <v>3104</v>
      </c>
      <c r="E60" s="114">
        <v>3328</v>
      </c>
      <c r="F60" s="114">
        <v>3359</v>
      </c>
      <c r="G60" s="114">
        <v>3382</v>
      </c>
      <c r="H60" s="140">
        <v>3334</v>
      </c>
      <c r="I60" s="115">
        <v>-230</v>
      </c>
      <c r="J60" s="116">
        <v>-6.8986202759448112</v>
      </c>
    </row>
    <row r="61" spans="1:16" s="110" customFormat="1" ht="14.45" customHeight="1" x14ac:dyDescent="0.2">
      <c r="A61" s="118"/>
      <c r="B61" s="121" t="s">
        <v>110</v>
      </c>
      <c r="C61" s="113">
        <v>19.159420289855074</v>
      </c>
      <c r="D61" s="115">
        <v>1322</v>
      </c>
      <c r="E61" s="114">
        <v>1349</v>
      </c>
      <c r="F61" s="114">
        <v>1384</v>
      </c>
      <c r="G61" s="114">
        <v>1379</v>
      </c>
      <c r="H61" s="140">
        <v>1370</v>
      </c>
      <c r="I61" s="115">
        <v>-48</v>
      </c>
      <c r="J61" s="116">
        <v>-3.5036496350364965</v>
      </c>
    </row>
    <row r="62" spans="1:16" s="110" customFormat="1" ht="14.45" customHeight="1" x14ac:dyDescent="0.2">
      <c r="A62" s="120"/>
      <c r="B62" s="121" t="s">
        <v>111</v>
      </c>
      <c r="C62" s="113">
        <v>16.536231884057973</v>
      </c>
      <c r="D62" s="115">
        <v>1141</v>
      </c>
      <c r="E62" s="114">
        <v>1167</v>
      </c>
      <c r="F62" s="114">
        <v>1135</v>
      </c>
      <c r="G62" s="114">
        <v>1110</v>
      </c>
      <c r="H62" s="140">
        <v>1096</v>
      </c>
      <c r="I62" s="115">
        <v>45</v>
      </c>
      <c r="J62" s="116">
        <v>4.1058394160583944</v>
      </c>
    </row>
    <row r="63" spans="1:16" s="110" customFormat="1" ht="14.45" customHeight="1" x14ac:dyDescent="0.2">
      <c r="A63" s="120"/>
      <c r="B63" s="121" t="s">
        <v>112</v>
      </c>
      <c r="C63" s="113">
        <v>1.5217391304347827</v>
      </c>
      <c r="D63" s="115">
        <v>105</v>
      </c>
      <c r="E63" s="114">
        <v>110</v>
      </c>
      <c r="F63" s="114">
        <v>102</v>
      </c>
      <c r="G63" s="114">
        <v>86</v>
      </c>
      <c r="H63" s="140">
        <v>86</v>
      </c>
      <c r="I63" s="115">
        <v>19</v>
      </c>
      <c r="J63" s="116">
        <v>22.093023255813954</v>
      </c>
    </row>
    <row r="64" spans="1:16" s="110" customFormat="1" ht="14.45" customHeight="1" x14ac:dyDescent="0.2">
      <c r="A64" s="120" t="s">
        <v>113</v>
      </c>
      <c r="B64" s="119" t="s">
        <v>116</v>
      </c>
      <c r="C64" s="113">
        <v>91.521739130434781</v>
      </c>
      <c r="D64" s="115">
        <v>6315</v>
      </c>
      <c r="E64" s="114">
        <v>6638</v>
      </c>
      <c r="F64" s="114">
        <v>6709</v>
      </c>
      <c r="G64" s="114">
        <v>6757</v>
      </c>
      <c r="H64" s="140">
        <v>6585</v>
      </c>
      <c r="I64" s="115">
        <v>-270</v>
      </c>
      <c r="J64" s="116">
        <v>-4.1002277904328022</v>
      </c>
    </row>
    <row r="65" spans="1:10" s="110" customFormat="1" ht="14.45" customHeight="1" x14ac:dyDescent="0.2">
      <c r="A65" s="123"/>
      <c r="B65" s="124" t="s">
        <v>117</v>
      </c>
      <c r="C65" s="125">
        <v>8.304347826086957</v>
      </c>
      <c r="D65" s="143">
        <v>573</v>
      </c>
      <c r="E65" s="144">
        <v>631</v>
      </c>
      <c r="F65" s="144">
        <v>619</v>
      </c>
      <c r="G65" s="144">
        <v>607</v>
      </c>
      <c r="H65" s="145">
        <v>576</v>
      </c>
      <c r="I65" s="143">
        <v>-3</v>
      </c>
      <c r="J65" s="146">
        <v>-0.52083333333333337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6993</v>
      </c>
      <c r="G11" s="114">
        <v>7364</v>
      </c>
      <c r="H11" s="114">
        <v>7392</v>
      </c>
      <c r="I11" s="114">
        <v>7362</v>
      </c>
      <c r="J11" s="140">
        <v>7186</v>
      </c>
      <c r="K11" s="114">
        <v>-193</v>
      </c>
      <c r="L11" s="116">
        <v>-2.6857779014750904</v>
      </c>
    </row>
    <row r="12" spans="1:17" s="110" customFormat="1" ht="24" customHeight="1" x14ac:dyDescent="0.2">
      <c r="A12" s="604" t="s">
        <v>185</v>
      </c>
      <c r="B12" s="605"/>
      <c r="C12" s="605"/>
      <c r="D12" s="606"/>
      <c r="E12" s="113">
        <v>43.214643214643218</v>
      </c>
      <c r="F12" s="115">
        <v>3022</v>
      </c>
      <c r="G12" s="114">
        <v>3188</v>
      </c>
      <c r="H12" s="114">
        <v>3185</v>
      </c>
      <c r="I12" s="114">
        <v>3158</v>
      </c>
      <c r="J12" s="140">
        <v>3061</v>
      </c>
      <c r="K12" s="114">
        <v>-39</v>
      </c>
      <c r="L12" s="116">
        <v>-1.2740934335184579</v>
      </c>
    </row>
    <row r="13" spans="1:17" s="110" customFormat="1" ht="15" customHeight="1" x14ac:dyDescent="0.2">
      <c r="A13" s="120"/>
      <c r="B13" s="612" t="s">
        <v>107</v>
      </c>
      <c r="C13" s="612"/>
      <c r="E13" s="113">
        <v>56.785356785356782</v>
      </c>
      <c r="F13" s="115">
        <v>3971</v>
      </c>
      <c r="G13" s="114">
        <v>4176</v>
      </c>
      <c r="H13" s="114">
        <v>4207</v>
      </c>
      <c r="I13" s="114">
        <v>4204</v>
      </c>
      <c r="J13" s="140">
        <v>4125</v>
      </c>
      <c r="K13" s="114">
        <v>-154</v>
      </c>
      <c r="L13" s="116">
        <v>-3.7333333333333334</v>
      </c>
    </row>
    <row r="14" spans="1:17" s="110" customFormat="1" ht="22.5" customHeight="1" x14ac:dyDescent="0.2">
      <c r="A14" s="604" t="s">
        <v>186</v>
      </c>
      <c r="B14" s="605"/>
      <c r="C14" s="605"/>
      <c r="D14" s="606"/>
      <c r="E14" s="113">
        <v>19.834119834119836</v>
      </c>
      <c r="F14" s="115">
        <v>1387</v>
      </c>
      <c r="G14" s="114">
        <v>1502</v>
      </c>
      <c r="H14" s="114">
        <v>1506</v>
      </c>
      <c r="I14" s="114">
        <v>1511</v>
      </c>
      <c r="J14" s="140">
        <v>1380</v>
      </c>
      <c r="K14" s="114">
        <v>7</v>
      </c>
      <c r="L14" s="116">
        <v>0.50724637681159424</v>
      </c>
    </row>
    <row r="15" spans="1:17" s="110" customFormat="1" ht="15" customHeight="1" x14ac:dyDescent="0.2">
      <c r="A15" s="120"/>
      <c r="B15" s="119"/>
      <c r="C15" s="258" t="s">
        <v>106</v>
      </c>
      <c r="E15" s="113">
        <v>46.286950252343189</v>
      </c>
      <c r="F15" s="115">
        <v>642</v>
      </c>
      <c r="G15" s="114">
        <v>682</v>
      </c>
      <c r="H15" s="114">
        <v>697</v>
      </c>
      <c r="I15" s="114">
        <v>690</v>
      </c>
      <c r="J15" s="140">
        <v>620</v>
      </c>
      <c r="K15" s="114">
        <v>22</v>
      </c>
      <c r="L15" s="116">
        <v>3.5483870967741935</v>
      </c>
    </row>
    <row r="16" spans="1:17" s="110" customFormat="1" ht="15" customHeight="1" x14ac:dyDescent="0.2">
      <c r="A16" s="120"/>
      <c r="B16" s="119"/>
      <c r="C16" s="258" t="s">
        <v>107</v>
      </c>
      <c r="E16" s="113">
        <v>53.713049747656811</v>
      </c>
      <c r="F16" s="115">
        <v>745</v>
      </c>
      <c r="G16" s="114">
        <v>820</v>
      </c>
      <c r="H16" s="114">
        <v>809</v>
      </c>
      <c r="I16" s="114">
        <v>821</v>
      </c>
      <c r="J16" s="140">
        <v>760</v>
      </c>
      <c r="K16" s="114">
        <v>-15</v>
      </c>
      <c r="L16" s="116">
        <v>-1.9736842105263157</v>
      </c>
    </row>
    <row r="17" spans="1:12" s="110" customFormat="1" ht="15" customHeight="1" x14ac:dyDescent="0.2">
      <c r="A17" s="120"/>
      <c r="B17" s="121" t="s">
        <v>109</v>
      </c>
      <c r="C17" s="258"/>
      <c r="E17" s="113">
        <v>44.987844987844987</v>
      </c>
      <c r="F17" s="115">
        <v>3146</v>
      </c>
      <c r="G17" s="114">
        <v>3346</v>
      </c>
      <c r="H17" s="114">
        <v>3366</v>
      </c>
      <c r="I17" s="114">
        <v>3328</v>
      </c>
      <c r="J17" s="140">
        <v>3321</v>
      </c>
      <c r="K17" s="114">
        <v>-175</v>
      </c>
      <c r="L17" s="116">
        <v>-5.2694971394158383</v>
      </c>
    </row>
    <row r="18" spans="1:12" s="110" customFormat="1" ht="15" customHeight="1" x14ac:dyDescent="0.2">
      <c r="A18" s="120"/>
      <c r="B18" s="119"/>
      <c r="C18" s="258" t="s">
        <v>106</v>
      </c>
      <c r="E18" s="113">
        <v>39.446916719643994</v>
      </c>
      <c r="F18" s="115">
        <v>1241</v>
      </c>
      <c r="G18" s="114">
        <v>1338</v>
      </c>
      <c r="H18" s="114">
        <v>1315</v>
      </c>
      <c r="I18" s="114">
        <v>1302</v>
      </c>
      <c r="J18" s="140">
        <v>1296</v>
      </c>
      <c r="K18" s="114">
        <v>-55</v>
      </c>
      <c r="L18" s="116">
        <v>-4.2438271604938276</v>
      </c>
    </row>
    <row r="19" spans="1:12" s="110" customFormat="1" ht="15" customHeight="1" x14ac:dyDescent="0.2">
      <c r="A19" s="120"/>
      <c r="B19" s="119"/>
      <c r="C19" s="258" t="s">
        <v>107</v>
      </c>
      <c r="E19" s="113">
        <v>60.553083280356006</v>
      </c>
      <c r="F19" s="115">
        <v>1905</v>
      </c>
      <c r="G19" s="114">
        <v>2008</v>
      </c>
      <c r="H19" s="114">
        <v>2051</v>
      </c>
      <c r="I19" s="114">
        <v>2026</v>
      </c>
      <c r="J19" s="140">
        <v>2025</v>
      </c>
      <c r="K19" s="114">
        <v>-120</v>
      </c>
      <c r="L19" s="116">
        <v>-5.9259259259259256</v>
      </c>
    </row>
    <row r="20" spans="1:12" s="110" customFormat="1" ht="15" customHeight="1" x14ac:dyDescent="0.2">
      <c r="A20" s="120"/>
      <c r="B20" s="121" t="s">
        <v>110</v>
      </c>
      <c r="C20" s="258"/>
      <c r="E20" s="113">
        <v>18.904618904618903</v>
      </c>
      <c r="F20" s="115">
        <v>1322</v>
      </c>
      <c r="G20" s="114">
        <v>1332</v>
      </c>
      <c r="H20" s="114">
        <v>1341</v>
      </c>
      <c r="I20" s="114">
        <v>1357</v>
      </c>
      <c r="J20" s="140">
        <v>1348</v>
      </c>
      <c r="K20" s="114">
        <v>-26</v>
      </c>
      <c r="L20" s="116">
        <v>-1.9287833827893175</v>
      </c>
    </row>
    <row r="21" spans="1:12" s="110" customFormat="1" ht="15" customHeight="1" x14ac:dyDescent="0.2">
      <c r="A21" s="120"/>
      <c r="B21" s="119"/>
      <c r="C21" s="258" t="s">
        <v>106</v>
      </c>
      <c r="E21" s="113">
        <v>38.199697428139181</v>
      </c>
      <c r="F21" s="115">
        <v>505</v>
      </c>
      <c r="G21" s="114">
        <v>508</v>
      </c>
      <c r="H21" s="114">
        <v>510</v>
      </c>
      <c r="I21" s="114">
        <v>513</v>
      </c>
      <c r="J21" s="140">
        <v>513</v>
      </c>
      <c r="K21" s="114">
        <v>-8</v>
      </c>
      <c r="L21" s="116">
        <v>-1.5594541910331383</v>
      </c>
    </row>
    <row r="22" spans="1:12" s="110" customFormat="1" ht="15" customHeight="1" x14ac:dyDescent="0.2">
      <c r="A22" s="120"/>
      <c r="B22" s="119"/>
      <c r="C22" s="258" t="s">
        <v>107</v>
      </c>
      <c r="E22" s="113">
        <v>61.800302571860819</v>
      </c>
      <c r="F22" s="115">
        <v>817</v>
      </c>
      <c r="G22" s="114">
        <v>824</v>
      </c>
      <c r="H22" s="114">
        <v>831</v>
      </c>
      <c r="I22" s="114">
        <v>844</v>
      </c>
      <c r="J22" s="140">
        <v>835</v>
      </c>
      <c r="K22" s="114">
        <v>-18</v>
      </c>
      <c r="L22" s="116">
        <v>-2.1556886227544911</v>
      </c>
    </row>
    <row r="23" spans="1:12" s="110" customFormat="1" ht="15" customHeight="1" x14ac:dyDescent="0.2">
      <c r="A23" s="120"/>
      <c r="B23" s="121" t="s">
        <v>111</v>
      </c>
      <c r="C23" s="258"/>
      <c r="E23" s="113">
        <v>16.273416273416274</v>
      </c>
      <c r="F23" s="115">
        <v>1138</v>
      </c>
      <c r="G23" s="114">
        <v>1184</v>
      </c>
      <c r="H23" s="114">
        <v>1179</v>
      </c>
      <c r="I23" s="114">
        <v>1166</v>
      </c>
      <c r="J23" s="140">
        <v>1137</v>
      </c>
      <c r="K23" s="114">
        <v>1</v>
      </c>
      <c r="L23" s="116">
        <v>8.7950747581354446E-2</v>
      </c>
    </row>
    <row r="24" spans="1:12" s="110" customFormat="1" ht="15" customHeight="1" x14ac:dyDescent="0.2">
      <c r="A24" s="120"/>
      <c r="B24" s="119"/>
      <c r="C24" s="258" t="s">
        <v>106</v>
      </c>
      <c r="E24" s="113">
        <v>55.711775043936733</v>
      </c>
      <c r="F24" s="115">
        <v>634</v>
      </c>
      <c r="G24" s="114">
        <v>660</v>
      </c>
      <c r="H24" s="114">
        <v>663</v>
      </c>
      <c r="I24" s="114">
        <v>653</v>
      </c>
      <c r="J24" s="140">
        <v>632</v>
      </c>
      <c r="K24" s="114">
        <v>2</v>
      </c>
      <c r="L24" s="116">
        <v>0.31645569620253167</v>
      </c>
    </row>
    <row r="25" spans="1:12" s="110" customFormat="1" ht="15" customHeight="1" x14ac:dyDescent="0.2">
      <c r="A25" s="120"/>
      <c r="B25" s="119"/>
      <c r="C25" s="258" t="s">
        <v>107</v>
      </c>
      <c r="E25" s="113">
        <v>44.288224956063267</v>
      </c>
      <c r="F25" s="115">
        <v>504</v>
      </c>
      <c r="G25" s="114">
        <v>524</v>
      </c>
      <c r="H25" s="114">
        <v>516</v>
      </c>
      <c r="I25" s="114">
        <v>513</v>
      </c>
      <c r="J25" s="140">
        <v>505</v>
      </c>
      <c r="K25" s="114">
        <v>-1</v>
      </c>
      <c r="L25" s="116">
        <v>-0.19801980198019803</v>
      </c>
    </row>
    <row r="26" spans="1:12" s="110" customFormat="1" ht="15" customHeight="1" x14ac:dyDescent="0.2">
      <c r="A26" s="120"/>
      <c r="C26" s="121" t="s">
        <v>187</v>
      </c>
      <c r="D26" s="110" t="s">
        <v>188</v>
      </c>
      <c r="E26" s="113">
        <v>1.3013013013013013</v>
      </c>
      <c r="F26" s="115">
        <v>91</v>
      </c>
      <c r="G26" s="114">
        <v>104</v>
      </c>
      <c r="H26" s="114">
        <v>108</v>
      </c>
      <c r="I26" s="114">
        <v>91</v>
      </c>
      <c r="J26" s="140">
        <v>87</v>
      </c>
      <c r="K26" s="114">
        <v>4</v>
      </c>
      <c r="L26" s="116">
        <v>4.5977011494252871</v>
      </c>
    </row>
    <row r="27" spans="1:12" s="110" customFormat="1" ht="15" customHeight="1" x14ac:dyDescent="0.2">
      <c r="A27" s="120"/>
      <c r="B27" s="119"/>
      <c r="D27" s="259" t="s">
        <v>106</v>
      </c>
      <c r="E27" s="113">
        <v>43.956043956043956</v>
      </c>
      <c r="F27" s="115">
        <v>40</v>
      </c>
      <c r="G27" s="114">
        <v>45</v>
      </c>
      <c r="H27" s="114">
        <v>48</v>
      </c>
      <c r="I27" s="114">
        <v>40</v>
      </c>
      <c r="J27" s="140">
        <v>33</v>
      </c>
      <c r="K27" s="114">
        <v>7</v>
      </c>
      <c r="L27" s="116">
        <v>21.212121212121211</v>
      </c>
    </row>
    <row r="28" spans="1:12" s="110" customFormat="1" ht="15" customHeight="1" x14ac:dyDescent="0.2">
      <c r="A28" s="120"/>
      <c r="B28" s="119"/>
      <c r="D28" s="259" t="s">
        <v>107</v>
      </c>
      <c r="E28" s="113">
        <v>56.043956043956044</v>
      </c>
      <c r="F28" s="115">
        <v>51</v>
      </c>
      <c r="G28" s="114">
        <v>59</v>
      </c>
      <c r="H28" s="114">
        <v>60</v>
      </c>
      <c r="I28" s="114">
        <v>51</v>
      </c>
      <c r="J28" s="140">
        <v>54</v>
      </c>
      <c r="K28" s="114">
        <v>-3</v>
      </c>
      <c r="L28" s="116">
        <v>-5.5555555555555554</v>
      </c>
    </row>
    <row r="29" spans="1:12" s="110" customFormat="1" ht="24" customHeight="1" x14ac:dyDescent="0.2">
      <c r="A29" s="604" t="s">
        <v>189</v>
      </c>
      <c r="B29" s="605"/>
      <c r="C29" s="605"/>
      <c r="D29" s="606"/>
      <c r="E29" s="113">
        <v>92.4066924066924</v>
      </c>
      <c r="F29" s="115">
        <v>6462</v>
      </c>
      <c r="G29" s="114">
        <v>6791</v>
      </c>
      <c r="H29" s="114">
        <v>6830</v>
      </c>
      <c r="I29" s="114">
        <v>6795</v>
      </c>
      <c r="J29" s="140">
        <v>6650</v>
      </c>
      <c r="K29" s="114">
        <v>-188</v>
      </c>
      <c r="L29" s="116">
        <v>-2.8270676691729322</v>
      </c>
    </row>
    <row r="30" spans="1:12" s="110" customFormat="1" ht="15" customHeight="1" x14ac:dyDescent="0.2">
      <c r="A30" s="120"/>
      <c r="B30" s="119"/>
      <c r="C30" s="258" t="s">
        <v>106</v>
      </c>
      <c r="E30" s="113">
        <v>42.277932528628909</v>
      </c>
      <c r="F30" s="115">
        <v>2732</v>
      </c>
      <c r="G30" s="114">
        <v>2863</v>
      </c>
      <c r="H30" s="114">
        <v>2877</v>
      </c>
      <c r="I30" s="114">
        <v>2848</v>
      </c>
      <c r="J30" s="140">
        <v>2769</v>
      </c>
      <c r="K30" s="114">
        <v>-37</v>
      </c>
      <c r="L30" s="116">
        <v>-1.3362224629830264</v>
      </c>
    </row>
    <row r="31" spans="1:12" s="110" customFormat="1" ht="15" customHeight="1" x14ac:dyDescent="0.2">
      <c r="A31" s="120"/>
      <c r="B31" s="119"/>
      <c r="C31" s="258" t="s">
        <v>107</v>
      </c>
      <c r="E31" s="113">
        <v>57.722067471371091</v>
      </c>
      <c r="F31" s="115">
        <v>3730</v>
      </c>
      <c r="G31" s="114">
        <v>3928</v>
      </c>
      <c r="H31" s="114">
        <v>3953</v>
      </c>
      <c r="I31" s="114">
        <v>3947</v>
      </c>
      <c r="J31" s="140">
        <v>3881</v>
      </c>
      <c r="K31" s="114">
        <v>-151</v>
      </c>
      <c r="L31" s="116">
        <v>-3.8907498067508373</v>
      </c>
    </row>
    <row r="32" spans="1:12" s="110" customFormat="1" ht="15" customHeight="1" x14ac:dyDescent="0.2">
      <c r="A32" s="120"/>
      <c r="B32" s="119" t="s">
        <v>117</v>
      </c>
      <c r="C32" s="258"/>
      <c r="E32" s="113">
        <v>7.4789074789074785</v>
      </c>
      <c r="F32" s="114">
        <v>523</v>
      </c>
      <c r="G32" s="114">
        <v>555</v>
      </c>
      <c r="H32" s="114">
        <v>538</v>
      </c>
      <c r="I32" s="114">
        <v>536</v>
      </c>
      <c r="J32" s="140">
        <v>499</v>
      </c>
      <c r="K32" s="114">
        <v>24</v>
      </c>
      <c r="L32" s="116">
        <v>4.8096192384769543</v>
      </c>
    </row>
    <row r="33" spans="1:12" s="110" customFormat="1" ht="15" customHeight="1" x14ac:dyDescent="0.2">
      <c r="A33" s="120"/>
      <c r="B33" s="119"/>
      <c r="C33" s="258" t="s">
        <v>106</v>
      </c>
      <c r="E33" s="113">
        <v>54.684512428298277</v>
      </c>
      <c r="F33" s="114">
        <v>286</v>
      </c>
      <c r="G33" s="114">
        <v>315</v>
      </c>
      <c r="H33" s="114">
        <v>292</v>
      </c>
      <c r="I33" s="114">
        <v>288</v>
      </c>
      <c r="J33" s="140">
        <v>267</v>
      </c>
      <c r="K33" s="114">
        <v>19</v>
      </c>
      <c r="L33" s="116">
        <v>7.1161048689138573</v>
      </c>
    </row>
    <row r="34" spans="1:12" s="110" customFormat="1" ht="15" customHeight="1" x14ac:dyDescent="0.2">
      <c r="A34" s="120"/>
      <c r="B34" s="119"/>
      <c r="C34" s="258" t="s">
        <v>107</v>
      </c>
      <c r="E34" s="113">
        <v>45.315487571701723</v>
      </c>
      <c r="F34" s="114">
        <v>237</v>
      </c>
      <c r="G34" s="114">
        <v>240</v>
      </c>
      <c r="H34" s="114">
        <v>246</v>
      </c>
      <c r="I34" s="114">
        <v>248</v>
      </c>
      <c r="J34" s="140">
        <v>232</v>
      </c>
      <c r="K34" s="114">
        <v>5</v>
      </c>
      <c r="L34" s="116">
        <v>2.1551724137931036</v>
      </c>
    </row>
    <row r="35" spans="1:12" s="110" customFormat="1" ht="24" customHeight="1" x14ac:dyDescent="0.2">
      <c r="A35" s="604" t="s">
        <v>192</v>
      </c>
      <c r="B35" s="605"/>
      <c r="C35" s="605"/>
      <c r="D35" s="606"/>
      <c r="E35" s="113">
        <v>21.635921635921637</v>
      </c>
      <c r="F35" s="114">
        <v>1513</v>
      </c>
      <c r="G35" s="114">
        <v>1589</v>
      </c>
      <c r="H35" s="114">
        <v>1591</v>
      </c>
      <c r="I35" s="114">
        <v>1597</v>
      </c>
      <c r="J35" s="114">
        <v>1500</v>
      </c>
      <c r="K35" s="318">
        <v>13</v>
      </c>
      <c r="L35" s="319">
        <v>0.8666666666666667</v>
      </c>
    </row>
    <row r="36" spans="1:12" s="110" customFormat="1" ht="15" customHeight="1" x14ac:dyDescent="0.2">
      <c r="A36" s="120"/>
      <c r="B36" s="119"/>
      <c r="C36" s="258" t="s">
        <v>106</v>
      </c>
      <c r="E36" s="113">
        <v>46.001321877065436</v>
      </c>
      <c r="F36" s="114">
        <v>696</v>
      </c>
      <c r="G36" s="114">
        <v>728</v>
      </c>
      <c r="H36" s="114">
        <v>734</v>
      </c>
      <c r="I36" s="114">
        <v>733</v>
      </c>
      <c r="J36" s="114">
        <v>689</v>
      </c>
      <c r="K36" s="318">
        <v>7</v>
      </c>
      <c r="L36" s="116">
        <v>1.0159651669085632</v>
      </c>
    </row>
    <row r="37" spans="1:12" s="110" customFormat="1" ht="15" customHeight="1" x14ac:dyDescent="0.2">
      <c r="A37" s="120"/>
      <c r="B37" s="119"/>
      <c r="C37" s="258" t="s">
        <v>107</v>
      </c>
      <c r="E37" s="113">
        <v>53.998678122934564</v>
      </c>
      <c r="F37" s="114">
        <v>817</v>
      </c>
      <c r="G37" s="114">
        <v>861</v>
      </c>
      <c r="H37" s="114">
        <v>857</v>
      </c>
      <c r="I37" s="114">
        <v>864</v>
      </c>
      <c r="J37" s="140">
        <v>811</v>
      </c>
      <c r="K37" s="114">
        <v>6</v>
      </c>
      <c r="L37" s="116">
        <v>0.73982737361282369</v>
      </c>
    </row>
    <row r="38" spans="1:12" s="110" customFormat="1" ht="15" customHeight="1" x14ac:dyDescent="0.2">
      <c r="A38" s="120"/>
      <c r="B38" s="119" t="s">
        <v>328</v>
      </c>
      <c r="C38" s="258"/>
      <c r="E38" s="113">
        <v>51.937651937651935</v>
      </c>
      <c r="F38" s="114">
        <v>3632</v>
      </c>
      <c r="G38" s="114">
        <v>3788</v>
      </c>
      <c r="H38" s="114">
        <v>3808</v>
      </c>
      <c r="I38" s="114">
        <v>3784</v>
      </c>
      <c r="J38" s="140">
        <v>3713</v>
      </c>
      <c r="K38" s="114">
        <v>-81</v>
      </c>
      <c r="L38" s="116">
        <v>-2.1815243738217074</v>
      </c>
    </row>
    <row r="39" spans="1:12" s="110" customFormat="1" ht="15" customHeight="1" x14ac:dyDescent="0.2">
      <c r="A39" s="120"/>
      <c r="B39" s="119"/>
      <c r="C39" s="258" t="s">
        <v>106</v>
      </c>
      <c r="E39" s="113">
        <v>43.639867841409689</v>
      </c>
      <c r="F39" s="115">
        <v>1585</v>
      </c>
      <c r="G39" s="114">
        <v>1651</v>
      </c>
      <c r="H39" s="114">
        <v>1633</v>
      </c>
      <c r="I39" s="114">
        <v>1622</v>
      </c>
      <c r="J39" s="140">
        <v>1571</v>
      </c>
      <c r="K39" s="114">
        <v>14</v>
      </c>
      <c r="L39" s="116">
        <v>0.89115213239974533</v>
      </c>
    </row>
    <row r="40" spans="1:12" s="110" customFormat="1" ht="15" customHeight="1" x14ac:dyDescent="0.2">
      <c r="A40" s="120"/>
      <c r="B40" s="119"/>
      <c r="C40" s="258" t="s">
        <v>107</v>
      </c>
      <c r="E40" s="113">
        <v>56.360132158590311</v>
      </c>
      <c r="F40" s="115">
        <v>2047</v>
      </c>
      <c r="G40" s="114">
        <v>2137</v>
      </c>
      <c r="H40" s="114">
        <v>2175</v>
      </c>
      <c r="I40" s="114">
        <v>2162</v>
      </c>
      <c r="J40" s="140">
        <v>2142</v>
      </c>
      <c r="K40" s="114">
        <v>-95</v>
      </c>
      <c r="L40" s="116">
        <v>-4.4351073762838471</v>
      </c>
    </row>
    <row r="41" spans="1:12" s="110" customFormat="1" ht="15" customHeight="1" x14ac:dyDescent="0.2">
      <c r="A41" s="120"/>
      <c r="B41" s="320" t="s">
        <v>516</v>
      </c>
      <c r="C41" s="258"/>
      <c r="E41" s="113">
        <v>6.578006578006578</v>
      </c>
      <c r="F41" s="115">
        <v>460</v>
      </c>
      <c r="G41" s="114">
        <v>481</v>
      </c>
      <c r="H41" s="114">
        <v>465</v>
      </c>
      <c r="I41" s="114">
        <v>457</v>
      </c>
      <c r="J41" s="140">
        <v>437</v>
      </c>
      <c r="K41" s="114">
        <v>23</v>
      </c>
      <c r="L41" s="116">
        <v>5.2631578947368425</v>
      </c>
    </row>
    <row r="42" spans="1:12" s="110" customFormat="1" ht="15" customHeight="1" x14ac:dyDescent="0.2">
      <c r="A42" s="120"/>
      <c r="B42" s="119"/>
      <c r="C42" s="268" t="s">
        <v>106</v>
      </c>
      <c r="D42" s="182"/>
      <c r="E42" s="113">
        <v>42.826086956521742</v>
      </c>
      <c r="F42" s="115">
        <v>197</v>
      </c>
      <c r="G42" s="114">
        <v>205</v>
      </c>
      <c r="H42" s="114">
        <v>202</v>
      </c>
      <c r="I42" s="114">
        <v>195</v>
      </c>
      <c r="J42" s="140">
        <v>184</v>
      </c>
      <c r="K42" s="114">
        <v>13</v>
      </c>
      <c r="L42" s="116">
        <v>7.0652173913043477</v>
      </c>
    </row>
    <row r="43" spans="1:12" s="110" customFormat="1" ht="15" customHeight="1" x14ac:dyDescent="0.2">
      <c r="A43" s="120"/>
      <c r="B43" s="119"/>
      <c r="C43" s="268" t="s">
        <v>107</v>
      </c>
      <c r="D43" s="182"/>
      <c r="E43" s="113">
        <v>57.173913043478258</v>
      </c>
      <c r="F43" s="115">
        <v>263</v>
      </c>
      <c r="G43" s="114">
        <v>276</v>
      </c>
      <c r="H43" s="114">
        <v>263</v>
      </c>
      <c r="I43" s="114">
        <v>262</v>
      </c>
      <c r="J43" s="140">
        <v>253</v>
      </c>
      <c r="K43" s="114">
        <v>10</v>
      </c>
      <c r="L43" s="116">
        <v>3.9525691699604741</v>
      </c>
    </row>
    <row r="44" spans="1:12" s="110" customFormat="1" ht="15" customHeight="1" x14ac:dyDescent="0.2">
      <c r="A44" s="120"/>
      <c r="B44" s="119" t="s">
        <v>205</v>
      </c>
      <c r="C44" s="268"/>
      <c r="D44" s="182"/>
      <c r="E44" s="113">
        <v>19.848419848419848</v>
      </c>
      <c r="F44" s="115">
        <v>1388</v>
      </c>
      <c r="G44" s="114">
        <v>1506</v>
      </c>
      <c r="H44" s="114">
        <v>1528</v>
      </c>
      <c r="I44" s="114">
        <v>1524</v>
      </c>
      <c r="J44" s="140">
        <v>1536</v>
      </c>
      <c r="K44" s="114">
        <v>-148</v>
      </c>
      <c r="L44" s="116">
        <v>-9.6354166666666661</v>
      </c>
    </row>
    <row r="45" spans="1:12" s="110" customFormat="1" ht="15" customHeight="1" x14ac:dyDescent="0.2">
      <c r="A45" s="120"/>
      <c r="B45" s="119"/>
      <c r="C45" s="268" t="s">
        <v>106</v>
      </c>
      <c r="D45" s="182"/>
      <c r="E45" s="113">
        <v>39.19308357348703</v>
      </c>
      <c r="F45" s="115">
        <v>544</v>
      </c>
      <c r="G45" s="114">
        <v>604</v>
      </c>
      <c r="H45" s="114">
        <v>616</v>
      </c>
      <c r="I45" s="114">
        <v>608</v>
      </c>
      <c r="J45" s="140">
        <v>617</v>
      </c>
      <c r="K45" s="114">
        <v>-73</v>
      </c>
      <c r="L45" s="116">
        <v>-11.831442463533225</v>
      </c>
    </row>
    <row r="46" spans="1:12" s="110" customFormat="1" ht="15" customHeight="1" x14ac:dyDescent="0.2">
      <c r="A46" s="123"/>
      <c r="B46" s="124"/>
      <c r="C46" s="260" t="s">
        <v>107</v>
      </c>
      <c r="D46" s="261"/>
      <c r="E46" s="125">
        <v>60.80691642651297</v>
      </c>
      <c r="F46" s="143">
        <v>844</v>
      </c>
      <c r="G46" s="144">
        <v>902</v>
      </c>
      <c r="H46" s="144">
        <v>912</v>
      </c>
      <c r="I46" s="144">
        <v>916</v>
      </c>
      <c r="J46" s="145">
        <v>919</v>
      </c>
      <c r="K46" s="144">
        <v>-75</v>
      </c>
      <c r="L46" s="146">
        <v>-8.1610446137105548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6993</v>
      </c>
      <c r="E11" s="114">
        <v>7364</v>
      </c>
      <c r="F11" s="114">
        <v>7392</v>
      </c>
      <c r="G11" s="114">
        <v>7362</v>
      </c>
      <c r="H11" s="140">
        <v>7186</v>
      </c>
      <c r="I11" s="115">
        <v>-193</v>
      </c>
      <c r="J11" s="116">
        <v>-2.6857779014750904</v>
      </c>
    </row>
    <row r="12" spans="1:15" s="110" customFormat="1" ht="24.95" customHeight="1" x14ac:dyDescent="0.2">
      <c r="A12" s="193" t="s">
        <v>132</v>
      </c>
      <c r="B12" s="194" t="s">
        <v>133</v>
      </c>
      <c r="C12" s="113">
        <v>5.7200057200057199E-2</v>
      </c>
      <c r="D12" s="115">
        <v>4</v>
      </c>
      <c r="E12" s="114">
        <v>7</v>
      </c>
      <c r="F12" s="114">
        <v>6</v>
      </c>
      <c r="G12" s="114">
        <v>4</v>
      </c>
      <c r="H12" s="140">
        <v>5</v>
      </c>
      <c r="I12" s="115">
        <v>-1</v>
      </c>
      <c r="J12" s="116">
        <v>-20</v>
      </c>
    </row>
    <row r="13" spans="1:15" s="110" customFormat="1" ht="24.95" customHeight="1" x14ac:dyDescent="0.2">
      <c r="A13" s="193" t="s">
        <v>134</v>
      </c>
      <c r="B13" s="199" t="s">
        <v>214</v>
      </c>
      <c r="C13" s="113">
        <v>0.75790075790075795</v>
      </c>
      <c r="D13" s="115">
        <v>53</v>
      </c>
      <c r="E13" s="114">
        <v>55</v>
      </c>
      <c r="F13" s="114">
        <v>57</v>
      </c>
      <c r="G13" s="114">
        <v>56</v>
      </c>
      <c r="H13" s="140">
        <v>56</v>
      </c>
      <c r="I13" s="115">
        <v>-3</v>
      </c>
      <c r="J13" s="116">
        <v>-5.3571428571428568</v>
      </c>
    </row>
    <row r="14" spans="1:15" s="287" customFormat="1" ht="24.95" customHeight="1" x14ac:dyDescent="0.2">
      <c r="A14" s="193" t="s">
        <v>215</v>
      </c>
      <c r="B14" s="199" t="s">
        <v>137</v>
      </c>
      <c r="C14" s="113">
        <v>3.3605033605033605</v>
      </c>
      <c r="D14" s="115">
        <v>235</v>
      </c>
      <c r="E14" s="114">
        <v>240</v>
      </c>
      <c r="F14" s="114">
        <v>235</v>
      </c>
      <c r="G14" s="114">
        <v>234</v>
      </c>
      <c r="H14" s="140">
        <v>237</v>
      </c>
      <c r="I14" s="115">
        <v>-2</v>
      </c>
      <c r="J14" s="116">
        <v>-0.84388185654008441</v>
      </c>
      <c r="K14" s="110"/>
      <c r="L14" s="110"/>
      <c r="M14" s="110"/>
      <c r="N14" s="110"/>
      <c r="O14" s="110"/>
    </row>
    <row r="15" spans="1:15" s="110" customFormat="1" ht="24.95" customHeight="1" x14ac:dyDescent="0.2">
      <c r="A15" s="193" t="s">
        <v>216</v>
      </c>
      <c r="B15" s="199" t="s">
        <v>217</v>
      </c>
      <c r="C15" s="113">
        <v>1.0153010153010154</v>
      </c>
      <c r="D15" s="115">
        <v>71</v>
      </c>
      <c r="E15" s="114">
        <v>72</v>
      </c>
      <c r="F15" s="114">
        <v>71</v>
      </c>
      <c r="G15" s="114">
        <v>75</v>
      </c>
      <c r="H15" s="140">
        <v>73</v>
      </c>
      <c r="I15" s="115">
        <v>-2</v>
      </c>
      <c r="J15" s="116">
        <v>-2.7397260273972601</v>
      </c>
    </row>
    <row r="16" spans="1:15" s="287" customFormat="1" ht="24.95" customHeight="1" x14ac:dyDescent="0.2">
      <c r="A16" s="193" t="s">
        <v>218</v>
      </c>
      <c r="B16" s="199" t="s">
        <v>141</v>
      </c>
      <c r="C16" s="113">
        <v>2.0449020449020447</v>
      </c>
      <c r="D16" s="115">
        <v>143</v>
      </c>
      <c r="E16" s="114">
        <v>145</v>
      </c>
      <c r="F16" s="114">
        <v>140</v>
      </c>
      <c r="G16" s="114">
        <v>136</v>
      </c>
      <c r="H16" s="140">
        <v>142</v>
      </c>
      <c r="I16" s="115">
        <v>1</v>
      </c>
      <c r="J16" s="116">
        <v>0.70422535211267601</v>
      </c>
      <c r="K16" s="110"/>
      <c r="L16" s="110"/>
      <c r="M16" s="110"/>
      <c r="N16" s="110"/>
      <c r="O16" s="110"/>
    </row>
    <row r="17" spans="1:15" s="110" customFormat="1" ht="24.95" customHeight="1" x14ac:dyDescent="0.2">
      <c r="A17" s="193" t="s">
        <v>142</v>
      </c>
      <c r="B17" s="199" t="s">
        <v>220</v>
      </c>
      <c r="C17" s="113">
        <v>0.3003003003003003</v>
      </c>
      <c r="D17" s="115">
        <v>21</v>
      </c>
      <c r="E17" s="114">
        <v>23</v>
      </c>
      <c r="F17" s="114">
        <v>24</v>
      </c>
      <c r="G17" s="114">
        <v>23</v>
      </c>
      <c r="H17" s="140">
        <v>22</v>
      </c>
      <c r="I17" s="115">
        <v>-1</v>
      </c>
      <c r="J17" s="116">
        <v>-4.5454545454545459</v>
      </c>
    </row>
    <row r="18" spans="1:15" s="287" customFormat="1" ht="24.95" customHeight="1" x14ac:dyDescent="0.2">
      <c r="A18" s="201" t="s">
        <v>144</v>
      </c>
      <c r="B18" s="202" t="s">
        <v>145</v>
      </c>
      <c r="C18" s="113">
        <v>2.6312026312026311</v>
      </c>
      <c r="D18" s="115">
        <v>184</v>
      </c>
      <c r="E18" s="114">
        <v>174</v>
      </c>
      <c r="F18" s="114">
        <v>177</v>
      </c>
      <c r="G18" s="114">
        <v>164</v>
      </c>
      <c r="H18" s="140">
        <v>170</v>
      </c>
      <c r="I18" s="115">
        <v>14</v>
      </c>
      <c r="J18" s="116">
        <v>8.235294117647058</v>
      </c>
      <c r="K18" s="110"/>
      <c r="L18" s="110"/>
      <c r="M18" s="110"/>
      <c r="N18" s="110"/>
      <c r="O18" s="110"/>
    </row>
    <row r="19" spans="1:15" s="110" customFormat="1" ht="24.95" customHeight="1" x14ac:dyDescent="0.2">
      <c r="A19" s="193" t="s">
        <v>146</v>
      </c>
      <c r="B19" s="199" t="s">
        <v>147</v>
      </c>
      <c r="C19" s="113">
        <v>19.762619762619764</v>
      </c>
      <c r="D19" s="115">
        <v>1382</v>
      </c>
      <c r="E19" s="114">
        <v>1443</v>
      </c>
      <c r="F19" s="114">
        <v>1469</v>
      </c>
      <c r="G19" s="114">
        <v>1459</v>
      </c>
      <c r="H19" s="140">
        <v>1420</v>
      </c>
      <c r="I19" s="115">
        <v>-38</v>
      </c>
      <c r="J19" s="116">
        <v>-2.676056338028169</v>
      </c>
    </row>
    <row r="20" spans="1:15" s="287" customFormat="1" ht="24.95" customHeight="1" x14ac:dyDescent="0.2">
      <c r="A20" s="193" t="s">
        <v>148</v>
      </c>
      <c r="B20" s="199" t="s">
        <v>149</v>
      </c>
      <c r="C20" s="113">
        <v>3.5607035607035606</v>
      </c>
      <c r="D20" s="115">
        <v>249</v>
      </c>
      <c r="E20" s="114">
        <v>264</v>
      </c>
      <c r="F20" s="114">
        <v>267</v>
      </c>
      <c r="G20" s="114">
        <v>270</v>
      </c>
      <c r="H20" s="140">
        <v>266</v>
      </c>
      <c r="I20" s="115">
        <v>-17</v>
      </c>
      <c r="J20" s="116">
        <v>-6.3909774436090228</v>
      </c>
      <c r="K20" s="110"/>
      <c r="L20" s="110"/>
      <c r="M20" s="110"/>
      <c r="N20" s="110"/>
      <c r="O20" s="110"/>
    </row>
    <row r="21" spans="1:15" s="110" customFormat="1" ht="24.95" customHeight="1" x14ac:dyDescent="0.2">
      <c r="A21" s="201" t="s">
        <v>150</v>
      </c>
      <c r="B21" s="202" t="s">
        <v>151</v>
      </c>
      <c r="C21" s="113">
        <v>17.28871728871729</v>
      </c>
      <c r="D21" s="115">
        <v>1209</v>
      </c>
      <c r="E21" s="114">
        <v>1378</v>
      </c>
      <c r="F21" s="114">
        <v>1406</v>
      </c>
      <c r="G21" s="114">
        <v>1364</v>
      </c>
      <c r="H21" s="140">
        <v>1249</v>
      </c>
      <c r="I21" s="115">
        <v>-40</v>
      </c>
      <c r="J21" s="116">
        <v>-3.2025620496397118</v>
      </c>
    </row>
    <row r="22" spans="1:15" s="110" customFormat="1" ht="24.95" customHeight="1" x14ac:dyDescent="0.2">
      <c r="A22" s="201" t="s">
        <v>152</v>
      </c>
      <c r="B22" s="199" t="s">
        <v>153</v>
      </c>
      <c r="C22" s="113">
        <v>6.4779064779064779</v>
      </c>
      <c r="D22" s="115">
        <v>453</v>
      </c>
      <c r="E22" s="114">
        <v>446</v>
      </c>
      <c r="F22" s="114">
        <v>454</v>
      </c>
      <c r="G22" s="114">
        <v>435</v>
      </c>
      <c r="H22" s="140">
        <v>422</v>
      </c>
      <c r="I22" s="115">
        <v>31</v>
      </c>
      <c r="J22" s="116">
        <v>7.3459715639810428</v>
      </c>
    </row>
    <row r="23" spans="1:15" s="110" customFormat="1" ht="24.95" customHeight="1" x14ac:dyDescent="0.2">
      <c r="A23" s="193" t="s">
        <v>154</v>
      </c>
      <c r="B23" s="199" t="s">
        <v>155</v>
      </c>
      <c r="C23" s="113">
        <v>0.50050050050050054</v>
      </c>
      <c r="D23" s="115">
        <v>35</v>
      </c>
      <c r="E23" s="114">
        <v>35</v>
      </c>
      <c r="F23" s="114">
        <v>34</v>
      </c>
      <c r="G23" s="114">
        <v>38</v>
      </c>
      <c r="H23" s="140">
        <v>38</v>
      </c>
      <c r="I23" s="115">
        <v>-3</v>
      </c>
      <c r="J23" s="116">
        <v>-7.8947368421052628</v>
      </c>
    </row>
    <row r="24" spans="1:15" s="110" customFormat="1" ht="24.95" customHeight="1" x14ac:dyDescent="0.2">
      <c r="A24" s="193" t="s">
        <v>156</v>
      </c>
      <c r="B24" s="199" t="s">
        <v>221</v>
      </c>
      <c r="C24" s="113">
        <v>8.1224081224081228</v>
      </c>
      <c r="D24" s="115">
        <v>568</v>
      </c>
      <c r="E24" s="114">
        <v>571</v>
      </c>
      <c r="F24" s="114">
        <v>564</v>
      </c>
      <c r="G24" s="114">
        <v>545</v>
      </c>
      <c r="H24" s="140">
        <v>543</v>
      </c>
      <c r="I24" s="115">
        <v>25</v>
      </c>
      <c r="J24" s="116">
        <v>4.6040515653775325</v>
      </c>
    </row>
    <row r="25" spans="1:15" s="110" customFormat="1" ht="24.95" customHeight="1" x14ac:dyDescent="0.2">
      <c r="A25" s="193" t="s">
        <v>222</v>
      </c>
      <c r="B25" s="204" t="s">
        <v>159</v>
      </c>
      <c r="C25" s="113">
        <v>8.193908193908193</v>
      </c>
      <c r="D25" s="115">
        <v>573</v>
      </c>
      <c r="E25" s="114">
        <v>584</v>
      </c>
      <c r="F25" s="114">
        <v>585</v>
      </c>
      <c r="G25" s="114">
        <v>591</v>
      </c>
      <c r="H25" s="140">
        <v>596</v>
      </c>
      <c r="I25" s="115">
        <v>-23</v>
      </c>
      <c r="J25" s="116">
        <v>-3.8590604026845639</v>
      </c>
    </row>
    <row r="26" spans="1:15" s="110" customFormat="1" ht="24.95" customHeight="1" x14ac:dyDescent="0.2">
      <c r="A26" s="201">
        <v>782.78300000000002</v>
      </c>
      <c r="B26" s="203" t="s">
        <v>160</v>
      </c>
      <c r="C26" s="113">
        <v>4.6189046189046188</v>
      </c>
      <c r="D26" s="115">
        <v>323</v>
      </c>
      <c r="E26" s="114">
        <v>347</v>
      </c>
      <c r="F26" s="114">
        <v>356</v>
      </c>
      <c r="G26" s="114">
        <v>358</v>
      </c>
      <c r="H26" s="140">
        <v>369</v>
      </c>
      <c r="I26" s="115">
        <v>-46</v>
      </c>
      <c r="J26" s="116">
        <v>-12.466124661246612</v>
      </c>
    </row>
    <row r="27" spans="1:15" s="110" customFormat="1" ht="24.95" customHeight="1" x14ac:dyDescent="0.2">
      <c r="A27" s="193" t="s">
        <v>161</v>
      </c>
      <c r="B27" s="199" t="s">
        <v>162</v>
      </c>
      <c r="C27" s="113">
        <v>0.42900042900042901</v>
      </c>
      <c r="D27" s="115">
        <v>30</v>
      </c>
      <c r="E27" s="114">
        <v>23</v>
      </c>
      <c r="F27" s="114">
        <v>29</v>
      </c>
      <c r="G27" s="114">
        <v>32</v>
      </c>
      <c r="H27" s="140">
        <v>33</v>
      </c>
      <c r="I27" s="115">
        <v>-3</v>
      </c>
      <c r="J27" s="116">
        <v>-9.0909090909090917</v>
      </c>
    </row>
    <row r="28" spans="1:15" s="110" customFormat="1" ht="24.95" customHeight="1" x14ac:dyDescent="0.2">
      <c r="A28" s="193" t="s">
        <v>163</v>
      </c>
      <c r="B28" s="199" t="s">
        <v>164</v>
      </c>
      <c r="C28" s="113">
        <v>4.4616044616044617</v>
      </c>
      <c r="D28" s="115">
        <v>312</v>
      </c>
      <c r="E28" s="114">
        <v>332</v>
      </c>
      <c r="F28" s="114">
        <v>295</v>
      </c>
      <c r="G28" s="114">
        <v>335</v>
      </c>
      <c r="H28" s="140">
        <v>341</v>
      </c>
      <c r="I28" s="115">
        <v>-29</v>
      </c>
      <c r="J28" s="116">
        <v>-8.5043988269794717</v>
      </c>
    </row>
    <row r="29" spans="1:15" s="110" customFormat="1" ht="24.95" customHeight="1" x14ac:dyDescent="0.2">
      <c r="A29" s="193">
        <v>86</v>
      </c>
      <c r="B29" s="199" t="s">
        <v>165</v>
      </c>
      <c r="C29" s="113">
        <v>5.7772057772057774</v>
      </c>
      <c r="D29" s="115">
        <v>404</v>
      </c>
      <c r="E29" s="114">
        <v>407</v>
      </c>
      <c r="F29" s="114">
        <v>404</v>
      </c>
      <c r="G29" s="114">
        <v>418</v>
      </c>
      <c r="H29" s="140">
        <v>414</v>
      </c>
      <c r="I29" s="115">
        <v>-10</v>
      </c>
      <c r="J29" s="116">
        <v>-2.4154589371980677</v>
      </c>
    </row>
    <row r="30" spans="1:15" s="110" customFormat="1" ht="24.95" customHeight="1" x14ac:dyDescent="0.2">
      <c r="A30" s="193">
        <v>87.88</v>
      </c>
      <c r="B30" s="204" t="s">
        <v>166</v>
      </c>
      <c r="C30" s="113">
        <v>5.1480051480051481</v>
      </c>
      <c r="D30" s="115">
        <v>360</v>
      </c>
      <c r="E30" s="114">
        <v>387</v>
      </c>
      <c r="F30" s="114">
        <v>379</v>
      </c>
      <c r="G30" s="114">
        <v>366</v>
      </c>
      <c r="H30" s="140">
        <v>371</v>
      </c>
      <c r="I30" s="115">
        <v>-11</v>
      </c>
      <c r="J30" s="116">
        <v>-2.9649595687331538</v>
      </c>
    </row>
    <row r="31" spans="1:15" s="110" customFormat="1" ht="24.95" customHeight="1" x14ac:dyDescent="0.2">
      <c r="A31" s="193" t="s">
        <v>167</v>
      </c>
      <c r="B31" s="199" t="s">
        <v>168</v>
      </c>
      <c r="C31" s="113">
        <v>8.8517088517088514</v>
      </c>
      <c r="D31" s="115">
        <v>619</v>
      </c>
      <c r="E31" s="114">
        <v>671</v>
      </c>
      <c r="F31" s="114">
        <v>675</v>
      </c>
      <c r="G31" s="114">
        <v>693</v>
      </c>
      <c r="H31" s="140">
        <v>656</v>
      </c>
      <c r="I31" s="115">
        <v>-37</v>
      </c>
      <c r="J31" s="116">
        <v>-5.6402439024390247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5.7200057200057199E-2</v>
      </c>
      <c r="D34" s="115">
        <v>4</v>
      </c>
      <c r="E34" s="114">
        <v>7</v>
      </c>
      <c r="F34" s="114">
        <v>6</v>
      </c>
      <c r="G34" s="114">
        <v>4</v>
      </c>
      <c r="H34" s="140">
        <v>5</v>
      </c>
      <c r="I34" s="115">
        <v>-1</v>
      </c>
      <c r="J34" s="116">
        <v>-20</v>
      </c>
    </row>
    <row r="35" spans="1:10" s="110" customFormat="1" ht="24.95" customHeight="1" x14ac:dyDescent="0.2">
      <c r="A35" s="292" t="s">
        <v>171</v>
      </c>
      <c r="B35" s="293" t="s">
        <v>172</v>
      </c>
      <c r="C35" s="113">
        <v>6.74960674960675</v>
      </c>
      <c r="D35" s="115">
        <v>472</v>
      </c>
      <c r="E35" s="114">
        <v>469</v>
      </c>
      <c r="F35" s="114">
        <v>469</v>
      </c>
      <c r="G35" s="114">
        <v>454</v>
      </c>
      <c r="H35" s="140">
        <v>463</v>
      </c>
      <c r="I35" s="115">
        <v>9</v>
      </c>
      <c r="J35" s="116">
        <v>1.9438444924406046</v>
      </c>
    </row>
    <row r="36" spans="1:10" s="110" customFormat="1" ht="24.95" customHeight="1" x14ac:dyDescent="0.2">
      <c r="A36" s="294" t="s">
        <v>173</v>
      </c>
      <c r="B36" s="295" t="s">
        <v>174</v>
      </c>
      <c r="C36" s="125">
        <v>93.193193193193196</v>
      </c>
      <c r="D36" s="143">
        <v>6517</v>
      </c>
      <c r="E36" s="144">
        <v>6888</v>
      </c>
      <c r="F36" s="144">
        <v>6917</v>
      </c>
      <c r="G36" s="144">
        <v>6904</v>
      </c>
      <c r="H36" s="145">
        <v>6718</v>
      </c>
      <c r="I36" s="143">
        <v>-201</v>
      </c>
      <c r="J36" s="146">
        <v>-2.9919618934206609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6993</v>
      </c>
      <c r="F11" s="264">
        <v>7364</v>
      </c>
      <c r="G11" s="264">
        <v>7392</v>
      </c>
      <c r="H11" s="264">
        <v>7362</v>
      </c>
      <c r="I11" s="265">
        <v>7186</v>
      </c>
      <c r="J11" s="263">
        <v>-193</v>
      </c>
      <c r="K11" s="266">
        <v>-2.6857779014750904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44.616044616044618</v>
      </c>
      <c r="E13" s="115">
        <v>3120</v>
      </c>
      <c r="F13" s="114">
        <v>3309</v>
      </c>
      <c r="G13" s="114">
        <v>3325</v>
      </c>
      <c r="H13" s="114">
        <v>3326</v>
      </c>
      <c r="I13" s="140">
        <v>3275</v>
      </c>
      <c r="J13" s="115">
        <v>-155</v>
      </c>
      <c r="K13" s="116">
        <v>-4.7328244274809164</v>
      </c>
    </row>
    <row r="14" spans="1:15" ht="15.95" customHeight="1" x14ac:dyDescent="0.2">
      <c r="A14" s="306" t="s">
        <v>230</v>
      </c>
      <c r="B14" s="307"/>
      <c r="C14" s="308"/>
      <c r="D14" s="113">
        <v>44.687544687544687</v>
      </c>
      <c r="E14" s="115">
        <v>3125</v>
      </c>
      <c r="F14" s="114">
        <v>3277</v>
      </c>
      <c r="G14" s="114">
        <v>3287</v>
      </c>
      <c r="H14" s="114">
        <v>3250</v>
      </c>
      <c r="I14" s="140">
        <v>3120</v>
      </c>
      <c r="J14" s="115">
        <v>5</v>
      </c>
      <c r="K14" s="116">
        <v>0.16025641025641027</v>
      </c>
    </row>
    <row r="15" spans="1:15" ht="15.95" customHeight="1" x14ac:dyDescent="0.2">
      <c r="A15" s="306" t="s">
        <v>231</v>
      </c>
      <c r="B15" s="307"/>
      <c r="C15" s="308"/>
      <c r="D15" s="113">
        <v>4.5188045188045187</v>
      </c>
      <c r="E15" s="115">
        <v>316</v>
      </c>
      <c r="F15" s="114">
        <v>329</v>
      </c>
      <c r="G15" s="114">
        <v>334</v>
      </c>
      <c r="H15" s="114">
        <v>343</v>
      </c>
      <c r="I15" s="140">
        <v>342</v>
      </c>
      <c r="J15" s="115">
        <v>-26</v>
      </c>
      <c r="K15" s="116">
        <v>-7.60233918128655</v>
      </c>
    </row>
    <row r="16" spans="1:15" ht="15.95" customHeight="1" x14ac:dyDescent="0.2">
      <c r="A16" s="306" t="s">
        <v>232</v>
      </c>
      <c r="B16" s="307"/>
      <c r="C16" s="308"/>
      <c r="D16" s="113">
        <v>3.4034034034034035</v>
      </c>
      <c r="E16" s="115">
        <v>238</v>
      </c>
      <c r="F16" s="114">
        <v>245</v>
      </c>
      <c r="G16" s="114">
        <v>239</v>
      </c>
      <c r="H16" s="114">
        <v>234</v>
      </c>
      <c r="I16" s="140">
        <v>242</v>
      </c>
      <c r="J16" s="115">
        <v>-4</v>
      </c>
      <c r="K16" s="116">
        <v>-1.6528925619834711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0.18590018590018589</v>
      </c>
      <c r="E18" s="115">
        <v>13</v>
      </c>
      <c r="F18" s="114">
        <v>14</v>
      </c>
      <c r="G18" s="114">
        <v>15</v>
      </c>
      <c r="H18" s="114">
        <v>13</v>
      </c>
      <c r="I18" s="140">
        <v>12</v>
      </c>
      <c r="J18" s="115">
        <v>1</v>
      </c>
      <c r="K18" s="116">
        <v>8.3333333333333339</v>
      </c>
    </row>
    <row r="19" spans="1:11" ht="14.1" customHeight="1" x14ac:dyDescent="0.2">
      <c r="A19" s="306" t="s">
        <v>235</v>
      </c>
      <c r="B19" s="307" t="s">
        <v>236</v>
      </c>
      <c r="C19" s="308"/>
      <c r="D19" s="113">
        <v>8.5800085800085801E-2</v>
      </c>
      <c r="E19" s="115">
        <v>6</v>
      </c>
      <c r="F19" s="114">
        <v>5</v>
      </c>
      <c r="G19" s="114">
        <v>8</v>
      </c>
      <c r="H19" s="114">
        <v>6</v>
      </c>
      <c r="I19" s="140">
        <v>5</v>
      </c>
      <c r="J19" s="115">
        <v>1</v>
      </c>
      <c r="K19" s="116">
        <v>20</v>
      </c>
    </row>
    <row r="20" spans="1:11" ht="14.1" customHeight="1" x14ac:dyDescent="0.2">
      <c r="A20" s="306">
        <v>12</v>
      </c>
      <c r="B20" s="307" t="s">
        <v>237</v>
      </c>
      <c r="C20" s="308"/>
      <c r="D20" s="113">
        <v>0.90090090090090091</v>
      </c>
      <c r="E20" s="115">
        <v>63</v>
      </c>
      <c r="F20" s="114">
        <v>77</v>
      </c>
      <c r="G20" s="114">
        <v>70</v>
      </c>
      <c r="H20" s="114">
        <v>73</v>
      </c>
      <c r="I20" s="140">
        <v>78</v>
      </c>
      <c r="J20" s="115">
        <v>-15</v>
      </c>
      <c r="K20" s="116">
        <v>-19.23076923076923</v>
      </c>
    </row>
    <row r="21" spans="1:11" ht="14.1" customHeight="1" x14ac:dyDescent="0.2">
      <c r="A21" s="306">
        <v>21</v>
      </c>
      <c r="B21" s="307" t="s">
        <v>238</v>
      </c>
      <c r="C21" s="308"/>
      <c r="D21" s="113">
        <v>8.5800085800085801E-2</v>
      </c>
      <c r="E21" s="115">
        <v>6</v>
      </c>
      <c r="F21" s="114">
        <v>5</v>
      </c>
      <c r="G21" s="114" t="s">
        <v>513</v>
      </c>
      <c r="H21" s="114" t="s">
        <v>513</v>
      </c>
      <c r="I21" s="140" t="s">
        <v>513</v>
      </c>
      <c r="J21" s="115" t="s">
        <v>513</v>
      </c>
      <c r="K21" s="116" t="s">
        <v>513</v>
      </c>
    </row>
    <row r="22" spans="1:11" ht="14.1" customHeight="1" x14ac:dyDescent="0.2">
      <c r="A22" s="306">
        <v>22</v>
      </c>
      <c r="B22" s="307" t="s">
        <v>239</v>
      </c>
      <c r="C22" s="308"/>
      <c r="D22" s="113">
        <v>0.18590018590018589</v>
      </c>
      <c r="E22" s="115">
        <v>13</v>
      </c>
      <c r="F22" s="114">
        <v>12</v>
      </c>
      <c r="G22" s="114">
        <v>15</v>
      </c>
      <c r="H22" s="114">
        <v>13</v>
      </c>
      <c r="I22" s="140">
        <v>13</v>
      </c>
      <c r="J22" s="115">
        <v>0</v>
      </c>
      <c r="K22" s="116">
        <v>0</v>
      </c>
    </row>
    <row r="23" spans="1:11" ht="14.1" customHeight="1" x14ac:dyDescent="0.2">
      <c r="A23" s="306">
        <v>23</v>
      </c>
      <c r="B23" s="307" t="s">
        <v>240</v>
      </c>
      <c r="C23" s="308"/>
      <c r="D23" s="113">
        <v>0.32890032890032889</v>
      </c>
      <c r="E23" s="115">
        <v>23</v>
      </c>
      <c r="F23" s="114">
        <v>24</v>
      </c>
      <c r="G23" s="114">
        <v>23</v>
      </c>
      <c r="H23" s="114">
        <v>26</v>
      </c>
      <c r="I23" s="140">
        <v>24</v>
      </c>
      <c r="J23" s="115">
        <v>-1</v>
      </c>
      <c r="K23" s="116">
        <v>-4.166666666666667</v>
      </c>
    </row>
    <row r="24" spans="1:11" ht="14.1" customHeight="1" x14ac:dyDescent="0.2">
      <c r="A24" s="306">
        <v>24</v>
      </c>
      <c r="B24" s="307" t="s">
        <v>241</v>
      </c>
      <c r="C24" s="308"/>
      <c r="D24" s="113">
        <v>0.41470041470041469</v>
      </c>
      <c r="E24" s="115">
        <v>29</v>
      </c>
      <c r="F24" s="114">
        <v>34</v>
      </c>
      <c r="G24" s="114">
        <v>29</v>
      </c>
      <c r="H24" s="114">
        <v>33</v>
      </c>
      <c r="I24" s="140">
        <v>33</v>
      </c>
      <c r="J24" s="115">
        <v>-4</v>
      </c>
      <c r="K24" s="116">
        <v>-12.121212121212121</v>
      </c>
    </row>
    <row r="25" spans="1:11" ht="14.1" customHeight="1" x14ac:dyDescent="0.2">
      <c r="A25" s="306">
        <v>25</v>
      </c>
      <c r="B25" s="307" t="s">
        <v>242</v>
      </c>
      <c r="C25" s="308"/>
      <c r="D25" s="113">
        <v>0.75790075790075795</v>
      </c>
      <c r="E25" s="115">
        <v>53</v>
      </c>
      <c r="F25" s="114">
        <v>57</v>
      </c>
      <c r="G25" s="114">
        <v>54</v>
      </c>
      <c r="H25" s="114">
        <v>56</v>
      </c>
      <c r="I25" s="140">
        <v>53</v>
      </c>
      <c r="J25" s="115">
        <v>0</v>
      </c>
      <c r="K25" s="116">
        <v>0</v>
      </c>
    </row>
    <row r="26" spans="1:11" ht="14.1" customHeight="1" x14ac:dyDescent="0.2">
      <c r="A26" s="306">
        <v>26</v>
      </c>
      <c r="B26" s="307" t="s">
        <v>243</v>
      </c>
      <c r="C26" s="308"/>
      <c r="D26" s="113">
        <v>0.32890032890032889</v>
      </c>
      <c r="E26" s="115">
        <v>23</v>
      </c>
      <c r="F26" s="114">
        <v>23</v>
      </c>
      <c r="G26" s="114">
        <v>27</v>
      </c>
      <c r="H26" s="114">
        <v>22</v>
      </c>
      <c r="I26" s="140">
        <v>25</v>
      </c>
      <c r="J26" s="115">
        <v>-2</v>
      </c>
      <c r="K26" s="116">
        <v>-8</v>
      </c>
    </row>
    <row r="27" spans="1:11" ht="14.1" customHeight="1" x14ac:dyDescent="0.2">
      <c r="A27" s="306">
        <v>27</v>
      </c>
      <c r="B27" s="307" t="s">
        <v>244</v>
      </c>
      <c r="C27" s="308"/>
      <c r="D27" s="113">
        <v>0.34320034320034321</v>
      </c>
      <c r="E27" s="115">
        <v>24</v>
      </c>
      <c r="F27" s="114">
        <v>26</v>
      </c>
      <c r="G27" s="114">
        <v>27</v>
      </c>
      <c r="H27" s="114">
        <v>27</v>
      </c>
      <c r="I27" s="140">
        <v>23</v>
      </c>
      <c r="J27" s="115">
        <v>1</v>
      </c>
      <c r="K27" s="116">
        <v>4.3478260869565215</v>
      </c>
    </row>
    <row r="28" spans="1:11" ht="14.1" customHeight="1" x14ac:dyDescent="0.2">
      <c r="A28" s="306">
        <v>28</v>
      </c>
      <c r="B28" s="307" t="s">
        <v>245</v>
      </c>
      <c r="C28" s="308"/>
      <c r="D28" s="113">
        <v>0.15730015730015731</v>
      </c>
      <c r="E28" s="115">
        <v>11</v>
      </c>
      <c r="F28" s="114">
        <v>11</v>
      </c>
      <c r="G28" s="114">
        <v>11</v>
      </c>
      <c r="H28" s="114">
        <v>14</v>
      </c>
      <c r="I28" s="140">
        <v>13</v>
      </c>
      <c r="J28" s="115">
        <v>-2</v>
      </c>
      <c r="K28" s="116">
        <v>-15.384615384615385</v>
      </c>
    </row>
    <row r="29" spans="1:11" ht="14.1" customHeight="1" x14ac:dyDescent="0.2">
      <c r="A29" s="306">
        <v>29</v>
      </c>
      <c r="B29" s="307" t="s">
        <v>246</v>
      </c>
      <c r="C29" s="308"/>
      <c r="D29" s="113">
        <v>3.6751036751036752</v>
      </c>
      <c r="E29" s="115">
        <v>257</v>
      </c>
      <c r="F29" s="114">
        <v>290</v>
      </c>
      <c r="G29" s="114">
        <v>282</v>
      </c>
      <c r="H29" s="114">
        <v>278</v>
      </c>
      <c r="I29" s="140">
        <v>306</v>
      </c>
      <c r="J29" s="115">
        <v>-49</v>
      </c>
      <c r="K29" s="116">
        <v>-16.013071895424837</v>
      </c>
    </row>
    <row r="30" spans="1:11" ht="14.1" customHeight="1" x14ac:dyDescent="0.2">
      <c r="A30" s="306" t="s">
        <v>247</v>
      </c>
      <c r="B30" s="307" t="s">
        <v>248</v>
      </c>
      <c r="C30" s="308"/>
      <c r="D30" s="113">
        <v>0.74360074360074357</v>
      </c>
      <c r="E30" s="115">
        <v>52</v>
      </c>
      <c r="F30" s="114">
        <v>51</v>
      </c>
      <c r="G30" s="114">
        <v>49</v>
      </c>
      <c r="H30" s="114">
        <v>59</v>
      </c>
      <c r="I30" s="140">
        <v>69</v>
      </c>
      <c r="J30" s="115">
        <v>-17</v>
      </c>
      <c r="K30" s="116">
        <v>-24.637681159420289</v>
      </c>
    </row>
    <row r="31" spans="1:11" ht="14.1" customHeight="1" x14ac:dyDescent="0.2">
      <c r="A31" s="306" t="s">
        <v>249</v>
      </c>
      <c r="B31" s="307" t="s">
        <v>250</v>
      </c>
      <c r="C31" s="308"/>
      <c r="D31" s="113">
        <v>2.9315029315029313</v>
      </c>
      <c r="E31" s="115">
        <v>205</v>
      </c>
      <c r="F31" s="114">
        <v>239</v>
      </c>
      <c r="G31" s="114">
        <v>233</v>
      </c>
      <c r="H31" s="114">
        <v>219</v>
      </c>
      <c r="I31" s="140">
        <v>237</v>
      </c>
      <c r="J31" s="115">
        <v>-32</v>
      </c>
      <c r="K31" s="116">
        <v>-13.502109704641351</v>
      </c>
    </row>
    <row r="32" spans="1:11" ht="14.1" customHeight="1" x14ac:dyDescent="0.2">
      <c r="A32" s="306">
        <v>31</v>
      </c>
      <c r="B32" s="307" t="s">
        <v>251</v>
      </c>
      <c r="C32" s="308"/>
      <c r="D32" s="113" t="s">
        <v>513</v>
      </c>
      <c r="E32" s="115" t="s">
        <v>513</v>
      </c>
      <c r="F32" s="114">
        <v>5</v>
      </c>
      <c r="G32" s="114">
        <v>5</v>
      </c>
      <c r="H32" s="114">
        <v>5</v>
      </c>
      <c r="I32" s="140">
        <v>7</v>
      </c>
      <c r="J32" s="115" t="s">
        <v>513</v>
      </c>
      <c r="K32" s="116" t="s">
        <v>513</v>
      </c>
    </row>
    <row r="33" spans="1:11" ht="14.1" customHeight="1" x14ac:dyDescent="0.2">
      <c r="A33" s="306">
        <v>32</v>
      </c>
      <c r="B33" s="307" t="s">
        <v>252</v>
      </c>
      <c r="C33" s="308"/>
      <c r="D33" s="113">
        <v>0.48620048620048623</v>
      </c>
      <c r="E33" s="115">
        <v>34</v>
      </c>
      <c r="F33" s="114">
        <v>35</v>
      </c>
      <c r="G33" s="114">
        <v>36</v>
      </c>
      <c r="H33" s="114">
        <v>35</v>
      </c>
      <c r="I33" s="140">
        <v>33</v>
      </c>
      <c r="J33" s="115">
        <v>1</v>
      </c>
      <c r="K33" s="116">
        <v>3.0303030303030303</v>
      </c>
    </row>
    <row r="34" spans="1:11" ht="14.1" customHeight="1" x14ac:dyDescent="0.2">
      <c r="A34" s="306">
        <v>33</v>
      </c>
      <c r="B34" s="307" t="s">
        <v>253</v>
      </c>
      <c r="C34" s="308"/>
      <c r="D34" s="113">
        <v>0.28600028600028599</v>
      </c>
      <c r="E34" s="115">
        <v>20</v>
      </c>
      <c r="F34" s="114">
        <v>25</v>
      </c>
      <c r="G34" s="114">
        <v>26</v>
      </c>
      <c r="H34" s="114">
        <v>19</v>
      </c>
      <c r="I34" s="140">
        <v>18</v>
      </c>
      <c r="J34" s="115">
        <v>2</v>
      </c>
      <c r="K34" s="116">
        <v>11.111111111111111</v>
      </c>
    </row>
    <row r="35" spans="1:11" ht="14.1" customHeight="1" x14ac:dyDescent="0.2">
      <c r="A35" s="306">
        <v>34</v>
      </c>
      <c r="B35" s="307" t="s">
        <v>254</v>
      </c>
      <c r="C35" s="308"/>
      <c r="D35" s="113">
        <v>4.919204919204919</v>
      </c>
      <c r="E35" s="115">
        <v>344</v>
      </c>
      <c r="F35" s="114">
        <v>351</v>
      </c>
      <c r="G35" s="114">
        <v>360</v>
      </c>
      <c r="H35" s="114">
        <v>355</v>
      </c>
      <c r="I35" s="140">
        <v>349</v>
      </c>
      <c r="J35" s="115">
        <v>-5</v>
      </c>
      <c r="K35" s="116">
        <v>-1.4326647564469914</v>
      </c>
    </row>
    <row r="36" spans="1:11" ht="14.1" customHeight="1" x14ac:dyDescent="0.2">
      <c r="A36" s="306">
        <v>41</v>
      </c>
      <c r="B36" s="307" t="s">
        <v>255</v>
      </c>
      <c r="C36" s="308"/>
      <c r="D36" s="113">
        <v>5.7200057200057199E-2</v>
      </c>
      <c r="E36" s="115">
        <v>4</v>
      </c>
      <c r="F36" s="114" t="s">
        <v>513</v>
      </c>
      <c r="G36" s="114">
        <v>7</v>
      </c>
      <c r="H36" s="114">
        <v>6</v>
      </c>
      <c r="I36" s="140">
        <v>6</v>
      </c>
      <c r="J36" s="115">
        <v>-2</v>
      </c>
      <c r="K36" s="116">
        <v>-33.333333333333336</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0.31460031460031462</v>
      </c>
      <c r="E38" s="115">
        <v>22</v>
      </c>
      <c r="F38" s="114">
        <v>23</v>
      </c>
      <c r="G38" s="114">
        <v>19</v>
      </c>
      <c r="H38" s="114">
        <v>17</v>
      </c>
      <c r="I38" s="140">
        <v>19</v>
      </c>
      <c r="J38" s="115">
        <v>3</v>
      </c>
      <c r="K38" s="116">
        <v>15.789473684210526</v>
      </c>
    </row>
    <row r="39" spans="1:11" ht="14.1" customHeight="1" x14ac:dyDescent="0.2">
      <c r="A39" s="306">
        <v>51</v>
      </c>
      <c r="B39" s="307" t="s">
        <v>258</v>
      </c>
      <c r="C39" s="308"/>
      <c r="D39" s="113">
        <v>14.771914771914773</v>
      </c>
      <c r="E39" s="115">
        <v>1033</v>
      </c>
      <c r="F39" s="114">
        <v>1040</v>
      </c>
      <c r="G39" s="114">
        <v>1085</v>
      </c>
      <c r="H39" s="114">
        <v>1044</v>
      </c>
      <c r="I39" s="140">
        <v>1020</v>
      </c>
      <c r="J39" s="115">
        <v>13</v>
      </c>
      <c r="K39" s="116">
        <v>1.2745098039215685</v>
      </c>
    </row>
    <row r="40" spans="1:11" ht="14.1" customHeight="1" x14ac:dyDescent="0.2">
      <c r="A40" s="306" t="s">
        <v>259</v>
      </c>
      <c r="B40" s="307" t="s">
        <v>260</v>
      </c>
      <c r="C40" s="308"/>
      <c r="D40" s="113">
        <v>14.571714571714571</v>
      </c>
      <c r="E40" s="115">
        <v>1019</v>
      </c>
      <c r="F40" s="114">
        <v>1030</v>
      </c>
      <c r="G40" s="114">
        <v>1072</v>
      </c>
      <c r="H40" s="114">
        <v>1031</v>
      </c>
      <c r="I40" s="140">
        <v>1006</v>
      </c>
      <c r="J40" s="115">
        <v>13</v>
      </c>
      <c r="K40" s="116">
        <v>1.2922465208747516</v>
      </c>
    </row>
    <row r="41" spans="1:11" ht="14.1" customHeight="1" x14ac:dyDescent="0.2">
      <c r="A41" s="306"/>
      <c r="B41" s="307" t="s">
        <v>261</v>
      </c>
      <c r="C41" s="308"/>
      <c r="D41" s="113">
        <v>5.2338052338052341</v>
      </c>
      <c r="E41" s="115">
        <v>366</v>
      </c>
      <c r="F41" s="114">
        <v>397</v>
      </c>
      <c r="G41" s="114">
        <v>405</v>
      </c>
      <c r="H41" s="114">
        <v>391</v>
      </c>
      <c r="I41" s="140">
        <v>380</v>
      </c>
      <c r="J41" s="115">
        <v>-14</v>
      </c>
      <c r="K41" s="116">
        <v>-3.6842105263157894</v>
      </c>
    </row>
    <row r="42" spans="1:11" ht="14.1" customHeight="1" x14ac:dyDescent="0.2">
      <c r="A42" s="306">
        <v>52</v>
      </c>
      <c r="B42" s="307" t="s">
        <v>262</v>
      </c>
      <c r="C42" s="308"/>
      <c r="D42" s="113">
        <v>5.005005005005005</v>
      </c>
      <c r="E42" s="115">
        <v>350</v>
      </c>
      <c r="F42" s="114">
        <v>384</v>
      </c>
      <c r="G42" s="114">
        <v>374</v>
      </c>
      <c r="H42" s="114">
        <v>375</v>
      </c>
      <c r="I42" s="140">
        <v>383</v>
      </c>
      <c r="J42" s="115">
        <v>-33</v>
      </c>
      <c r="K42" s="116">
        <v>-8.6161879895561366</v>
      </c>
    </row>
    <row r="43" spans="1:11" ht="14.1" customHeight="1" x14ac:dyDescent="0.2">
      <c r="A43" s="306" t="s">
        <v>263</v>
      </c>
      <c r="B43" s="307" t="s">
        <v>264</v>
      </c>
      <c r="C43" s="308"/>
      <c r="D43" s="113">
        <v>4.7333047333047329</v>
      </c>
      <c r="E43" s="115">
        <v>331</v>
      </c>
      <c r="F43" s="114">
        <v>363</v>
      </c>
      <c r="G43" s="114">
        <v>352</v>
      </c>
      <c r="H43" s="114">
        <v>356</v>
      </c>
      <c r="I43" s="140">
        <v>366</v>
      </c>
      <c r="J43" s="115">
        <v>-35</v>
      </c>
      <c r="K43" s="116">
        <v>-9.5628415300546443</v>
      </c>
    </row>
    <row r="44" spans="1:11" ht="14.1" customHeight="1" x14ac:dyDescent="0.2">
      <c r="A44" s="306">
        <v>53</v>
      </c>
      <c r="B44" s="307" t="s">
        <v>265</v>
      </c>
      <c r="C44" s="308"/>
      <c r="D44" s="113">
        <v>2.0592020592020592</v>
      </c>
      <c r="E44" s="115">
        <v>144</v>
      </c>
      <c r="F44" s="114">
        <v>164</v>
      </c>
      <c r="G44" s="114">
        <v>166</v>
      </c>
      <c r="H44" s="114">
        <v>166</v>
      </c>
      <c r="I44" s="140">
        <v>168</v>
      </c>
      <c r="J44" s="115">
        <v>-24</v>
      </c>
      <c r="K44" s="116">
        <v>-14.285714285714286</v>
      </c>
    </row>
    <row r="45" spans="1:11" ht="14.1" customHeight="1" x14ac:dyDescent="0.2">
      <c r="A45" s="306" t="s">
        <v>266</v>
      </c>
      <c r="B45" s="307" t="s">
        <v>267</v>
      </c>
      <c r="C45" s="308"/>
      <c r="D45" s="113">
        <v>2.0449020449020447</v>
      </c>
      <c r="E45" s="115">
        <v>143</v>
      </c>
      <c r="F45" s="114">
        <v>163</v>
      </c>
      <c r="G45" s="114">
        <v>165</v>
      </c>
      <c r="H45" s="114">
        <v>165</v>
      </c>
      <c r="I45" s="140">
        <v>167</v>
      </c>
      <c r="J45" s="115">
        <v>-24</v>
      </c>
      <c r="K45" s="116">
        <v>-14.37125748502994</v>
      </c>
    </row>
    <row r="46" spans="1:11" ht="14.1" customHeight="1" x14ac:dyDescent="0.2">
      <c r="A46" s="306">
        <v>54</v>
      </c>
      <c r="B46" s="307" t="s">
        <v>268</v>
      </c>
      <c r="C46" s="308"/>
      <c r="D46" s="113">
        <v>14.714714714714715</v>
      </c>
      <c r="E46" s="115">
        <v>1029</v>
      </c>
      <c r="F46" s="114">
        <v>1042</v>
      </c>
      <c r="G46" s="114">
        <v>1072</v>
      </c>
      <c r="H46" s="114">
        <v>1079</v>
      </c>
      <c r="I46" s="140">
        <v>1066</v>
      </c>
      <c r="J46" s="115">
        <v>-37</v>
      </c>
      <c r="K46" s="116">
        <v>-3.4709193245778613</v>
      </c>
    </row>
    <row r="47" spans="1:11" ht="14.1" customHeight="1" x14ac:dyDescent="0.2">
      <c r="A47" s="306">
        <v>61</v>
      </c>
      <c r="B47" s="307" t="s">
        <v>269</v>
      </c>
      <c r="C47" s="308"/>
      <c r="D47" s="113">
        <v>0.58630058630058635</v>
      </c>
      <c r="E47" s="115">
        <v>41</v>
      </c>
      <c r="F47" s="114">
        <v>46</v>
      </c>
      <c r="G47" s="114">
        <v>54</v>
      </c>
      <c r="H47" s="114">
        <v>57</v>
      </c>
      <c r="I47" s="140">
        <v>55</v>
      </c>
      <c r="J47" s="115">
        <v>-14</v>
      </c>
      <c r="K47" s="116">
        <v>-25.454545454545453</v>
      </c>
    </row>
    <row r="48" spans="1:11" ht="14.1" customHeight="1" x14ac:dyDescent="0.2">
      <c r="A48" s="306">
        <v>62</v>
      </c>
      <c r="B48" s="307" t="s">
        <v>270</v>
      </c>
      <c r="C48" s="308"/>
      <c r="D48" s="113">
        <v>10.767910767910768</v>
      </c>
      <c r="E48" s="115">
        <v>753</v>
      </c>
      <c r="F48" s="114">
        <v>793</v>
      </c>
      <c r="G48" s="114">
        <v>788</v>
      </c>
      <c r="H48" s="114">
        <v>810</v>
      </c>
      <c r="I48" s="140">
        <v>787</v>
      </c>
      <c r="J48" s="115">
        <v>-34</v>
      </c>
      <c r="K48" s="116">
        <v>-4.3202033036848793</v>
      </c>
    </row>
    <row r="49" spans="1:11" ht="14.1" customHeight="1" x14ac:dyDescent="0.2">
      <c r="A49" s="306">
        <v>63</v>
      </c>
      <c r="B49" s="307" t="s">
        <v>271</v>
      </c>
      <c r="C49" s="308"/>
      <c r="D49" s="113">
        <v>13.055913055913056</v>
      </c>
      <c r="E49" s="115">
        <v>913</v>
      </c>
      <c r="F49" s="114">
        <v>1049</v>
      </c>
      <c r="G49" s="114">
        <v>1070</v>
      </c>
      <c r="H49" s="114">
        <v>1018</v>
      </c>
      <c r="I49" s="140">
        <v>889</v>
      </c>
      <c r="J49" s="115">
        <v>24</v>
      </c>
      <c r="K49" s="116">
        <v>2.6996625421822271</v>
      </c>
    </row>
    <row r="50" spans="1:11" ht="14.1" customHeight="1" x14ac:dyDescent="0.2">
      <c r="A50" s="306" t="s">
        <v>272</v>
      </c>
      <c r="B50" s="307" t="s">
        <v>273</v>
      </c>
      <c r="C50" s="308"/>
      <c r="D50" s="113">
        <v>0.68640068640068641</v>
      </c>
      <c r="E50" s="115">
        <v>48</v>
      </c>
      <c r="F50" s="114">
        <v>53</v>
      </c>
      <c r="G50" s="114">
        <v>56</v>
      </c>
      <c r="H50" s="114">
        <v>59</v>
      </c>
      <c r="I50" s="140">
        <v>65</v>
      </c>
      <c r="J50" s="115">
        <v>-17</v>
      </c>
      <c r="K50" s="116">
        <v>-26.153846153846153</v>
      </c>
    </row>
    <row r="51" spans="1:11" ht="14.1" customHeight="1" x14ac:dyDescent="0.2">
      <c r="A51" s="306" t="s">
        <v>274</v>
      </c>
      <c r="B51" s="307" t="s">
        <v>275</v>
      </c>
      <c r="C51" s="308"/>
      <c r="D51" s="113">
        <v>11.640211640211641</v>
      </c>
      <c r="E51" s="115">
        <v>814</v>
      </c>
      <c r="F51" s="114">
        <v>946</v>
      </c>
      <c r="G51" s="114">
        <v>960</v>
      </c>
      <c r="H51" s="114">
        <v>912</v>
      </c>
      <c r="I51" s="140">
        <v>780</v>
      </c>
      <c r="J51" s="115">
        <v>34</v>
      </c>
      <c r="K51" s="116">
        <v>4.3589743589743586</v>
      </c>
    </row>
    <row r="52" spans="1:11" ht="14.1" customHeight="1" x14ac:dyDescent="0.2">
      <c r="A52" s="306">
        <v>71</v>
      </c>
      <c r="B52" s="307" t="s">
        <v>276</v>
      </c>
      <c r="C52" s="308"/>
      <c r="D52" s="113">
        <v>9.7383097383097379</v>
      </c>
      <c r="E52" s="115">
        <v>681</v>
      </c>
      <c r="F52" s="114">
        <v>684</v>
      </c>
      <c r="G52" s="114">
        <v>653</v>
      </c>
      <c r="H52" s="114">
        <v>665</v>
      </c>
      <c r="I52" s="140">
        <v>644</v>
      </c>
      <c r="J52" s="115">
        <v>37</v>
      </c>
      <c r="K52" s="116">
        <v>5.7453416149068319</v>
      </c>
    </row>
    <row r="53" spans="1:11" ht="14.1" customHeight="1" x14ac:dyDescent="0.2">
      <c r="A53" s="306" t="s">
        <v>277</v>
      </c>
      <c r="B53" s="307" t="s">
        <v>278</v>
      </c>
      <c r="C53" s="308"/>
      <c r="D53" s="113">
        <v>0.80080080080080085</v>
      </c>
      <c r="E53" s="115">
        <v>56</v>
      </c>
      <c r="F53" s="114">
        <v>55</v>
      </c>
      <c r="G53" s="114">
        <v>57</v>
      </c>
      <c r="H53" s="114">
        <v>56</v>
      </c>
      <c r="I53" s="140">
        <v>56</v>
      </c>
      <c r="J53" s="115">
        <v>0</v>
      </c>
      <c r="K53" s="116">
        <v>0</v>
      </c>
    </row>
    <row r="54" spans="1:11" ht="14.1" customHeight="1" x14ac:dyDescent="0.2">
      <c r="A54" s="306" t="s">
        <v>279</v>
      </c>
      <c r="B54" s="307" t="s">
        <v>280</v>
      </c>
      <c r="C54" s="308"/>
      <c r="D54" s="113">
        <v>8.5514085514085512</v>
      </c>
      <c r="E54" s="115">
        <v>598</v>
      </c>
      <c r="F54" s="114">
        <v>602</v>
      </c>
      <c r="G54" s="114">
        <v>569</v>
      </c>
      <c r="H54" s="114">
        <v>583</v>
      </c>
      <c r="I54" s="140">
        <v>563</v>
      </c>
      <c r="J54" s="115">
        <v>35</v>
      </c>
      <c r="K54" s="116">
        <v>6.2166962699822381</v>
      </c>
    </row>
    <row r="55" spans="1:11" ht="14.1" customHeight="1" x14ac:dyDescent="0.2">
      <c r="A55" s="306">
        <v>72</v>
      </c>
      <c r="B55" s="307" t="s">
        <v>281</v>
      </c>
      <c r="C55" s="308"/>
      <c r="D55" s="113">
        <v>0.88660088660088665</v>
      </c>
      <c r="E55" s="115">
        <v>62</v>
      </c>
      <c r="F55" s="114">
        <v>58</v>
      </c>
      <c r="G55" s="114">
        <v>58</v>
      </c>
      <c r="H55" s="114">
        <v>65</v>
      </c>
      <c r="I55" s="140">
        <v>64</v>
      </c>
      <c r="J55" s="115">
        <v>-2</v>
      </c>
      <c r="K55" s="116">
        <v>-3.125</v>
      </c>
    </row>
    <row r="56" spans="1:11" ht="14.1" customHeight="1" x14ac:dyDescent="0.2">
      <c r="A56" s="306" t="s">
        <v>282</v>
      </c>
      <c r="B56" s="307" t="s">
        <v>283</v>
      </c>
      <c r="C56" s="308"/>
      <c r="D56" s="113">
        <v>0.1144001144001144</v>
      </c>
      <c r="E56" s="115">
        <v>8</v>
      </c>
      <c r="F56" s="114">
        <v>9</v>
      </c>
      <c r="G56" s="114">
        <v>9</v>
      </c>
      <c r="H56" s="114">
        <v>12</v>
      </c>
      <c r="I56" s="140">
        <v>11</v>
      </c>
      <c r="J56" s="115">
        <v>-3</v>
      </c>
      <c r="K56" s="116">
        <v>-27.272727272727273</v>
      </c>
    </row>
    <row r="57" spans="1:11" ht="14.1" customHeight="1" x14ac:dyDescent="0.2">
      <c r="A57" s="306" t="s">
        <v>284</v>
      </c>
      <c r="B57" s="307" t="s">
        <v>285</v>
      </c>
      <c r="C57" s="308"/>
      <c r="D57" s="113">
        <v>0.45760045760045759</v>
      </c>
      <c r="E57" s="115">
        <v>32</v>
      </c>
      <c r="F57" s="114">
        <v>32</v>
      </c>
      <c r="G57" s="114">
        <v>32</v>
      </c>
      <c r="H57" s="114">
        <v>34</v>
      </c>
      <c r="I57" s="140">
        <v>36</v>
      </c>
      <c r="J57" s="115">
        <v>-4</v>
      </c>
      <c r="K57" s="116">
        <v>-11.111111111111111</v>
      </c>
    </row>
    <row r="58" spans="1:11" ht="14.1" customHeight="1" x14ac:dyDescent="0.2">
      <c r="A58" s="306">
        <v>73</v>
      </c>
      <c r="B58" s="307" t="s">
        <v>286</v>
      </c>
      <c r="C58" s="308"/>
      <c r="D58" s="113">
        <v>1.0010010010010011</v>
      </c>
      <c r="E58" s="115">
        <v>70</v>
      </c>
      <c r="F58" s="114">
        <v>74</v>
      </c>
      <c r="G58" s="114">
        <v>72</v>
      </c>
      <c r="H58" s="114">
        <v>86</v>
      </c>
      <c r="I58" s="140">
        <v>83</v>
      </c>
      <c r="J58" s="115">
        <v>-13</v>
      </c>
      <c r="K58" s="116">
        <v>-15.662650602409638</v>
      </c>
    </row>
    <row r="59" spans="1:11" ht="14.1" customHeight="1" x14ac:dyDescent="0.2">
      <c r="A59" s="306" t="s">
        <v>287</v>
      </c>
      <c r="B59" s="307" t="s">
        <v>288</v>
      </c>
      <c r="C59" s="308"/>
      <c r="D59" s="113">
        <v>0.80080080080080085</v>
      </c>
      <c r="E59" s="115">
        <v>56</v>
      </c>
      <c r="F59" s="114">
        <v>61</v>
      </c>
      <c r="G59" s="114">
        <v>59</v>
      </c>
      <c r="H59" s="114">
        <v>73</v>
      </c>
      <c r="I59" s="140">
        <v>70</v>
      </c>
      <c r="J59" s="115">
        <v>-14</v>
      </c>
      <c r="K59" s="116">
        <v>-20</v>
      </c>
    </row>
    <row r="60" spans="1:11" ht="14.1" customHeight="1" x14ac:dyDescent="0.2">
      <c r="A60" s="306">
        <v>81</v>
      </c>
      <c r="B60" s="307" t="s">
        <v>289</v>
      </c>
      <c r="C60" s="308"/>
      <c r="D60" s="113">
        <v>3.1031031031031029</v>
      </c>
      <c r="E60" s="115">
        <v>217</v>
      </c>
      <c r="F60" s="114">
        <v>227</v>
      </c>
      <c r="G60" s="114">
        <v>216</v>
      </c>
      <c r="H60" s="114">
        <v>224</v>
      </c>
      <c r="I60" s="140">
        <v>237</v>
      </c>
      <c r="J60" s="115">
        <v>-20</v>
      </c>
      <c r="K60" s="116">
        <v>-8.4388185654008439</v>
      </c>
    </row>
    <row r="61" spans="1:11" ht="14.1" customHeight="1" x14ac:dyDescent="0.2">
      <c r="A61" s="306" t="s">
        <v>290</v>
      </c>
      <c r="B61" s="307" t="s">
        <v>291</v>
      </c>
      <c r="C61" s="308"/>
      <c r="D61" s="113">
        <v>0.82940082940082938</v>
      </c>
      <c r="E61" s="115">
        <v>58</v>
      </c>
      <c r="F61" s="114">
        <v>56</v>
      </c>
      <c r="G61" s="114">
        <v>56</v>
      </c>
      <c r="H61" s="114">
        <v>59</v>
      </c>
      <c r="I61" s="140">
        <v>59</v>
      </c>
      <c r="J61" s="115">
        <v>-1</v>
      </c>
      <c r="K61" s="116">
        <v>-1.6949152542372881</v>
      </c>
    </row>
    <row r="62" spans="1:11" ht="14.1" customHeight="1" x14ac:dyDescent="0.2">
      <c r="A62" s="306" t="s">
        <v>292</v>
      </c>
      <c r="B62" s="307" t="s">
        <v>293</v>
      </c>
      <c r="C62" s="308"/>
      <c r="D62" s="113">
        <v>1.287001287001287</v>
      </c>
      <c r="E62" s="115">
        <v>90</v>
      </c>
      <c r="F62" s="114">
        <v>96</v>
      </c>
      <c r="G62" s="114">
        <v>88</v>
      </c>
      <c r="H62" s="114">
        <v>91</v>
      </c>
      <c r="I62" s="140">
        <v>100</v>
      </c>
      <c r="J62" s="115">
        <v>-10</v>
      </c>
      <c r="K62" s="116">
        <v>-10</v>
      </c>
    </row>
    <row r="63" spans="1:11" ht="14.1" customHeight="1" x14ac:dyDescent="0.2">
      <c r="A63" s="306"/>
      <c r="B63" s="307" t="s">
        <v>294</v>
      </c>
      <c r="C63" s="308"/>
      <c r="D63" s="113">
        <v>0.97240097240097245</v>
      </c>
      <c r="E63" s="115">
        <v>68</v>
      </c>
      <c r="F63" s="114">
        <v>75</v>
      </c>
      <c r="G63" s="114">
        <v>70</v>
      </c>
      <c r="H63" s="114">
        <v>73</v>
      </c>
      <c r="I63" s="140">
        <v>79</v>
      </c>
      <c r="J63" s="115">
        <v>-11</v>
      </c>
      <c r="K63" s="116">
        <v>-13.924050632911392</v>
      </c>
    </row>
    <row r="64" spans="1:11" ht="14.1" customHeight="1" x14ac:dyDescent="0.2">
      <c r="A64" s="306" t="s">
        <v>295</v>
      </c>
      <c r="B64" s="307" t="s">
        <v>296</v>
      </c>
      <c r="C64" s="308"/>
      <c r="D64" s="113" t="s">
        <v>513</v>
      </c>
      <c r="E64" s="115" t="s">
        <v>513</v>
      </c>
      <c r="F64" s="114">
        <v>3</v>
      </c>
      <c r="G64" s="114" t="s">
        <v>513</v>
      </c>
      <c r="H64" s="114" t="s">
        <v>513</v>
      </c>
      <c r="I64" s="140">
        <v>4</v>
      </c>
      <c r="J64" s="115" t="s">
        <v>513</v>
      </c>
      <c r="K64" s="116" t="s">
        <v>513</v>
      </c>
    </row>
    <row r="65" spans="1:11" ht="14.1" customHeight="1" x14ac:dyDescent="0.2">
      <c r="A65" s="306" t="s">
        <v>297</v>
      </c>
      <c r="B65" s="307" t="s">
        <v>298</v>
      </c>
      <c r="C65" s="308"/>
      <c r="D65" s="113">
        <v>0.55770055770055771</v>
      </c>
      <c r="E65" s="115">
        <v>39</v>
      </c>
      <c r="F65" s="114">
        <v>44</v>
      </c>
      <c r="G65" s="114">
        <v>42</v>
      </c>
      <c r="H65" s="114">
        <v>44</v>
      </c>
      <c r="I65" s="140">
        <v>46</v>
      </c>
      <c r="J65" s="115">
        <v>-7</v>
      </c>
      <c r="K65" s="116">
        <v>-15.217391304347826</v>
      </c>
    </row>
    <row r="66" spans="1:11" ht="14.1" customHeight="1" x14ac:dyDescent="0.2">
      <c r="A66" s="306">
        <v>82</v>
      </c>
      <c r="B66" s="307" t="s">
        <v>299</v>
      </c>
      <c r="C66" s="308"/>
      <c r="D66" s="113">
        <v>2.4596024596024595</v>
      </c>
      <c r="E66" s="115">
        <v>172</v>
      </c>
      <c r="F66" s="114">
        <v>180</v>
      </c>
      <c r="G66" s="114">
        <v>181</v>
      </c>
      <c r="H66" s="114">
        <v>180</v>
      </c>
      <c r="I66" s="140">
        <v>173</v>
      </c>
      <c r="J66" s="115">
        <v>-1</v>
      </c>
      <c r="K66" s="116">
        <v>-0.5780346820809249</v>
      </c>
    </row>
    <row r="67" spans="1:11" ht="14.1" customHeight="1" x14ac:dyDescent="0.2">
      <c r="A67" s="306" t="s">
        <v>300</v>
      </c>
      <c r="B67" s="307" t="s">
        <v>301</v>
      </c>
      <c r="C67" s="308"/>
      <c r="D67" s="113">
        <v>0.84370084370084375</v>
      </c>
      <c r="E67" s="115">
        <v>59</v>
      </c>
      <c r="F67" s="114">
        <v>64</v>
      </c>
      <c r="G67" s="114">
        <v>64</v>
      </c>
      <c r="H67" s="114">
        <v>64</v>
      </c>
      <c r="I67" s="140">
        <v>55</v>
      </c>
      <c r="J67" s="115">
        <v>4</v>
      </c>
      <c r="K67" s="116">
        <v>7.2727272727272725</v>
      </c>
    </row>
    <row r="68" spans="1:11" ht="14.1" customHeight="1" x14ac:dyDescent="0.2">
      <c r="A68" s="306" t="s">
        <v>302</v>
      </c>
      <c r="B68" s="307" t="s">
        <v>303</v>
      </c>
      <c r="C68" s="308"/>
      <c r="D68" s="113">
        <v>1.0010010010010011</v>
      </c>
      <c r="E68" s="115">
        <v>70</v>
      </c>
      <c r="F68" s="114">
        <v>74</v>
      </c>
      <c r="G68" s="114">
        <v>77</v>
      </c>
      <c r="H68" s="114">
        <v>75</v>
      </c>
      <c r="I68" s="140">
        <v>74</v>
      </c>
      <c r="J68" s="115">
        <v>-4</v>
      </c>
      <c r="K68" s="116">
        <v>-5.4054054054054053</v>
      </c>
    </row>
    <row r="69" spans="1:11" ht="14.1" customHeight="1" x14ac:dyDescent="0.2">
      <c r="A69" s="306">
        <v>83</v>
      </c>
      <c r="B69" s="307" t="s">
        <v>304</v>
      </c>
      <c r="C69" s="308"/>
      <c r="D69" s="113">
        <v>2.1450021450021448</v>
      </c>
      <c r="E69" s="115">
        <v>150</v>
      </c>
      <c r="F69" s="114">
        <v>170</v>
      </c>
      <c r="G69" s="114">
        <v>165</v>
      </c>
      <c r="H69" s="114">
        <v>165</v>
      </c>
      <c r="I69" s="140">
        <v>169</v>
      </c>
      <c r="J69" s="115">
        <v>-19</v>
      </c>
      <c r="K69" s="116">
        <v>-11.242603550295858</v>
      </c>
    </row>
    <row r="70" spans="1:11" ht="14.1" customHeight="1" x14ac:dyDescent="0.2">
      <c r="A70" s="306" t="s">
        <v>305</v>
      </c>
      <c r="B70" s="307" t="s">
        <v>306</v>
      </c>
      <c r="C70" s="308"/>
      <c r="D70" s="113">
        <v>1.5015015015015014</v>
      </c>
      <c r="E70" s="115">
        <v>105</v>
      </c>
      <c r="F70" s="114">
        <v>126</v>
      </c>
      <c r="G70" s="114">
        <v>118</v>
      </c>
      <c r="H70" s="114">
        <v>121</v>
      </c>
      <c r="I70" s="140">
        <v>126</v>
      </c>
      <c r="J70" s="115">
        <v>-21</v>
      </c>
      <c r="K70" s="116">
        <v>-16.666666666666668</v>
      </c>
    </row>
    <row r="71" spans="1:11" ht="14.1" customHeight="1" x14ac:dyDescent="0.2">
      <c r="A71" s="306"/>
      <c r="B71" s="307" t="s">
        <v>307</v>
      </c>
      <c r="C71" s="308"/>
      <c r="D71" s="113">
        <v>0.50050050050050054</v>
      </c>
      <c r="E71" s="115">
        <v>35</v>
      </c>
      <c r="F71" s="114">
        <v>42</v>
      </c>
      <c r="G71" s="114">
        <v>36</v>
      </c>
      <c r="H71" s="114">
        <v>41</v>
      </c>
      <c r="I71" s="140">
        <v>43</v>
      </c>
      <c r="J71" s="115">
        <v>-8</v>
      </c>
      <c r="K71" s="116">
        <v>-18.604651162790699</v>
      </c>
    </row>
    <row r="72" spans="1:11" ht="14.1" customHeight="1" x14ac:dyDescent="0.2">
      <c r="A72" s="306">
        <v>84</v>
      </c>
      <c r="B72" s="307" t="s">
        <v>308</v>
      </c>
      <c r="C72" s="308"/>
      <c r="D72" s="113">
        <v>1.7446017446017446</v>
      </c>
      <c r="E72" s="115">
        <v>122</v>
      </c>
      <c r="F72" s="114">
        <v>120</v>
      </c>
      <c r="G72" s="114">
        <v>113</v>
      </c>
      <c r="H72" s="114">
        <v>117</v>
      </c>
      <c r="I72" s="140">
        <v>121</v>
      </c>
      <c r="J72" s="115">
        <v>1</v>
      </c>
      <c r="K72" s="116">
        <v>0.82644628099173556</v>
      </c>
    </row>
    <row r="73" spans="1:11" ht="14.1" customHeight="1" x14ac:dyDescent="0.2">
      <c r="A73" s="306" t="s">
        <v>309</v>
      </c>
      <c r="B73" s="307" t="s">
        <v>310</v>
      </c>
      <c r="C73" s="308"/>
      <c r="D73" s="113">
        <v>0.18590018590018589</v>
      </c>
      <c r="E73" s="115">
        <v>13</v>
      </c>
      <c r="F73" s="114">
        <v>13</v>
      </c>
      <c r="G73" s="114">
        <v>12</v>
      </c>
      <c r="H73" s="114">
        <v>12</v>
      </c>
      <c r="I73" s="140">
        <v>12</v>
      </c>
      <c r="J73" s="115">
        <v>1</v>
      </c>
      <c r="K73" s="116">
        <v>8.3333333333333339</v>
      </c>
    </row>
    <row r="74" spans="1:11" ht="14.1" customHeight="1" x14ac:dyDescent="0.2">
      <c r="A74" s="306" t="s">
        <v>311</v>
      </c>
      <c r="B74" s="307" t="s">
        <v>312</v>
      </c>
      <c r="C74" s="308"/>
      <c r="D74" s="113">
        <v>0.1287001287001287</v>
      </c>
      <c r="E74" s="115">
        <v>9</v>
      </c>
      <c r="F74" s="114">
        <v>10</v>
      </c>
      <c r="G74" s="114">
        <v>10</v>
      </c>
      <c r="H74" s="114">
        <v>11</v>
      </c>
      <c r="I74" s="140">
        <v>12</v>
      </c>
      <c r="J74" s="115">
        <v>-3</v>
      </c>
      <c r="K74" s="116">
        <v>-25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0.67210067210067215</v>
      </c>
      <c r="E76" s="115">
        <v>47</v>
      </c>
      <c r="F76" s="114">
        <v>42</v>
      </c>
      <c r="G76" s="114">
        <v>41</v>
      </c>
      <c r="H76" s="114">
        <v>38</v>
      </c>
      <c r="I76" s="140">
        <v>39</v>
      </c>
      <c r="J76" s="115">
        <v>8</v>
      </c>
      <c r="K76" s="116">
        <v>20.512820512820515</v>
      </c>
    </row>
    <row r="77" spans="1:11" ht="14.1" customHeight="1" x14ac:dyDescent="0.2">
      <c r="A77" s="306">
        <v>92</v>
      </c>
      <c r="B77" s="307" t="s">
        <v>316</v>
      </c>
      <c r="C77" s="308"/>
      <c r="D77" s="113">
        <v>0.48620048620048623</v>
      </c>
      <c r="E77" s="115">
        <v>34</v>
      </c>
      <c r="F77" s="114">
        <v>31</v>
      </c>
      <c r="G77" s="114">
        <v>28</v>
      </c>
      <c r="H77" s="114">
        <v>31</v>
      </c>
      <c r="I77" s="140">
        <v>29</v>
      </c>
      <c r="J77" s="115">
        <v>5</v>
      </c>
      <c r="K77" s="116">
        <v>17.241379310344829</v>
      </c>
    </row>
    <row r="78" spans="1:11" ht="14.1" customHeight="1" x14ac:dyDescent="0.2">
      <c r="A78" s="306">
        <v>93</v>
      </c>
      <c r="B78" s="307" t="s">
        <v>317</v>
      </c>
      <c r="C78" s="308"/>
      <c r="D78" s="113">
        <v>0.1144001144001144</v>
      </c>
      <c r="E78" s="115">
        <v>8</v>
      </c>
      <c r="F78" s="114">
        <v>9</v>
      </c>
      <c r="G78" s="114">
        <v>7</v>
      </c>
      <c r="H78" s="114">
        <v>7</v>
      </c>
      <c r="I78" s="140">
        <v>7</v>
      </c>
      <c r="J78" s="115">
        <v>1</v>
      </c>
      <c r="K78" s="116">
        <v>14.285714285714286</v>
      </c>
    </row>
    <row r="79" spans="1:11" ht="14.1" customHeight="1" x14ac:dyDescent="0.2">
      <c r="A79" s="306">
        <v>94</v>
      </c>
      <c r="B79" s="307" t="s">
        <v>318</v>
      </c>
      <c r="C79" s="308"/>
      <c r="D79" s="113">
        <v>0.40040040040040042</v>
      </c>
      <c r="E79" s="115">
        <v>28</v>
      </c>
      <c r="F79" s="114">
        <v>29</v>
      </c>
      <c r="G79" s="114">
        <v>29</v>
      </c>
      <c r="H79" s="114">
        <v>28</v>
      </c>
      <c r="I79" s="140">
        <v>27</v>
      </c>
      <c r="J79" s="115">
        <v>1</v>
      </c>
      <c r="K79" s="116">
        <v>3.7037037037037037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2.7742027742027742</v>
      </c>
      <c r="E81" s="143">
        <v>194</v>
      </c>
      <c r="F81" s="144">
        <v>204</v>
      </c>
      <c r="G81" s="144">
        <v>207</v>
      </c>
      <c r="H81" s="144">
        <v>209</v>
      </c>
      <c r="I81" s="145">
        <v>207</v>
      </c>
      <c r="J81" s="143">
        <v>-13</v>
      </c>
      <c r="K81" s="146">
        <v>-6.2801932367149762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2854</v>
      </c>
      <c r="G12" s="536">
        <v>2284</v>
      </c>
      <c r="H12" s="536">
        <v>3543</v>
      </c>
      <c r="I12" s="536">
        <v>2216</v>
      </c>
      <c r="J12" s="537">
        <v>2557</v>
      </c>
      <c r="K12" s="538">
        <v>297</v>
      </c>
      <c r="L12" s="349">
        <v>11.615174032068831</v>
      </c>
    </row>
    <row r="13" spans="1:17" s="110" customFormat="1" ht="15" customHeight="1" x14ac:dyDescent="0.2">
      <c r="A13" s="350" t="s">
        <v>344</v>
      </c>
      <c r="B13" s="351" t="s">
        <v>345</v>
      </c>
      <c r="C13" s="347"/>
      <c r="D13" s="347"/>
      <c r="E13" s="348"/>
      <c r="F13" s="536">
        <v>1649</v>
      </c>
      <c r="G13" s="536">
        <v>1230</v>
      </c>
      <c r="H13" s="536">
        <v>1986</v>
      </c>
      <c r="I13" s="536">
        <v>1323</v>
      </c>
      <c r="J13" s="537">
        <v>1561</v>
      </c>
      <c r="K13" s="538">
        <v>88</v>
      </c>
      <c r="L13" s="349">
        <v>5.6374119154388209</v>
      </c>
    </row>
    <row r="14" spans="1:17" s="110" customFormat="1" ht="22.5" customHeight="1" x14ac:dyDescent="0.2">
      <c r="A14" s="350"/>
      <c r="B14" s="351" t="s">
        <v>346</v>
      </c>
      <c r="C14" s="347"/>
      <c r="D14" s="347"/>
      <c r="E14" s="348"/>
      <c r="F14" s="536">
        <v>1205</v>
      </c>
      <c r="G14" s="536">
        <v>1054</v>
      </c>
      <c r="H14" s="536">
        <v>1557</v>
      </c>
      <c r="I14" s="536">
        <v>893</v>
      </c>
      <c r="J14" s="537">
        <v>996</v>
      </c>
      <c r="K14" s="538">
        <v>209</v>
      </c>
      <c r="L14" s="349">
        <v>20.983935742971887</v>
      </c>
    </row>
    <row r="15" spans="1:17" s="110" customFormat="1" ht="15" customHeight="1" x14ac:dyDescent="0.2">
      <c r="A15" s="350" t="s">
        <v>347</v>
      </c>
      <c r="B15" s="351" t="s">
        <v>108</v>
      </c>
      <c r="C15" s="347"/>
      <c r="D15" s="347"/>
      <c r="E15" s="348"/>
      <c r="F15" s="536">
        <v>633</v>
      </c>
      <c r="G15" s="536">
        <v>618</v>
      </c>
      <c r="H15" s="536">
        <v>1458</v>
      </c>
      <c r="I15" s="536">
        <v>553</v>
      </c>
      <c r="J15" s="537">
        <v>548</v>
      </c>
      <c r="K15" s="538">
        <v>85</v>
      </c>
      <c r="L15" s="349">
        <v>15.510948905109489</v>
      </c>
    </row>
    <row r="16" spans="1:17" s="110" customFormat="1" ht="15" customHeight="1" x14ac:dyDescent="0.2">
      <c r="A16" s="350"/>
      <c r="B16" s="351" t="s">
        <v>109</v>
      </c>
      <c r="C16" s="347"/>
      <c r="D16" s="347"/>
      <c r="E16" s="348"/>
      <c r="F16" s="536">
        <v>1871</v>
      </c>
      <c r="G16" s="536">
        <v>1441</v>
      </c>
      <c r="H16" s="536">
        <v>1818</v>
      </c>
      <c r="I16" s="536">
        <v>1465</v>
      </c>
      <c r="J16" s="537">
        <v>1692</v>
      </c>
      <c r="K16" s="538">
        <v>179</v>
      </c>
      <c r="L16" s="349">
        <v>10.57919621749409</v>
      </c>
    </row>
    <row r="17" spans="1:12" s="110" customFormat="1" ht="15" customHeight="1" x14ac:dyDescent="0.2">
      <c r="A17" s="350"/>
      <c r="B17" s="351" t="s">
        <v>110</v>
      </c>
      <c r="C17" s="347"/>
      <c r="D17" s="347"/>
      <c r="E17" s="348"/>
      <c r="F17" s="536">
        <v>309</v>
      </c>
      <c r="G17" s="536">
        <v>186</v>
      </c>
      <c r="H17" s="536">
        <v>235</v>
      </c>
      <c r="I17" s="536">
        <v>168</v>
      </c>
      <c r="J17" s="537">
        <v>286</v>
      </c>
      <c r="K17" s="538">
        <v>23</v>
      </c>
      <c r="L17" s="349">
        <v>8.0419580419580416</v>
      </c>
    </row>
    <row r="18" spans="1:12" s="110" customFormat="1" ht="15" customHeight="1" x14ac:dyDescent="0.2">
      <c r="A18" s="350"/>
      <c r="B18" s="351" t="s">
        <v>111</v>
      </c>
      <c r="C18" s="347"/>
      <c r="D18" s="347"/>
      <c r="E18" s="348"/>
      <c r="F18" s="536">
        <v>41</v>
      </c>
      <c r="G18" s="536">
        <v>39</v>
      </c>
      <c r="H18" s="536">
        <v>32</v>
      </c>
      <c r="I18" s="536">
        <v>30</v>
      </c>
      <c r="J18" s="537">
        <v>31</v>
      </c>
      <c r="K18" s="538">
        <v>10</v>
      </c>
      <c r="L18" s="349">
        <v>32.258064516129032</v>
      </c>
    </row>
    <row r="19" spans="1:12" s="110" customFormat="1" ht="15" customHeight="1" x14ac:dyDescent="0.2">
      <c r="A19" s="118" t="s">
        <v>113</v>
      </c>
      <c r="B19" s="119" t="s">
        <v>181</v>
      </c>
      <c r="C19" s="347"/>
      <c r="D19" s="347"/>
      <c r="E19" s="348"/>
      <c r="F19" s="536">
        <v>1713</v>
      </c>
      <c r="G19" s="536">
        <v>1354</v>
      </c>
      <c r="H19" s="536">
        <v>2438</v>
      </c>
      <c r="I19" s="536">
        <v>1375</v>
      </c>
      <c r="J19" s="537">
        <v>1723</v>
      </c>
      <c r="K19" s="538">
        <v>-10</v>
      </c>
      <c r="L19" s="349">
        <v>-0.5803830528148578</v>
      </c>
    </row>
    <row r="20" spans="1:12" s="110" customFormat="1" ht="15" customHeight="1" x14ac:dyDescent="0.2">
      <c r="A20" s="118"/>
      <c r="B20" s="119" t="s">
        <v>182</v>
      </c>
      <c r="C20" s="347"/>
      <c r="D20" s="347"/>
      <c r="E20" s="348"/>
      <c r="F20" s="536">
        <v>1141</v>
      </c>
      <c r="G20" s="536">
        <v>930</v>
      </c>
      <c r="H20" s="536">
        <v>1105</v>
      </c>
      <c r="I20" s="536">
        <v>841</v>
      </c>
      <c r="J20" s="537">
        <v>834</v>
      </c>
      <c r="K20" s="538">
        <v>307</v>
      </c>
      <c r="L20" s="349">
        <v>36.810551558752998</v>
      </c>
    </row>
    <row r="21" spans="1:12" s="110" customFormat="1" ht="15" customHeight="1" x14ac:dyDescent="0.2">
      <c r="A21" s="118" t="s">
        <v>113</v>
      </c>
      <c r="B21" s="119" t="s">
        <v>116</v>
      </c>
      <c r="C21" s="347"/>
      <c r="D21" s="347"/>
      <c r="E21" s="348"/>
      <c r="F21" s="536">
        <v>2288</v>
      </c>
      <c r="G21" s="536">
        <v>1862</v>
      </c>
      <c r="H21" s="536">
        <v>2987</v>
      </c>
      <c r="I21" s="536">
        <v>1848</v>
      </c>
      <c r="J21" s="537">
        <v>2210</v>
      </c>
      <c r="K21" s="538">
        <v>78</v>
      </c>
      <c r="L21" s="349">
        <v>3.5294117647058822</v>
      </c>
    </row>
    <row r="22" spans="1:12" s="110" customFormat="1" ht="15" customHeight="1" x14ac:dyDescent="0.2">
      <c r="A22" s="118"/>
      <c r="B22" s="119" t="s">
        <v>117</v>
      </c>
      <c r="C22" s="347"/>
      <c r="D22" s="347"/>
      <c r="E22" s="348"/>
      <c r="F22" s="536">
        <v>563</v>
      </c>
      <c r="G22" s="536">
        <v>420</v>
      </c>
      <c r="H22" s="536">
        <v>552</v>
      </c>
      <c r="I22" s="536">
        <v>367</v>
      </c>
      <c r="J22" s="537">
        <v>345</v>
      </c>
      <c r="K22" s="538">
        <v>218</v>
      </c>
      <c r="L22" s="349">
        <v>63.188405797101453</v>
      </c>
    </row>
    <row r="23" spans="1:12" s="110" customFormat="1" ht="15" customHeight="1" x14ac:dyDescent="0.2">
      <c r="A23" s="352" t="s">
        <v>347</v>
      </c>
      <c r="B23" s="353" t="s">
        <v>193</v>
      </c>
      <c r="C23" s="354"/>
      <c r="D23" s="354"/>
      <c r="E23" s="355"/>
      <c r="F23" s="539">
        <v>80</v>
      </c>
      <c r="G23" s="539">
        <v>123</v>
      </c>
      <c r="H23" s="539">
        <v>663</v>
      </c>
      <c r="I23" s="539">
        <v>51</v>
      </c>
      <c r="J23" s="540">
        <v>62</v>
      </c>
      <c r="K23" s="541">
        <v>18</v>
      </c>
      <c r="L23" s="356">
        <v>29.032258064516128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34.5</v>
      </c>
      <c r="G25" s="542">
        <v>39</v>
      </c>
      <c r="H25" s="542">
        <v>42.3</v>
      </c>
      <c r="I25" s="542">
        <v>41.7</v>
      </c>
      <c r="J25" s="542">
        <v>34.9</v>
      </c>
      <c r="K25" s="543" t="s">
        <v>349</v>
      </c>
      <c r="L25" s="364">
        <v>-0.39999999999999858</v>
      </c>
    </row>
    <row r="26" spans="1:12" s="110" customFormat="1" ht="15" customHeight="1" x14ac:dyDescent="0.2">
      <c r="A26" s="365" t="s">
        <v>105</v>
      </c>
      <c r="B26" s="366" t="s">
        <v>345</v>
      </c>
      <c r="C26" s="362"/>
      <c r="D26" s="362"/>
      <c r="E26" s="363"/>
      <c r="F26" s="542">
        <v>34.299999999999997</v>
      </c>
      <c r="G26" s="542">
        <v>38.6</v>
      </c>
      <c r="H26" s="542">
        <v>40.9</v>
      </c>
      <c r="I26" s="542">
        <v>39.299999999999997</v>
      </c>
      <c r="J26" s="544">
        <v>32.5</v>
      </c>
      <c r="K26" s="543" t="s">
        <v>349</v>
      </c>
      <c r="L26" s="364">
        <v>1.7999999999999972</v>
      </c>
    </row>
    <row r="27" spans="1:12" s="110" customFormat="1" ht="15" customHeight="1" x14ac:dyDescent="0.2">
      <c r="A27" s="365"/>
      <c r="B27" s="366" t="s">
        <v>346</v>
      </c>
      <c r="C27" s="362"/>
      <c r="D27" s="362"/>
      <c r="E27" s="363"/>
      <c r="F27" s="542">
        <v>34.9</v>
      </c>
      <c r="G27" s="542">
        <v>39.5</v>
      </c>
      <c r="H27" s="542">
        <v>44.1</v>
      </c>
      <c r="I27" s="542">
        <v>45.3</v>
      </c>
      <c r="J27" s="542">
        <v>38.6</v>
      </c>
      <c r="K27" s="543" t="s">
        <v>349</v>
      </c>
      <c r="L27" s="364">
        <v>-3.7000000000000028</v>
      </c>
    </row>
    <row r="28" spans="1:12" s="110" customFormat="1" ht="15" customHeight="1" x14ac:dyDescent="0.2">
      <c r="A28" s="365" t="s">
        <v>113</v>
      </c>
      <c r="B28" s="366" t="s">
        <v>108</v>
      </c>
      <c r="C28" s="362"/>
      <c r="D28" s="362"/>
      <c r="E28" s="363"/>
      <c r="F28" s="542">
        <v>47.4</v>
      </c>
      <c r="G28" s="542">
        <v>42.5</v>
      </c>
      <c r="H28" s="542">
        <v>47.7</v>
      </c>
      <c r="I28" s="542">
        <v>48.5</v>
      </c>
      <c r="J28" s="542">
        <v>47</v>
      </c>
      <c r="K28" s="543" t="s">
        <v>349</v>
      </c>
      <c r="L28" s="364">
        <v>0.39999999999999858</v>
      </c>
    </row>
    <row r="29" spans="1:12" s="110" customFormat="1" ht="11.25" x14ac:dyDescent="0.2">
      <c r="A29" s="365"/>
      <c r="B29" s="366" t="s">
        <v>109</v>
      </c>
      <c r="C29" s="362"/>
      <c r="D29" s="362"/>
      <c r="E29" s="363"/>
      <c r="F29" s="542">
        <v>31.9</v>
      </c>
      <c r="G29" s="542">
        <v>37.700000000000003</v>
      </c>
      <c r="H29" s="542">
        <v>40.6</v>
      </c>
      <c r="I29" s="542">
        <v>38.4</v>
      </c>
      <c r="J29" s="544">
        <v>33.299999999999997</v>
      </c>
      <c r="K29" s="543" t="s">
        <v>349</v>
      </c>
      <c r="L29" s="364">
        <v>-1.3999999999999986</v>
      </c>
    </row>
    <row r="30" spans="1:12" s="110" customFormat="1" ht="15" customHeight="1" x14ac:dyDescent="0.2">
      <c r="A30" s="365"/>
      <c r="B30" s="366" t="s">
        <v>110</v>
      </c>
      <c r="C30" s="362"/>
      <c r="D30" s="362"/>
      <c r="E30" s="363"/>
      <c r="F30" s="542">
        <v>25.6</v>
      </c>
      <c r="G30" s="542">
        <v>34.9</v>
      </c>
      <c r="H30" s="542">
        <v>35.9</v>
      </c>
      <c r="I30" s="542">
        <v>43.1</v>
      </c>
      <c r="J30" s="542">
        <v>22.7</v>
      </c>
      <c r="K30" s="543" t="s">
        <v>349</v>
      </c>
      <c r="L30" s="364">
        <v>2.9000000000000021</v>
      </c>
    </row>
    <row r="31" spans="1:12" s="110" customFormat="1" ht="15" customHeight="1" x14ac:dyDescent="0.2">
      <c r="A31" s="365"/>
      <c r="B31" s="366" t="s">
        <v>111</v>
      </c>
      <c r="C31" s="362"/>
      <c r="D31" s="362"/>
      <c r="E31" s="363"/>
      <c r="F31" s="542">
        <v>48.8</v>
      </c>
      <c r="G31" s="542">
        <v>64.099999999999994</v>
      </c>
      <c r="H31" s="542">
        <v>59.4</v>
      </c>
      <c r="I31" s="542">
        <v>73.3</v>
      </c>
      <c r="J31" s="542">
        <v>38.700000000000003</v>
      </c>
      <c r="K31" s="543" t="s">
        <v>349</v>
      </c>
      <c r="L31" s="364">
        <v>10.099999999999994</v>
      </c>
    </row>
    <row r="32" spans="1:12" s="110" customFormat="1" ht="15" customHeight="1" x14ac:dyDescent="0.2">
      <c r="A32" s="367" t="s">
        <v>113</v>
      </c>
      <c r="B32" s="368" t="s">
        <v>181</v>
      </c>
      <c r="C32" s="362"/>
      <c r="D32" s="362"/>
      <c r="E32" s="363"/>
      <c r="F32" s="542">
        <v>33.200000000000003</v>
      </c>
      <c r="G32" s="542">
        <v>36.4</v>
      </c>
      <c r="H32" s="542">
        <v>39.5</v>
      </c>
      <c r="I32" s="542">
        <v>40.1</v>
      </c>
      <c r="J32" s="544">
        <v>32.1</v>
      </c>
      <c r="K32" s="543" t="s">
        <v>349</v>
      </c>
      <c r="L32" s="364">
        <v>1.1000000000000014</v>
      </c>
    </row>
    <row r="33" spans="1:12" s="110" customFormat="1" ht="15" customHeight="1" x14ac:dyDescent="0.2">
      <c r="A33" s="367"/>
      <c r="B33" s="368" t="s">
        <v>182</v>
      </c>
      <c r="C33" s="362"/>
      <c r="D33" s="362"/>
      <c r="E33" s="363"/>
      <c r="F33" s="542">
        <v>36.5</v>
      </c>
      <c r="G33" s="542">
        <v>42.4</v>
      </c>
      <c r="H33" s="542">
        <v>46.5</v>
      </c>
      <c r="I33" s="542">
        <v>44.1</v>
      </c>
      <c r="J33" s="542">
        <v>40.200000000000003</v>
      </c>
      <c r="K33" s="543" t="s">
        <v>349</v>
      </c>
      <c r="L33" s="364">
        <v>-3.7000000000000028</v>
      </c>
    </row>
    <row r="34" spans="1:12" s="369" customFormat="1" ht="15" customHeight="1" x14ac:dyDescent="0.2">
      <c r="A34" s="367" t="s">
        <v>113</v>
      </c>
      <c r="B34" s="368" t="s">
        <v>116</v>
      </c>
      <c r="C34" s="362"/>
      <c r="D34" s="362"/>
      <c r="E34" s="363"/>
      <c r="F34" s="542">
        <v>34.9</v>
      </c>
      <c r="G34" s="542">
        <v>41.2</v>
      </c>
      <c r="H34" s="542">
        <v>43</v>
      </c>
      <c r="I34" s="542">
        <v>43.3</v>
      </c>
      <c r="J34" s="542">
        <v>36.200000000000003</v>
      </c>
      <c r="K34" s="543" t="s">
        <v>349</v>
      </c>
      <c r="L34" s="364">
        <v>-1.3000000000000043</v>
      </c>
    </row>
    <row r="35" spans="1:12" s="369" customFormat="1" ht="11.25" x14ac:dyDescent="0.2">
      <c r="A35" s="370"/>
      <c r="B35" s="371" t="s">
        <v>117</v>
      </c>
      <c r="C35" s="372"/>
      <c r="D35" s="372"/>
      <c r="E35" s="373"/>
      <c r="F35" s="545">
        <v>33.1</v>
      </c>
      <c r="G35" s="545">
        <v>29.1</v>
      </c>
      <c r="H35" s="545">
        <v>39.299999999999997</v>
      </c>
      <c r="I35" s="545">
        <v>33.6</v>
      </c>
      <c r="J35" s="546">
        <v>26.3</v>
      </c>
      <c r="K35" s="547" t="s">
        <v>349</v>
      </c>
      <c r="L35" s="374">
        <v>6.8000000000000007</v>
      </c>
    </row>
    <row r="36" spans="1:12" s="369" customFormat="1" ht="15.95" customHeight="1" x14ac:dyDescent="0.2">
      <c r="A36" s="375" t="s">
        <v>350</v>
      </c>
      <c r="B36" s="376"/>
      <c r="C36" s="377"/>
      <c r="D36" s="376"/>
      <c r="E36" s="378"/>
      <c r="F36" s="548">
        <v>2751</v>
      </c>
      <c r="G36" s="548">
        <v>2121</v>
      </c>
      <c r="H36" s="548">
        <v>2718</v>
      </c>
      <c r="I36" s="548">
        <v>2153</v>
      </c>
      <c r="J36" s="548">
        <v>2476</v>
      </c>
      <c r="K36" s="549">
        <v>275</v>
      </c>
      <c r="L36" s="380">
        <v>11.106623586429725</v>
      </c>
    </row>
    <row r="37" spans="1:12" s="369" customFormat="1" ht="15.95" customHeight="1" x14ac:dyDescent="0.2">
      <c r="A37" s="381"/>
      <c r="B37" s="382" t="s">
        <v>113</v>
      </c>
      <c r="C37" s="382" t="s">
        <v>351</v>
      </c>
      <c r="D37" s="382"/>
      <c r="E37" s="383"/>
      <c r="F37" s="548">
        <v>950</v>
      </c>
      <c r="G37" s="548">
        <v>827</v>
      </c>
      <c r="H37" s="548">
        <v>1150</v>
      </c>
      <c r="I37" s="548">
        <v>897</v>
      </c>
      <c r="J37" s="548">
        <v>863</v>
      </c>
      <c r="K37" s="549">
        <v>87</v>
      </c>
      <c r="L37" s="380">
        <v>10.081112398609502</v>
      </c>
    </row>
    <row r="38" spans="1:12" s="369" customFormat="1" ht="15.95" customHeight="1" x14ac:dyDescent="0.2">
      <c r="A38" s="381"/>
      <c r="B38" s="384" t="s">
        <v>105</v>
      </c>
      <c r="C38" s="384" t="s">
        <v>106</v>
      </c>
      <c r="D38" s="385"/>
      <c r="E38" s="383"/>
      <c r="F38" s="548">
        <v>1598</v>
      </c>
      <c r="G38" s="548">
        <v>1153</v>
      </c>
      <c r="H38" s="548">
        <v>1517</v>
      </c>
      <c r="I38" s="548">
        <v>1303</v>
      </c>
      <c r="J38" s="550">
        <v>1516</v>
      </c>
      <c r="K38" s="549">
        <v>82</v>
      </c>
      <c r="L38" s="380">
        <v>5.4089709762532978</v>
      </c>
    </row>
    <row r="39" spans="1:12" s="369" customFormat="1" ht="15.95" customHeight="1" x14ac:dyDescent="0.2">
      <c r="A39" s="381"/>
      <c r="B39" s="385"/>
      <c r="C39" s="382" t="s">
        <v>352</v>
      </c>
      <c r="D39" s="385"/>
      <c r="E39" s="383"/>
      <c r="F39" s="548">
        <v>548</v>
      </c>
      <c r="G39" s="548">
        <v>445</v>
      </c>
      <c r="H39" s="548">
        <v>620</v>
      </c>
      <c r="I39" s="548">
        <v>512</v>
      </c>
      <c r="J39" s="548">
        <v>492</v>
      </c>
      <c r="K39" s="549">
        <v>56</v>
      </c>
      <c r="L39" s="380">
        <v>11.382113821138212</v>
      </c>
    </row>
    <row r="40" spans="1:12" s="369" customFormat="1" ht="15.95" customHeight="1" x14ac:dyDescent="0.2">
      <c r="A40" s="381"/>
      <c r="B40" s="384"/>
      <c r="C40" s="384" t="s">
        <v>107</v>
      </c>
      <c r="D40" s="385"/>
      <c r="E40" s="383"/>
      <c r="F40" s="548">
        <v>1153</v>
      </c>
      <c r="G40" s="548">
        <v>968</v>
      </c>
      <c r="H40" s="548">
        <v>1201</v>
      </c>
      <c r="I40" s="548">
        <v>850</v>
      </c>
      <c r="J40" s="548">
        <v>960</v>
      </c>
      <c r="K40" s="549">
        <v>193</v>
      </c>
      <c r="L40" s="380">
        <v>20.104166666666668</v>
      </c>
    </row>
    <row r="41" spans="1:12" s="369" customFormat="1" ht="24" customHeight="1" x14ac:dyDescent="0.2">
      <c r="A41" s="381"/>
      <c r="B41" s="385"/>
      <c r="C41" s="382" t="s">
        <v>352</v>
      </c>
      <c r="D41" s="385"/>
      <c r="E41" s="383"/>
      <c r="F41" s="548">
        <v>402</v>
      </c>
      <c r="G41" s="548">
        <v>382</v>
      </c>
      <c r="H41" s="548">
        <v>530</v>
      </c>
      <c r="I41" s="548">
        <v>385</v>
      </c>
      <c r="J41" s="550">
        <v>371</v>
      </c>
      <c r="K41" s="549">
        <v>31</v>
      </c>
      <c r="L41" s="380">
        <v>8.355795148247978</v>
      </c>
    </row>
    <row r="42" spans="1:12" s="110" customFormat="1" ht="15" customHeight="1" x14ac:dyDescent="0.2">
      <c r="A42" s="381"/>
      <c r="B42" s="384" t="s">
        <v>113</v>
      </c>
      <c r="C42" s="384" t="s">
        <v>353</v>
      </c>
      <c r="D42" s="385"/>
      <c r="E42" s="383"/>
      <c r="F42" s="548">
        <v>548</v>
      </c>
      <c r="G42" s="548">
        <v>478</v>
      </c>
      <c r="H42" s="548">
        <v>719</v>
      </c>
      <c r="I42" s="548">
        <v>513</v>
      </c>
      <c r="J42" s="548">
        <v>487</v>
      </c>
      <c r="K42" s="549">
        <v>61</v>
      </c>
      <c r="L42" s="380">
        <v>12.525667351129364</v>
      </c>
    </row>
    <row r="43" spans="1:12" s="110" customFormat="1" ht="15" customHeight="1" x14ac:dyDescent="0.2">
      <c r="A43" s="381"/>
      <c r="B43" s="385"/>
      <c r="C43" s="382" t="s">
        <v>352</v>
      </c>
      <c r="D43" s="385"/>
      <c r="E43" s="383"/>
      <c r="F43" s="548">
        <v>260</v>
      </c>
      <c r="G43" s="548">
        <v>203</v>
      </c>
      <c r="H43" s="548">
        <v>343</v>
      </c>
      <c r="I43" s="548">
        <v>249</v>
      </c>
      <c r="J43" s="548">
        <v>229</v>
      </c>
      <c r="K43" s="549">
        <v>31</v>
      </c>
      <c r="L43" s="380">
        <v>13.537117903930131</v>
      </c>
    </row>
    <row r="44" spans="1:12" s="110" customFormat="1" ht="15" customHeight="1" x14ac:dyDescent="0.2">
      <c r="A44" s="381"/>
      <c r="B44" s="384"/>
      <c r="C44" s="366" t="s">
        <v>109</v>
      </c>
      <c r="D44" s="385"/>
      <c r="E44" s="383"/>
      <c r="F44" s="548">
        <v>1853</v>
      </c>
      <c r="G44" s="548">
        <v>1418</v>
      </c>
      <c r="H44" s="548">
        <v>1733</v>
      </c>
      <c r="I44" s="548">
        <v>1443</v>
      </c>
      <c r="J44" s="550">
        <v>1672</v>
      </c>
      <c r="K44" s="549">
        <v>181</v>
      </c>
      <c r="L44" s="380">
        <v>10.825358851674642</v>
      </c>
    </row>
    <row r="45" spans="1:12" s="110" customFormat="1" ht="15" customHeight="1" x14ac:dyDescent="0.2">
      <c r="A45" s="381"/>
      <c r="B45" s="385"/>
      <c r="C45" s="382" t="s">
        <v>352</v>
      </c>
      <c r="D45" s="385"/>
      <c r="E45" s="383"/>
      <c r="F45" s="548">
        <v>591</v>
      </c>
      <c r="G45" s="548">
        <v>534</v>
      </c>
      <c r="H45" s="548">
        <v>704</v>
      </c>
      <c r="I45" s="548">
        <v>554</v>
      </c>
      <c r="J45" s="548">
        <v>557</v>
      </c>
      <c r="K45" s="549">
        <v>34</v>
      </c>
      <c r="L45" s="380">
        <v>6.1041292639138245</v>
      </c>
    </row>
    <row r="46" spans="1:12" s="110" customFormat="1" ht="15" customHeight="1" x14ac:dyDescent="0.2">
      <c r="A46" s="381"/>
      <c r="B46" s="384"/>
      <c r="C46" s="366" t="s">
        <v>110</v>
      </c>
      <c r="D46" s="385"/>
      <c r="E46" s="383"/>
      <c r="F46" s="548">
        <v>309</v>
      </c>
      <c r="G46" s="548">
        <v>186</v>
      </c>
      <c r="H46" s="548">
        <v>234</v>
      </c>
      <c r="I46" s="548">
        <v>167</v>
      </c>
      <c r="J46" s="548">
        <v>286</v>
      </c>
      <c r="K46" s="549">
        <v>23</v>
      </c>
      <c r="L46" s="380">
        <v>8.0419580419580416</v>
      </c>
    </row>
    <row r="47" spans="1:12" s="110" customFormat="1" ht="15" customHeight="1" x14ac:dyDescent="0.2">
      <c r="A47" s="381"/>
      <c r="B47" s="385"/>
      <c r="C47" s="382" t="s">
        <v>352</v>
      </c>
      <c r="D47" s="385"/>
      <c r="E47" s="383"/>
      <c r="F47" s="548">
        <v>79</v>
      </c>
      <c r="G47" s="548">
        <v>65</v>
      </c>
      <c r="H47" s="548">
        <v>84</v>
      </c>
      <c r="I47" s="548">
        <v>72</v>
      </c>
      <c r="J47" s="550">
        <v>65</v>
      </c>
      <c r="K47" s="549">
        <v>14</v>
      </c>
      <c r="L47" s="380">
        <v>21.53846153846154</v>
      </c>
    </row>
    <row r="48" spans="1:12" s="110" customFormat="1" ht="15" customHeight="1" x14ac:dyDescent="0.2">
      <c r="A48" s="381"/>
      <c r="B48" s="385"/>
      <c r="C48" s="366" t="s">
        <v>111</v>
      </c>
      <c r="D48" s="386"/>
      <c r="E48" s="387"/>
      <c r="F48" s="548">
        <v>41</v>
      </c>
      <c r="G48" s="548">
        <v>39</v>
      </c>
      <c r="H48" s="548">
        <v>32</v>
      </c>
      <c r="I48" s="548">
        <v>30</v>
      </c>
      <c r="J48" s="548">
        <v>31</v>
      </c>
      <c r="K48" s="549">
        <v>10</v>
      </c>
      <c r="L48" s="380">
        <v>32.258064516129032</v>
      </c>
    </row>
    <row r="49" spans="1:12" s="110" customFormat="1" ht="15" customHeight="1" x14ac:dyDescent="0.2">
      <c r="A49" s="381"/>
      <c r="B49" s="385"/>
      <c r="C49" s="382" t="s">
        <v>352</v>
      </c>
      <c r="D49" s="385"/>
      <c r="E49" s="383"/>
      <c r="F49" s="548">
        <v>20</v>
      </c>
      <c r="G49" s="548">
        <v>25</v>
      </c>
      <c r="H49" s="548">
        <v>19</v>
      </c>
      <c r="I49" s="548">
        <v>22</v>
      </c>
      <c r="J49" s="548">
        <v>12</v>
      </c>
      <c r="K49" s="549">
        <v>8</v>
      </c>
      <c r="L49" s="380">
        <v>66.666666666666671</v>
      </c>
    </row>
    <row r="50" spans="1:12" s="110" customFormat="1" ht="15" customHeight="1" x14ac:dyDescent="0.2">
      <c r="A50" s="381"/>
      <c r="B50" s="384" t="s">
        <v>113</v>
      </c>
      <c r="C50" s="382" t="s">
        <v>181</v>
      </c>
      <c r="D50" s="385"/>
      <c r="E50" s="383"/>
      <c r="F50" s="548">
        <v>1622</v>
      </c>
      <c r="G50" s="548">
        <v>1198</v>
      </c>
      <c r="H50" s="548">
        <v>1641</v>
      </c>
      <c r="I50" s="548">
        <v>1333</v>
      </c>
      <c r="J50" s="550">
        <v>1646</v>
      </c>
      <c r="K50" s="549">
        <v>-24</v>
      </c>
      <c r="L50" s="380">
        <v>-1.4580801944106927</v>
      </c>
    </row>
    <row r="51" spans="1:12" s="110" customFormat="1" ht="15" customHeight="1" x14ac:dyDescent="0.2">
      <c r="A51" s="381"/>
      <c r="B51" s="385"/>
      <c r="C51" s="382" t="s">
        <v>352</v>
      </c>
      <c r="D51" s="385"/>
      <c r="E51" s="383"/>
      <c r="F51" s="548">
        <v>538</v>
      </c>
      <c r="G51" s="548">
        <v>436</v>
      </c>
      <c r="H51" s="548">
        <v>649</v>
      </c>
      <c r="I51" s="548">
        <v>535</v>
      </c>
      <c r="J51" s="548">
        <v>529</v>
      </c>
      <c r="K51" s="549">
        <v>9</v>
      </c>
      <c r="L51" s="380">
        <v>1.7013232514177694</v>
      </c>
    </row>
    <row r="52" spans="1:12" s="110" customFormat="1" ht="15" customHeight="1" x14ac:dyDescent="0.2">
      <c r="A52" s="381"/>
      <c r="B52" s="384"/>
      <c r="C52" s="382" t="s">
        <v>182</v>
      </c>
      <c r="D52" s="385"/>
      <c r="E52" s="383"/>
      <c r="F52" s="548">
        <v>1129</v>
      </c>
      <c r="G52" s="548">
        <v>923</v>
      </c>
      <c r="H52" s="548">
        <v>1077</v>
      </c>
      <c r="I52" s="548">
        <v>820</v>
      </c>
      <c r="J52" s="548">
        <v>830</v>
      </c>
      <c r="K52" s="549">
        <v>299</v>
      </c>
      <c r="L52" s="380">
        <v>36.024096385542165</v>
      </c>
    </row>
    <row r="53" spans="1:12" s="269" customFormat="1" ht="11.25" customHeight="1" x14ac:dyDescent="0.2">
      <c r="A53" s="381"/>
      <c r="B53" s="385"/>
      <c r="C53" s="382" t="s">
        <v>352</v>
      </c>
      <c r="D53" s="385"/>
      <c r="E53" s="383"/>
      <c r="F53" s="548">
        <v>412</v>
      </c>
      <c r="G53" s="548">
        <v>391</v>
      </c>
      <c r="H53" s="548">
        <v>501</v>
      </c>
      <c r="I53" s="548">
        <v>362</v>
      </c>
      <c r="J53" s="550">
        <v>334</v>
      </c>
      <c r="K53" s="549">
        <v>78</v>
      </c>
      <c r="L53" s="380">
        <v>23.353293413173652</v>
      </c>
    </row>
    <row r="54" spans="1:12" s="151" customFormat="1" ht="12.75" customHeight="1" x14ac:dyDescent="0.2">
      <c r="A54" s="381"/>
      <c r="B54" s="384" t="s">
        <v>113</v>
      </c>
      <c r="C54" s="384" t="s">
        <v>116</v>
      </c>
      <c r="D54" s="385"/>
      <c r="E54" s="383"/>
      <c r="F54" s="548">
        <v>2201</v>
      </c>
      <c r="G54" s="548">
        <v>1727</v>
      </c>
      <c r="H54" s="548">
        <v>2227</v>
      </c>
      <c r="I54" s="548">
        <v>1792</v>
      </c>
      <c r="J54" s="548">
        <v>2136</v>
      </c>
      <c r="K54" s="549">
        <v>65</v>
      </c>
      <c r="L54" s="380">
        <v>3.0430711610486894</v>
      </c>
    </row>
    <row r="55" spans="1:12" ht="11.25" x14ac:dyDescent="0.2">
      <c r="A55" s="381"/>
      <c r="B55" s="385"/>
      <c r="C55" s="382" t="s">
        <v>352</v>
      </c>
      <c r="D55" s="385"/>
      <c r="E55" s="383"/>
      <c r="F55" s="548">
        <v>769</v>
      </c>
      <c r="G55" s="548">
        <v>712</v>
      </c>
      <c r="H55" s="548">
        <v>958</v>
      </c>
      <c r="I55" s="548">
        <v>776</v>
      </c>
      <c r="J55" s="548">
        <v>773</v>
      </c>
      <c r="K55" s="549">
        <v>-4</v>
      </c>
      <c r="L55" s="380">
        <v>-0.51746442432082795</v>
      </c>
    </row>
    <row r="56" spans="1:12" ht="14.25" customHeight="1" x14ac:dyDescent="0.2">
      <c r="A56" s="381"/>
      <c r="B56" s="385"/>
      <c r="C56" s="384" t="s">
        <v>117</v>
      </c>
      <c r="D56" s="385"/>
      <c r="E56" s="383"/>
      <c r="F56" s="548">
        <v>547</v>
      </c>
      <c r="G56" s="548">
        <v>392</v>
      </c>
      <c r="H56" s="548">
        <v>488</v>
      </c>
      <c r="I56" s="548">
        <v>360</v>
      </c>
      <c r="J56" s="548">
        <v>338</v>
      </c>
      <c r="K56" s="549">
        <v>209</v>
      </c>
      <c r="L56" s="380">
        <v>61.834319526627219</v>
      </c>
    </row>
    <row r="57" spans="1:12" ht="18.75" customHeight="1" x14ac:dyDescent="0.2">
      <c r="A57" s="388"/>
      <c r="B57" s="389"/>
      <c r="C57" s="390" t="s">
        <v>352</v>
      </c>
      <c r="D57" s="389"/>
      <c r="E57" s="391"/>
      <c r="F57" s="551">
        <v>181</v>
      </c>
      <c r="G57" s="552">
        <v>114</v>
      </c>
      <c r="H57" s="552">
        <v>192</v>
      </c>
      <c r="I57" s="552">
        <v>121</v>
      </c>
      <c r="J57" s="552">
        <v>89</v>
      </c>
      <c r="K57" s="553">
        <f t="shared" ref="K57" si="0">IF(OR(F57=".",J57=".")=TRUE,".",IF(OR(F57="*",J57="*")=TRUE,"*",IF(AND(F57="-",J57="-")=TRUE,"-",IF(AND(ISNUMBER(J57),ISNUMBER(F57))=TRUE,IF(F57-J57=0,0,F57-J57),IF(ISNUMBER(F57)=TRUE,F57,-J57)))))</f>
        <v>92</v>
      </c>
      <c r="L57" s="392">
        <f t="shared" ref="L57" si="1">IF(K57 =".",".",IF(K57 ="*","*",IF(K57="-","-",IF(K57=0,0,IF(OR(J57="-",J57=".",F57="-",F57=".")=TRUE,"X",IF(J57=0,"0,0",IF(ABS(K57*100/J57)&gt;250,".X",(K57*100/J57))))))))</f>
        <v>103.37078651685393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2854</v>
      </c>
      <c r="E11" s="114">
        <v>2284</v>
      </c>
      <c r="F11" s="114">
        <v>3543</v>
      </c>
      <c r="G11" s="114">
        <v>2216</v>
      </c>
      <c r="H11" s="140">
        <v>2557</v>
      </c>
      <c r="I11" s="115">
        <v>297</v>
      </c>
      <c r="J11" s="116">
        <v>11.615174032068831</v>
      </c>
    </row>
    <row r="12" spans="1:15" s="110" customFormat="1" ht="24.95" customHeight="1" x14ac:dyDescent="0.2">
      <c r="A12" s="193" t="s">
        <v>132</v>
      </c>
      <c r="B12" s="194" t="s">
        <v>133</v>
      </c>
      <c r="C12" s="113">
        <v>0.17519271198318151</v>
      </c>
      <c r="D12" s="115">
        <v>5</v>
      </c>
      <c r="E12" s="114">
        <v>5</v>
      </c>
      <c r="F12" s="114">
        <v>10</v>
      </c>
      <c r="G12" s="114">
        <v>7</v>
      </c>
      <c r="H12" s="140" t="s">
        <v>513</v>
      </c>
      <c r="I12" s="115" t="s">
        <v>513</v>
      </c>
      <c r="J12" s="116" t="s">
        <v>513</v>
      </c>
    </row>
    <row r="13" spans="1:15" s="110" customFormat="1" ht="24.95" customHeight="1" x14ac:dyDescent="0.2">
      <c r="A13" s="193" t="s">
        <v>134</v>
      </c>
      <c r="B13" s="199" t="s">
        <v>214</v>
      </c>
      <c r="C13" s="113">
        <v>1.3665031534688157</v>
      </c>
      <c r="D13" s="115">
        <v>39</v>
      </c>
      <c r="E13" s="114">
        <v>34</v>
      </c>
      <c r="F13" s="114">
        <v>47</v>
      </c>
      <c r="G13" s="114">
        <v>56</v>
      </c>
      <c r="H13" s="140">
        <v>217</v>
      </c>
      <c r="I13" s="115">
        <v>-178</v>
      </c>
      <c r="J13" s="116">
        <v>-82.027649769585253</v>
      </c>
    </row>
    <row r="14" spans="1:15" s="287" customFormat="1" ht="24.95" customHeight="1" x14ac:dyDescent="0.2">
      <c r="A14" s="193" t="s">
        <v>215</v>
      </c>
      <c r="B14" s="199" t="s">
        <v>137</v>
      </c>
      <c r="C14" s="113">
        <v>8.6545199719691652</v>
      </c>
      <c r="D14" s="115">
        <v>247</v>
      </c>
      <c r="E14" s="114">
        <v>104</v>
      </c>
      <c r="F14" s="114">
        <v>288</v>
      </c>
      <c r="G14" s="114">
        <v>149</v>
      </c>
      <c r="H14" s="140">
        <v>239</v>
      </c>
      <c r="I14" s="115">
        <v>8</v>
      </c>
      <c r="J14" s="116">
        <v>3.3472803347280333</v>
      </c>
      <c r="K14" s="110"/>
      <c r="L14" s="110"/>
      <c r="M14" s="110"/>
      <c r="N14" s="110"/>
      <c r="O14" s="110"/>
    </row>
    <row r="15" spans="1:15" s="110" customFormat="1" ht="24.95" customHeight="1" x14ac:dyDescent="0.2">
      <c r="A15" s="193" t="s">
        <v>216</v>
      </c>
      <c r="B15" s="199" t="s">
        <v>217</v>
      </c>
      <c r="C15" s="113">
        <v>0.94604064470918015</v>
      </c>
      <c r="D15" s="115">
        <v>27</v>
      </c>
      <c r="E15" s="114">
        <v>36</v>
      </c>
      <c r="F15" s="114">
        <v>77</v>
      </c>
      <c r="G15" s="114">
        <v>36</v>
      </c>
      <c r="H15" s="140">
        <v>64</v>
      </c>
      <c r="I15" s="115">
        <v>-37</v>
      </c>
      <c r="J15" s="116">
        <v>-57.8125</v>
      </c>
    </row>
    <row r="16" spans="1:15" s="287" customFormat="1" ht="24.95" customHeight="1" x14ac:dyDescent="0.2">
      <c r="A16" s="193" t="s">
        <v>218</v>
      </c>
      <c r="B16" s="199" t="s">
        <v>141</v>
      </c>
      <c r="C16" s="113">
        <v>7.2179397337070776</v>
      </c>
      <c r="D16" s="115">
        <v>206</v>
      </c>
      <c r="E16" s="114">
        <v>52</v>
      </c>
      <c r="F16" s="114">
        <v>184</v>
      </c>
      <c r="G16" s="114">
        <v>98</v>
      </c>
      <c r="H16" s="140">
        <v>156</v>
      </c>
      <c r="I16" s="115">
        <v>50</v>
      </c>
      <c r="J16" s="116">
        <v>32.051282051282051</v>
      </c>
      <c r="K16" s="110"/>
      <c r="L16" s="110"/>
      <c r="M16" s="110"/>
      <c r="N16" s="110"/>
      <c r="O16" s="110"/>
    </row>
    <row r="17" spans="1:15" s="110" customFormat="1" ht="24.95" customHeight="1" x14ac:dyDescent="0.2">
      <c r="A17" s="193" t="s">
        <v>142</v>
      </c>
      <c r="B17" s="199" t="s">
        <v>220</v>
      </c>
      <c r="C17" s="113">
        <v>0.49053959355290822</v>
      </c>
      <c r="D17" s="115">
        <v>14</v>
      </c>
      <c r="E17" s="114">
        <v>16</v>
      </c>
      <c r="F17" s="114">
        <v>27</v>
      </c>
      <c r="G17" s="114">
        <v>15</v>
      </c>
      <c r="H17" s="140">
        <v>19</v>
      </c>
      <c r="I17" s="115">
        <v>-5</v>
      </c>
      <c r="J17" s="116">
        <v>-26.315789473684209</v>
      </c>
    </row>
    <row r="18" spans="1:15" s="287" customFormat="1" ht="24.95" customHeight="1" x14ac:dyDescent="0.2">
      <c r="A18" s="201" t="s">
        <v>144</v>
      </c>
      <c r="B18" s="202" t="s">
        <v>145</v>
      </c>
      <c r="C18" s="113">
        <v>8.3742116327960758</v>
      </c>
      <c r="D18" s="115">
        <v>239</v>
      </c>
      <c r="E18" s="114">
        <v>109</v>
      </c>
      <c r="F18" s="114">
        <v>265</v>
      </c>
      <c r="G18" s="114">
        <v>198</v>
      </c>
      <c r="H18" s="140" t="s">
        <v>513</v>
      </c>
      <c r="I18" s="115" t="s">
        <v>513</v>
      </c>
      <c r="J18" s="116" t="s">
        <v>513</v>
      </c>
      <c r="K18" s="110"/>
      <c r="L18" s="110"/>
      <c r="M18" s="110"/>
      <c r="N18" s="110"/>
      <c r="O18" s="110"/>
    </row>
    <row r="19" spans="1:15" s="110" customFormat="1" ht="24.95" customHeight="1" x14ac:dyDescent="0.2">
      <c r="A19" s="193" t="s">
        <v>146</v>
      </c>
      <c r="B19" s="199" t="s">
        <v>147</v>
      </c>
      <c r="C19" s="113">
        <v>8.6895585143658032</v>
      </c>
      <c r="D19" s="115">
        <v>248</v>
      </c>
      <c r="E19" s="114">
        <v>319</v>
      </c>
      <c r="F19" s="114">
        <v>419</v>
      </c>
      <c r="G19" s="114">
        <v>233</v>
      </c>
      <c r="H19" s="140">
        <v>314</v>
      </c>
      <c r="I19" s="115">
        <v>-66</v>
      </c>
      <c r="J19" s="116">
        <v>-21.019108280254777</v>
      </c>
    </row>
    <row r="20" spans="1:15" s="287" customFormat="1" ht="24.95" customHeight="1" x14ac:dyDescent="0.2">
      <c r="A20" s="193" t="s">
        <v>148</v>
      </c>
      <c r="B20" s="199" t="s">
        <v>149</v>
      </c>
      <c r="C20" s="113">
        <v>3.0483531885073583</v>
      </c>
      <c r="D20" s="115">
        <v>87</v>
      </c>
      <c r="E20" s="114">
        <v>123</v>
      </c>
      <c r="F20" s="114">
        <v>256</v>
      </c>
      <c r="G20" s="114">
        <v>137</v>
      </c>
      <c r="H20" s="140">
        <v>142</v>
      </c>
      <c r="I20" s="115">
        <v>-55</v>
      </c>
      <c r="J20" s="116">
        <v>-38.732394366197184</v>
      </c>
      <c r="K20" s="110"/>
      <c r="L20" s="110"/>
      <c r="M20" s="110"/>
      <c r="N20" s="110"/>
      <c r="O20" s="110"/>
    </row>
    <row r="21" spans="1:15" s="110" customFormat="1" ht="24.95" customHeight="1" x14ac:dyDescent="0.2">
      <c r="A21" s="201" t="s">
        <v>150</v>
      </c>
      <c r="B21" s="202" t="s">
        <v>151</v>
      </c>
      <c r="C21" s="113">
        <v>8.409250175192712</v>
      </c>
      <c r="D21" s="115">
        <v>240</v>
      </c>
      <c r="E21" s="114">
        <v>184</v>
      </c>
      <c r="F21" s="114">
        <v>190</v>
      </c>
      <c r="G21" s="114">
        <v>187</v>
      </c>
      <c r="H21" s="140">
        <v>171</v>
      </c>
      <c r="I21" s="115">
        <v>69</v>
      </c>
      <c r="J21" s="116">
        <v>40.350877192982459</v>
      </c>
    </row>
    <row r="22" spans="1:15" s="110" customFormat="1" ht="24.95" customHeight="1" x14ac:dyDescent="0.2">
      <c r="A22" s="201" t="s">
        <v>152</v>
      </c>
      <c r="B22" s="199" t="s">
        <v>153</v>
      </c>
      <c r="C22" s="113">
        <v>0.3854239663629993</v>
      </c>
      <c r="D22" s="115">
        <v>11</v>
      </c>
      <c r="E22" s="114">
        <v>5</v>
      </c>
      <c r="F22" s="114">
        <v>30</v>
      </c>
      <c r="G22" s="114">
        <v>12</v>
      </c>
      <c r="H22" s="140" t="s">
        <v>513</v>
      </c>
      <c r="I22" s="115" t="s">
        <v>513</v>
      </c>
      <c r="J22" s="116" t="s">
        <v>513</v>
      </c>
    </row>
    <row r="23" spans="1:15" s="110" customFormat="1" ht="24.95" customHeight="1" x14ac:dyDescent="0.2">
      <c r="A23" s="193" t="s">
        <v>154</v>
      </c>
      <c r="B23" s="199" t="s">
        <v>155</v>
      </c>
      <c r="C23" s="113">
        <v>0.56061667834618079</v>
      </c>
      <c r="D23" s="115">
        <v>16</v>
      </c>
      <c r="E23" s="114">
        <v>9</v>
      </c>
      <c r="F23" s="114">
        <v>28</v>
      </c>
      <c r="G23" s="114">
        <v>6</v>
      </c>
      <c r="H23" s="140" t="s">
        <v>513</v>
      </c>
      <c r="I23" s="115" t="s">
        <v>513</v>
      </c>
      <c r="J23" s="116" t="s">
        <v>513</v>
      </c>
    </row>
    <row r="24" spans="1:15" s="110" customFormat="1" ht="24.95" customHeight="1" x14ac:dyDescent="0.2">
      <c r="A24" s="193" t="s">
        <v>156</v>
      </c>
      <c r="B24" s="199" t="s">
        <v>221</v>
      </c>
      <c r="C24" s="113">
        <v>4.4849334267694463</v>
      </c>
      <c r="D24" s="115">
        <v>128</v>
      </c>
      <c r="E24" s="114">
        <v>74</v>
      </c>
      <c r="F24" s="114">
        <v>168</v>
      </c>
      <c r="G24" s="114">
        <v>52</v>
      </c>
      <c r="H24" s="140">
        <v>88</v>
      </c>
      <c r="I24" s="115">
        <v>40</v>
      </c>
      <c r="J24" s="116">
        <v>45.454545454545453</v>
      </c>
    </row>
    <row r="25" spans="1:15" s="110" customFormat="1" ht="24.95" customHeight="1" x14ac:dyDescent="0.2">
      <c r="A25" s="193" t="s">
        <v>222</v>
      </c>
      <c r="B25" s="204" t="s">
        <v>159</v>
      </c>
      <c r="C25" s="113">
        <v>6.0266292922214433</v>
      </c>
      <c r="D25" s="115">
        <v>172</v>
      </c>
      <c r="E25" s="114">
        <v>134</v>
      </c>
      <c r="F25" s="114">
        <v>199</v>
      </c>
      <c r="G25" s="114">
        <v>153</v>
      </c>
      <c r="H25" s="140">
        <v>136</v>
      </c>
      <c r="I25" s="115">
        <v>36</v>
      </c>
      <c r="J25" s="116">
        <v>26.470588235294116</v>
      </c>
    </row>
    <row r="26" spans="1:15" s="110" customFormat="1" ht="24.95" customHeight="1" x14ac:dyDescent="0.2">
      <c r="A26" s="201">
        <v>782.78300000000002</v>
      </c>
      <c r="B26" s="203" t="s">
        <v>160</v>
      </c>
      <c r="C26" s="113">
        <v>18.255080588647512</v>
      </c>
      <c r="D26" s="115">
        <v>521</v>
      </c>
      <c r="E26" s="114">
        <v>448</v>
      </c>
      <c r="F26" s="114">
        <v>486</v>
      </c>
      <c r="G26" s="114">
        <v>404</v>
      </c>
      <c r="H26" s="140">
        <v>417</v>
      </c>
      <c r="I26" s="115">
        <v>104</v>
      </c>
      <c r="J26" s="116">
        <v>24.940047961630697</v>
      </c>
    </row>
    <row r="27" spans="1:15" s="110" customFormat="1" ht="24.95" customHeight="1" x14ac:dyDescent="0.2">
      <c r="A27" s="193" t="s">
        <v>161</v>
      </c>
      <c r="B27" s="199" t="s">
        <v>162</v>
      </c>
      <c r="C27" s="113">
        <v>2.9432375613174493</v>
      </c>
      <c r="D27" s="115">
        <v>84</v>
      </c>
      <c r="E27" s="114">
        <v>68</v>
      </c>
      <c r="F27" s="114">
        <v>208</v>
      </c>
      <c r="G27" s="114">
        <v>84</v>
      </c>
      <c r="H27" s="140">
        <v>96</v>
      </c>
      <c r="I27" s="115">
        <v>-12</v>
      </c>
      <c r="J27" s="116">
        <v>-12.5</v>
      </c>
    </row>
    <row r="28" spans="1:15" s="110" customFormat="1" ht="24.95" customHeight="1" x14ac:dyDescent="0.2">
      <c r="A28" s="193" t="s">
        <v>163</v>
      </c>
      <c r="B28" s="199" t="s">
        <v>164</v>
      </c>
      <c r="C28" s="113">
        <v>3.8542396636299929</v>
      </c>
      <c r="D28" s="115">
        <v>110</v>
      </c>
      <c r="E28" s="114">
        <v>95</v>
      </c>
      <c r="F28" s="114">
        <v>181</v>
      </c>
      <c r="G28" s="114">
        <v>71</v>
      </c>
      <c r="H28" s="140">
        <v>91</v>
      </c>
      <c r="I28" s="115">
        <v>19</v>
      </c>
      <c r="J28" s="116">
        <v>20.87912087912088</v>
      </c>
    </row>
    <row r="29" spans="1:15" s="110" customFormat="1" ht="24.95" customHeight="1" x14ac:dyDescent="0.2">
      <c r="A29" s="193">
        <v>86</v>
      </c>
      <c r="B29" s="199" t="s">
        <v>165</v>
      </c>
      <c r="C29" s="113">
        <v>12.088297126839523</v>
      </c>
      <c r="D29" s="115">
        <v>345</v>
      </c>
      <c r="E29" s="114">
        <v>204</v>
      </c>
      <c r="F29" s="114">
        <v>174</v>
      </c>
      <c r="G29" s="114">
        <v>146</v>
      </c>
      <c r="H29" s="140">
        <v>130</v>
      </c>
      <c r="I29" s="115">
        <v>215</v>
      </c>
      <c r="J29" s="116">
        <v>165.38461538461539</v>
      </c>
    </row>
    <row r="30" spans="1:15" s="110" customFormat="1" ht="24.95" customHeight="1" x14ac:dyDescent="0.2">
      <c r="A30" s="193">
        <v>87.88</v>
      </c>
      <c r="B30" s="204" t="s">
        <v>166</v>
      </c>
      <c r="C30" s="113">
        <v>8.3391730903994397</v>
      </c>
      <c r="D30" s="115">
        <v>238</v>
      </c>
      <c r="E30" s="114">
        <v>240</v>
      </c>
      <c r="F30" s="114">
        <v>451</v>
      </c>
      <c r="G30" s="114">
        <v>213</v>
      </c>
      <c r="H30" s="140">
        <v>200</v>
      </c>
      <c r="I30" s="115">
        <v>38</v>
      </c>
      <c r="J30" s="116">
        <v>19</v>
      </c>
    </row>
    <row r="31" spans="1:15" s="110" customFormat="1" ht="24.95" customHeight="1" x14ac:dyDescent="0.2">
      <c r="A31" s="193" t="s">
        <v>167</v>
      </c>
      <c r="B31" s="199" t="s">
        <v>168</v>
      </c>
      <c r="C31" s="113">
        <v>4.3447792571829016</v>
      </c>
      <c r="D31" s="115">
        <v>124</v>
      </c>
      <c r="E31" s="114">
        <v>129</v>
      </c>
      <c r="F31" s="114">
        <v>143</v>
      </c>
      <c r="G31" s="114">
        <v>108</v>
      </c>
      <c r="H31" s="140">
        <v>102</v>
      </c>
      <c r="I31" s="115">
        <v>22</v>
      </c>
      <c r="J31" s="116">
        <v>21.568627450980394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0.17519271198318151</v>
      </c>
      <c r="D34" s="115">
        <v>5</v>
      </c>
      <c r="E34" s="114">
        <v>5</v>
      </c>
      <c r="F34" s="114">
        <v>10</v>
      </c>
      <c r="G34" s="114">
        <v>7</v>
      </c>
      <c r="H34" s="140" t="s">
        <v>513</v>
      </c>
      <c r="I34" s="115" t="s">
        <v>513</v>
      </c>
      <c r="J34" s="116" t="s">
        <v>513</v>
      </c>
    </row>
    <row r="35" spans="1:10" s="110" customFormat="1" ht="24.95" customHeight="1" x14ac:dyDescent="0.2">
      <c r="A35" s="292" t="s">
        <v>171</v>
      </c>
      <c r="B35" s="293" t="s">
        <v>172</v>
      </c>
      <c r="C35" s="113">
        <v>18.395234758234057</v>
      </c>
      <c r="D35" s="115">
        <v>525</v>
      </c>
      <c r="E35" s="114">
        <v>247</v>
      </c>
      <c r="F35" s="114">
        <v>600</v>
      </c>
      <c r="G35" s="114">
        <v>403</v>
      </c>
      <c r="H35" s="140" t="s">
        <v>513</v>
      </c>
      <c r="I35" s="115" t="s">
        <v>513</v>
      </c>
      <c r="J35" s="116" t="s">
        <v>513</v>
      </c>
    </row>
    <row r="36" spans="1:10" s="110" customFormat="1" ht="24.95" customHeight="1" x14ac:dyDescent="0.2">
      <c r="A36" s="294" t="s">
        <v>173</v>
      </c>
      <c r="B36" s="295" t="s">
        <v>174</v>
      </c>
      <c r="C36" s="125">
        <v>81.42957252978276</v>
      </c>
      <c r="D36" s="143">
        <v>2324</v>
      </c>
      <c r="E36" s="144">
        <v>2032</v>
      </c>
      <c r="F36" s="144">
        <v>2933</v>
      </c>
      <c r="G36" s="144">
        <v>1806</v>
      </c>
      <c r="H36" s="145">
        <v>1921</v>
      </c>
      <c r="I36" s="143">
        <v>403</v>
      </c>
      <c r="J36" s="146">
        <v>20.978656949505467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2854</v>
      </c>
      <c r="F11" s="264">
        <v>2284</v>
      </c>
      <c r="G11" s="264">
        <v>3543</v>
      </c>
      <c r="H11" s="264">
        <v>2216</v>
      </c>
      <c r="I11" s="265">
        <v>2557</v>
      </c>
      <c r="J11" s="263">
        <v>297</v>
      </c>
      <c r="K11" s="266">
        <v>11.615174032068831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29.467414155571127</v>
      </c>
      <c r="E13" s="115">
        <v>841</v>
      </c>
      <c r="F13" s="114">
        <v>771</v>
      </c>
      <c r="G13" s="114">
        <v>1057</v>
      </c>
      <c r="H13" s="114">
        <v>738</v>
      </c>
      <c r="I13" s="140">
        <v>673</v>
      </c>
      <c r="J13" s="115">
        <v>168</v>
      </c>
      <c r="K13" s="116">
        <v>24.962852897473997</v>
      </c>
    </row>
    <row r="14" spans="1:15" ht="15.95" customHeight="1" x14ac:dyDescent="0.2">
      <c r="A14" s="306" t="s">
        <v>230</v>
      </c>
      <c r="B14" s="307"/>
      <c r="C14" s="308"/>
      <c r="D14" s="113">
        <v>52.662929222144356</v>
      </c>
      <c r="E14" s="115">
        <v>1503</v>
      </c>
      <c r="F14" s="114">
        <v>1127</v>
      </c>
      <c r="G14" s="114">
        <v>1932</v>
      </c>
      <c r="H14" s="114">
        <v>1173</v>
      </c>
      <c r="I14" s="140">
        <v>1470</v>
      </c>
      <c r="J14" s="115">
        <v>33</v>
      </c>
      <c r="K14" s="116">
        <v>2.2448979591836733</v>
      </c>
    </row>
    <row r="15" spans="1:15" ht="15.95" customHeight="1" x14ac:dyDescent="0.2">
      <c r="A15" s="306" t="s">
        <v>231</v>
      </c>
      <c r="B15" s="307"/>
      <c r="C15" s="308"/>
      <c r="D15" s="113">
        <v>6.7624386825508056</v>
      </c>
      <c r="E15" s="115">
        <v>193</v>
      </c>
      <c r="F15" s="114">
        <v>138</v>
      </c>
      <c r="G15" s="114">
        <v>188</v>
      </c>
      <c r="H15" s="114">
        <v>90</v>
      </c>
      <c r="I15" s="140">
        <v>172</v>
      </c>
      <c r="J15" s="115">
        <v>21</v>
      </c>
      <c r="K15" s="116">
        <v>12.209302325581396</v>
      </c>
    </row>
    <row r="16" spans="1:15" ht="15.95" customHeight="1" x14ac:dyDescent="0.2">
      <c r="A16" s="306" t="s">
        <v>232</v>
      </c>
      <c r="B16" s="307"/>
      <c r="C16" s="308"/>
      <c r="D16" s="113">
        <v>9.6706377014716196</v>
      </c>
      <c r="E16" s="115">
        <v>276</v>
      </c>
      <c r="F16" s="114">
        <v>208</v>
      </c>
      <c r="G16" s="114">
        <v>300</v>
      </c>
      <c r="H16" s="114">
        <v>172</v>
      </c>
      <c r="I16" s="140">
        <v>209</v>
      </c>
      <c r="J16" s="115">
        <v>67</v>
      </c>
      <c r="K16" s="116">
        <v>32.057416267942585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0.28030833917309039</v>
      </c>
      <c r="E18" s="115">
        <v>8</v>
      </c>
      <c r="F18" s="114">
        <v>4</v>
      </c>
      <c r="G18" s="114">
        <v>10</v>
      </c>
      <c r="H18" s="114">
        <v>7</v>
      </c>
      <c r="I18" s="140">
        <v>5</v>
      </c>
      <c r="J18" s="115">
        <v>3</v>
      </c>
      <c r="K18" s="116">
        <v>60</v>
      </c>
    </row>
    <row r="19" spans="1:11" ht="14.1" customHeight="1" x14ac:dyDescent="0.2">
      <c r="A19" s="306" t="s">
        <v>235</v>
      </c>
      <c r="B19" s="307" t="s">
        <v>236</v>
      </c>
      <c r="C19" s="308"/>
      <c r="D19" s="113">
        <v>0.17519271198318151</v>
      </c>
      <c r="E19" s="115">
        <v>5</v>
      </c>
      <c r="F19" s="114">
        <v>3</v>
      </c>
      <c r="G19" s="114">
        <v>7</v>
      </c>
      <c r="H19" s="114">
        <v>3</v>
      </c>
      <c r="I19" s="140">
        <v>4</v>
      </c>
      <c r="J19" s="115">
        <v>1</v>
      </c>
      <c r="K19" s="116">
        <v>25</v>
      </c>
    </row>
    <row r="20" spans="1:11" ht="14.1" customHeight="1" x14ac:dyDescent="0.2">
      <c r="A20" s="306">
        <v>12</v>
      </c>
      <c r="B20" s="307" t="s">
        <v>237</v>
      </c>
      <c r="C20" s="308"/>
      <c r="D20" s="113">
        <v>0.91100210231254375</v>
      </c>
      <c r="E20" s="115">
        <v>26</v>
      </c>
      <c r="F20" s="114">
        <v>23</v>
      </c>
      <c r="G20" s="114">
        <v>38</v>
      </c>
      <c r="H20" s="114">
        <v>32</v>
      </c>
      <c r="I20" s="140">
        <v>32</v>
      </c>
      <c r="J20" s="115">
        <v>-6</v>
      </c>
      <c r="K20" s="116">
        <v>-18.75</v>
      </c>
    </row>
    <row r="21" spans="1:11" ht="14.1" customHeight="1" x14ac:dyDescent="0.2">
      <c r="A21" s="306">
        <v>21</v>
      </c>
      <c r="B21" s="307" t="s">
        <v>238</v>
      </c>
      <c r="C21" s="308"/>
      <c r="D21" s="113" t="s">
        <v>513</v>
      </c>
      <c r="E21" s="115" t="s">
        <v>513</v>
      </c>
      <c r="F21" s="114">
        <v>5</v>
      </c>
      <c r="G21" s="114" t="s">
        <v>513</v>
      </c>
      <c r="H21" s="114" t="s">
        <v>513</v>
      </c>
      <c r="I21" s="140">
        <v>7</v>
      </c>
      <c r="J21" s="115" t="s">
        <v>513</v>
      </c>
      <c r="K21" s="116" t="s">
        <v>513</v>
      </c>
    </row>
    <row r="22" spans="1:11" ht="14.1" customHeight="1" x14ac:dyDescent="0.2">
      <c r="A22" s="306">
        <v>22</v>
      </c>
      <c r="B22" s="307" t="s">
        <v>239</v>
      </c>
      <c r="C22" s="308"/>
      <c r="D22" s="113">
        <v>0.80588647512263489</v>
      </c>
      <c r="E22" s="115">
        <v>23</v>
      </c>
      <c r="F22" s="114">
        <v>14</v>
      </c>
      <c r="G22" s="114">
        <v>32</v>
      </c>
      <c r="H22" s="114">
        <v>18</v>
      </c>
      <c r="I22" s="140">
        <v>19</v>
      </c>
      <c r="J22" s="115">
        <v>4</v>
      </c>
      <c r="K22" s="116">
        <v>21.05263157894737</v>
      </c>
    </row>
    <row r="23" spans="1:11" ht="14.1" customHeight="1" x14ac:dyDescent="0.2">
      <c r="A23" s="306">
        <v>23</v>
      </c>
      <c r="B23" s="307" t="s">
        <v>240</v>
      </c>
      <c r="C23" s="308"/>
      <c r="D23" s="113">
        <v>0.49053959355290822</v>
      </c>
      <c r="E23" s="115">
        <v>14</v>
      </c>
      <c r="F23" s="114">
        <v>15</v>
      </c>
      <c r="G23" s="114">
        <v>37</v>
      </c>
      <c r="H23" s="114">
        <v>11</v>
      </c>
      <c r="I23" s="140">
        <v>39</v>
      </c>
      <c r="J23" s="115">
        <v>-25</v>
      </c>
      <c r="K23" s="116">
        <v>-64.102564102564102</v>
      </c>
    </row>
    <row r="24" spans="1:11" ht="14.1" customHeight="1" x14ac:dyDescent="0.2">
      <c r="A24" s="306">
        <v>24</v>
      </c>
      <c r="B24" s="307" t="s">
        <v>241</v>
      </c>
      <c r="C24" s="308"/>
      <c r="D24" s="113">
        <v>3.9943938332165381</v>
      </c>
      <c r="E24" s="115">
        <v>114</v>
      </c>
      <c r="F24" s="114">
        <v>37</v>
      </c>
      <c r="G24" s="114">
        <v>85</v>
      </c>
      <c r="H24" s="114">
        <v>65</v>
      </c>
      <c r="I24" s="140">
        <v>63</v>
      </c>
      <c r="J24" s="115">
        <v>51</v>
      </c>
      <c r="K24" s="116">
        <v>80.952380952380949</v>
      </c>
    </row>
    <row r="25" spans="1:11" ht="14.1" customHeight="1" x14ac:dyDescent="0.2">
      <c r="A25" s="306">
        <v>25</v>
      </c>
      <c r="B25" s="307" t="s">
        <v>242</v>
      </c>
      <c r="C25" s="308"/>
      <c r="D25" s="113">
        <v>3.3286615276804485</v>
      </c>
      <c r="E25" s="115">
        <v>95</v>
      </c>
      <c r="F25" s="114">
        <v>42</v>
      </c>
      <c r="G25" s="114">
        <v>116</v>
      </c>
      <c r="H25" s="114">
        <v>60</v>
      </c>
      <c r="I25" s="140">
        <v>183</v>
      </c>
      <c r="J25" s="115">
        <v>-88</v>
      </c>
      <c r="K25" s="116">
        <v>-48.087431693989068</v>
      </c>
    </row>
    <row r="26" spans="1:11" ht="14.1" customHeight="1" x14ac:dyDescent="0.2">
      <c r="A26" s="306">
        <v>26</v>
      </c>
      <c r="B26" s="307" t="s">
        <v>243</v>
      </c>
      <c r="C26" s="308"/>
      <c r="D26" s="113">
        <v>2.6979677645409952</v>
      </c>
      <c r="E26" s="115">
        <v>77</v>
      </c>
      <c r="F26" s="114">
        <v>43</v>
      </c>
      <c r="G26" s="114">
        <v>137</v>
      </c>
      <c r="H26" s="114">
        <v>67</v>
      </c>
      <c r="I26" s="140">
        <v>112</v>
      </c>
      <c r="J26" s="115">
        <v>-35</v>
      </c>
      <c r="K26" s="116">
        <v>-31.25</v>
      </c>
    </row>
    <row r="27" spans="1:11" ht="14.1" customHeight="1" x14ac:dyDescent="0.2">
      <c r="A27" s="306">
        <v>27</v>
      </c>
      <c r="B27" s="307" t="s">
        <v>244</v>
      </c>
      <c r="C27" s="308"/>
      <c r="D27" s="113">
        <v>0.87596355991590746</v>
      </c>
      <c r="E27" s="115">
        <v>25</v>
      </c>
      <c r="F27" s="114">
        <v>7</v>
      </c>
      <c r="G27" s="114">
        <v>16</v>
      </c>
      <c r="H27" s="114">
        <v>20</v>
      </c>
      <c r="I27" s="140">
        <v>38</v>
      </c>
      <c r="J27" s="115">
        <v>-13</v>
      </c>
      <c r="K27" s="116">
        <v>-34.210526315789473</v>
      </c>
    </row>
    <row r="28" spans="1:11" ht="14.1" customHeight="1" x14ac:dyDescent="0.2">
      <c r="A28" s="306">
        <v>28</v>
      </c>
      <c r="B28" s="307" t="s">
        <v>245</v>
      </c>
      <c r="C28" s="308"/>
      <c r="D28" s="113" t="s">
        <v>513</v>
      </c>
      <c r="E28" s="115" t="s">
        <v>513</v>
      </c>
      <c r="F28" s="114">
        <v>0</v>
      </c>
      <c r="G28" s="114" t="s">
        <v>513</v>
      </c>
      <c r="H28" s="114">
        <v>3</v>
      </c>
      <c r="I28" s="140">
        <v>5</v>
      </c>
      <c r="J28" s="115" t="s">
        <v>513</v>
      </c>
      <c r="K28" s="116" t="s">
        <v>513</v>
      </c>
    </row>
    <row r="29" spans="1:11" ht="14.1" customHeight="1" x14ac:dyDescent="0.2">
      <c r="A29" s="306">
        <v>29</v>
      </c>
      <c r="B29" s="307" t="s">
        <v>246</v>
      </c>
      <c r="C29" s="308"/>
      <c r="D29" s="113">
        <v>7.7084793272599859</v>
      </c>
      <c r="E29" s="115">
        <v>220</v>
      </c>
      <c r="F29" s="114">
        <v>169</v>
      </c>
      <c r="G29" s="114">
        <v>195</v>
      </c>
      <c r="H29" s="114">
        <v>189</v>
      </c>
      <c r="I29" s="140">
        <v>148</v>
      </c>
      <c r="J29" s="115">
        <v>72</v>
      </c>
      <c r="K29" s="116">
        <v>48.648648648648646</v>
      </c>
    </row>
    <row r="30" spans="1:11" ht="14.1" customHeight="1" x14ac:dyDescent="0.2">
      <c r="A30" s="306" t="s">
        <v>247</v>
      </c>
      <c r="B30" s="307" t="s">
        <v>248</v>
      </c>
      <c r="C30" s="308"/>
      <c r="D30" s="113">
        <v>3.7841625788367206</v>
      </c>
      <c r="E30" s="115">
        <v>108</v>
      </c>
      <c r="F30" s="114">
        <v>128</v>
      </c>
      <c r="G30" s="114">
        <v>118</v>
      </c>
      <c r="H30" s="114">
        <v>119</v>
      </c>
      <c r="I30" s="140">
        <v>94</v>
      </c>
      <c r="J30" s="115">
        <v>14</v>
      </c>
      <c r="K30" s="116">
        <v>14.893617021276595</v>
      </c>
    </row>
    <row r="31" spans="1:11" ht="14.1" customHeight="1" x14ac:dyDescent="0.2">
      <c r="A31" s="306" t="s">
        <v>249</v>
      </c>
      <c r="B31" s="307" t="s">
        <v>250</v>
      </c>
      <c r="C31" s="308"/>
      <c r="D31" s="113">
        <v>3.9243167484232657</v>
      </c>
      <c r="E31" s="115">
        <v>112</v>
      </c>
      <c r="F31" s="114">
        <v>41</v>
      </c>
      <c r="G31" s="114">
        <v>77</v>
      </c>
      <c r="H31" s="114">
        <v>70</v>
      </c>
      <c r="I31" s="140">
        <v>54</v>
      </c>
      <c r="J31" s="115">
        <v>58</v>
      </c>
      <c r="K31" s="116">
        <v>107.4074074074074</v>
      </c>
    </row>
    <row r="32" spans="1:11" ht="14.1" customHeight="1" x14ac:dyDescent="0.2">
      <c r="A32" s="306">
        <v>31</v>
      </c>
      <c r="B32" s="307" t="s">
        <v>251</v>
      </c>
      <c r="C32" s="308"/>
      <c r="D32" s="113">
        <v>0.45550105115627187</v>
      </c>
      <c r="E32" s="115">
        <v>13</v>
      </c>
      <c r="F32" s="114">
        <v>5</v>
      </c>
      <c r="G32" s="114">
        <v>19</v>
      </c>
      <c r="H32" s="114">
        <v>17</v>
      </c>
      <c r="I32" s="140">
        <v>13</v>
      </c>
      <c r="J32" s="115">
        <v>0</v>
      </c>
      <c r="K32" s="116">
        <v>0</v>
      </c>
    </row>
    <row r="33" spans="1:11" ht="14.1" customHeight="1" x14ac:dyDescent="0.2">
      <c r="A33" s="306">
        <v>32</v>
      </c>
      <c r="B33" s="307" t="s">
        <v>252</v>
      </c>
      <c r="C33" s="308"/>
      <c r="D33" s="113">
        <v>3.5739313244569026</v>
      </c>
      <c r="E33" s="115">
        <v>102</v>
      </c>
      <c r="F33" s="114">
        <v>51</v>
      </c>
      <c r="G33" s="114">
        <v>112</v>
      </c>
      <c r="H33" s="114">
        <v>84</v>
      </c>
      <c r="I33" s="140">
        <v>57</v>
      </c>
      <c r="J33" s="115">
        <v>45</v>
      </c>
      <c r="K33" s="116">
        <v>78.94736842105263</v>
      </c>
    </row>
    <row r="34" spans="1:11" ht="14.1" customHeight="1" x14ac:dyDescent="0.2">
      <c r="A34" s="306">
        <v>33</v>
      </c>
      <c r="B34" s="307" t="s">
        <v>253</v>
      </c>
      <c r="C34" s="308"/>
      <c r="D34" s="113">
        <v>2.9782761037140855</v>
      </c>
      <c r="E34" s="115">
        <v>85</v>
      </c>
      <c r="F34" s="114">
        <v>37</v>
      </c>
      <c r="G34" s="114">
        <v>135</v>
      </c>
      <c r="H34" s="114">
        <v>122</v>
      </c>
      <c r="I34" s="140">
        <v>78</v>
      </c>
      <c r="J34" s="115">
        <v>7</v>
      </c>
      <c r="K34" s="116">
        <v>8.9743589743589745</v>
      </c>
    </row>
    <row r="35" spans="1:11" ht="14.1" customHeight="1" x14ac:dyDescent="0.2">
      <c r="A35" s="306">
        <v>34</v>
      </c>
      <c r="B35" s="307" t="s">
        <v>254</v>
      </c>
      <c r="C35" s="308"/>
      <c r="D35" s="113">
        <v>2.7330063069376314</v>
      </c>
      <c r="E35" s="115">
        <v>78</v>
      </c>
      <c r="F35" s="114">
        <v>71</v>
      </c>
      <c r="G35" s="114">
        <v>101</v>
      </c>
      <c r="H35" s="114">
        <v>72</v>
      </c>
      <c r="I35" s="140">
        <v>118</v>
      </c>
      <c r="J35" s="115">
        <v>-40</v>
      </c>
      <c r="K35" s="116">
        <v>-33.898305084745765</v>
      </c>
    </row>
    <row r="36" spans="1:11" ht="14.1" customHeight="1" x14ac:dyDescent="0.2">
      <c r="A36" s="306">
        <v>41</v>
      </c>
      <c r="B36" s="307" t="s">
        <v>255</v>
      </c>
      <c r="C36" s="308"/>
      <c r="D36" s="113">
        <v>0.45550105115627187</v>
      </c>
      <c r="E36" s="115">
        <v>13</v>
      </c>
      <c r="F36" s="114">
        <v>12</v>
      </c>
      <c r="G36" s="114">
        <v>18</v>
      </c>
      <c r="H36" s="114">
        <v>5</v>
      </c>
      <c r="I36" s="140">
        <v>10</v>
      </c>
      <c r="J36" s="115">
        <v>3</v>
      </c>
      <c r="K36" s="116">
        <v>30</v>
      </c>
    </row>
    <row r="37" spans="1:11" ht="14.1" customHeight="1" x14ac:dyDescent="0.2">
      <c r="A37" s="306">
        <v>42</v>
      </c>
      <c r="B37" s="307" t="s">
        <v>256</v>
      </c>
      <c r="C37" s="308"/>
      <c r="D37" s="113" t="s">
        <v>513</v>
      </c>
      <c r="E37" s="115" t="s">
        <v>513</v>
      </c>
      <c r="F37" s="114" t="s">
        <v>513</v>
      </c>
      <c r="G37" s="114">
        <v>5</v>
      </c>
      <c r="H37" s="114" t="s">
        <v>513</v>
      </c>
      <c r="I37" s="140" t="s">
        <v>513</v>
      </c>
      <c r="J37" s="115" t="s">
        <v>513</v>
      </c>
      <c r="K37" s="116" t="s">
        <v>513</v>
      </c>
    </row>
    <row r="38" spans="1:11" ht="14.1" customHeight="1" x14ac:dyDescent="0.2">
      <c r="A38" s="306">
        <v>43</v>
      </c>
      <c r="B38" s="307" t="s">
        <v>257</v>
      </c>
      <c r="C38" s="308"/>
      <c r="D38" s="113">
        <v>0.5255781359495445</v>
      </c>
      <c r="E38" s="115">
        <v>15</v>
      </c>
      <c r="F38" s="114">
        <v>6</v>
      </c>
      <c r="G38" s="114">
        <v>25</v>
      </c>
      <c r="H38" s="114">
        <v>13</v>
      </c>
      <c r="I38" s="140">
        <v>19</v>
      </c>
      <c r="J38" s="115">
        <v>-4</v>
      </c>
      <c r="K38" s="116">
        <v>-21.05263157894737</v>
      </c>
    </row>
    <row r="39" spans="1:11" ht="14.1" customHeight="1" x14ac:dyDescent="0.2">
      <c r="A39" s="306">
        <v>51</v>
      </c>
      <c r="B39" s="307" t="s">
        <v>258</v>
      </c>
      <c r="C39" s="308"/>
      <c r="D39" s="113">
        <v>9.8107918710581643</v>
      </c>
      <c r="E39" s="115">
        <v>280</v>
      </c>
      <c r="F39" s="114">
        <v>247</v>
      </c>
      <c r="G39" s="114">
        <v>344</v>
      </c>
      <c r="H39" s="114">
        <v>214</v>
      </c>
      <c r="I39" s="140">
        <v>190</v>
      </c>
      <c r="J39" s="115">
        <v>90</v>
      </c>
      <c r="K39" s="116">
        <v>47.368421052631582</v>
      </c>
    </row>
    <row r="40" spans="1:11" ht="14.1" customHeight="1" x14ac:dyDescent="0.2">
      <c r="A40" s="306" t="s">
        <v>259</v>
      </c>
      <c r="B40" s="307" t="s">
        <v>260</v>
      </c>
      <c r="C40" s="308"/>
      <c r="D40" s="113">
        <v>9.1100210231254373</v>
      </c>
      <c r="E40" s="115">
        <v>260</v>
      </c>
      <c r="F40" s="114">
        <v>237</v>
      </c>
      <c r="G40" s="114">
        <v>321</v>
      </c>
      <c r="H40" s="114">
        <v>204</v>
      </c>
      <c r="I40" s="140">
        <v>162</v>
      </c>
      <c r="J40" s="115">
        <v>98</v>
      </c>
      <c r="K40" s="116">
        <v>60.493827160493829</v>
      </c>
    </row>
    <row r="41" spans="1:11" ht="14.1" customHeight="1" x14ac:dyDescent="0.2">
      <c r="A41" s="306"/>
      <c r="B41" s="307" t="s">
        <v>261</v>
      </c>
      <c r="C41" s="308"/>
      <c r="D41" s="113">
        <v>8.0588647512263485</v>
      </c>
      <c r="E41" s="115">
        <v>230</v>
      </c>
      <c r="F41" s="114">
        <v>208</v>
      </c>
      <c r="G41" s="114">
        <v>271</v>
      </c>
      <c r="H41" s="114">
        <v>183</v>
      </c>
      <c r="I41" s="140">
        <v>137</v>
      </c>
      <c r="J41" s="115">
        <v>93</v>
      </c>
      <c r="K41" s="116">
        <v>67.883211678832112</v>
      </c>
    </row>
    <row r="42" spans="1:11" ht="14.1" customHeight="1" x14ac:dyDescent="0.2">
      <c r="A42" s="306">
        <v>52</v>
      </c>
      <c r="B42" s="307" t="s">
        <v>262</v>
      </c>
      <c r="C42" s="308"/>
      <c r="D42" s="113">
        <v>3.0133146461107216</v>
      </c>
      <c r="E42" s="115">
        <v>86</v>
      </c>
      <c r="F42" s="114">
        <v>69</v>
      </c>
      <c r="G42" s="114">
        <v>113</v>
      </c>
      <c r="H42" s="114">
        <v>62</v>
      </c>
      <c r="I42" s="140">
        <v>126</v>
      </c>
      <c r="J42" s="115">
        <v>-40</v>
      </c>
      <c r="K42" s="116">
        <v>-31.746031746031747</v>
      </c>
    </row>
    <row r="43" spans="1:11" ht="14.1" customHeight="1" x14ac:dyDescent="0.2">
      <c r="A43" s="306" t="s">
        <v>263</v>
      </c>
      <c r="B43" s="307" t="s">
        <v>264</v>
      </c>
      <c r="C43" s="308"/>
      <c r="D43" s="113">
        <v>2.3475823405746321</v>
      </c>
      <c r="E43" s="115">
        <v>67</v>
      </c>
      <c r="F43" s="114">
        <v>47</v>
      </c>
      <c r="G43" s="114">
        <v>71</v>
      </c>
      <c r="H43" s="114">
        <v>42</v>
      </c>
      <c r="I43" s="140">
        <v>110</v>
      </c>
      <c r="J43" s="115">
        <v>-43</v>
      </c>
      <c r="K43" s="116">
        <v>-39.090909090909093</v>
      </c>
    </row>
    <row r="44" spans="1:11" ht="14.1" customHeight="1" x14ac:dyDescent="0.2">
      <c r="A44" s="306">
        <v>53</v>
      </c>
      <c r="B44" s="307" t="s">
        <v>265</v>
      </c>
      <c r="C44" s="308"/>
      <c r="D44" s="113">
        <v>2.8731604765241765</v>
      </c>
      <c r="E44" s="115">
        <v>82</v>
      </c>
      <c r="F44" s="114">
        <v>85</v>
      </c>
      <c r="G44" s="114">
        <v>106</v>
      </c>
      <c r="H44" s="114">
        <v>86</v>
      </c>
      <c r="I44" s="140">
        <v>61</v>
      </c>
      <c r="J44" s="115">
        <v>21</v>
      </c>
      <c r="K44" s="116">
        <v>34.42622950819672</v>
      </c>
    </row>
    <row r="45" spans="1:11" ht="14.1" customHeight="1" x14ac:dyDescent="0.2">
      <c r="A45" s="306" t="s">
        <v>266</v>
      </c>
      <c r="B45" s="307" t="s">
        <v>267</v>
      </c>
      <c r="C45" s="308"/>
      <c r="D45" s="113">
        <v>2.8731604765241765</v>
      </c>
      <c r="E45" s="115">
        <v>82</v>
      </c>
      <c r="F45" s="114">
        <v>84</v>
      </c>
      <c r="G45" s="114">
        <v>105</v>
      </c>
      <c r="H45" s="114">
        <v>84</v>
      </c>
      <c r="I45" s="140">
        <v>50</v>
      </c>
      <c r="J45" s="115">
        <v>32</v>
      </c>
      <c r="K45" s="116">
        <v>64</v>
      </c>
    </row>
    <row r="46" spans="1:11" ht="14.1" customHeight="1" x14ac:dyDescent="0.2">
      <c r="A46" s="306">
        <v>54</v>
      </c>
      <c r="B46" s="307" t="s">
        <v>268</v>
      </c>
      <c r="C46" s="308"/>
      <c r="D46" s="113">
        <v>4.4148563419761739</v>
      </c>
      <c r="E46" s="115">
        <v>126</v>
      </c>
      <c r="F46" s="114">
        <v>80</v>
      </c>
      <c r="G46" s="114">
        <v>105</v>
      </c>
      <c r="H46" s="114">
        <v>96</v>
      </c>
      <c r="I46" s="140">
        <v>102</v>
      </c>
      <c r="J46" s="115">
        <v>24</v>
      </c>
      <c r="K46" s="116">
        <v>23.529411764705884</v>
      </c>
    </row>
    <row r="47" spans="1:11" ht="14.1" customHeight="1" x14ac:dyDescent="0.2">
      <c r="A47" s="306">
        <v>61</v>
      </c>
      <c r="B47" s="307" t="s">
        <v>269</v>
      </c>
      <c r="C47" s="308"/>
      <c r="D47" s="113">
        <v>0.80588647512263489</v>
      </c>
      <c r="E47" s="115">
        <v>23</v>
      </c>
      <c r="F47" s="114">
        <v>26</v>
      </c>
      <c r="G47" s="114">
        <v>42</v>
      </c>
      <c r="H47" s="114">
        <v>20</v>
      </c>
      <c r="I47" s="140">
        <v>42</v>
      </c>
      <c r="J47" s="115">
        <v>-19</v>
      </c>
      <c r="K47" s="116">
        <v>-45.238095238095241</v>
      </c>
    </row>
    <row r="48" spans="1:11" ht="14.1" customHeight="1" x14ac:dyDescent="0.2">
      <c r="A48" s="306">
        <v>62</v>
      </c>
      <c r="B48" s="307" t="s">
        <v>270</v>
      </c>
      <c r="C48" s="308"/>
      <c r="D48" s="113">
        <v>6.0266292922214433</v>
      </c>
      <c r="E48" s="115">
        <v>172</v>
      </c>
      <c r="F48" s="114">
        <v>252</v>
      </c>
      <c r="G48" s="114">
        <v>299</v>
      </c>
      <c r="H48" s="114">
        <v>179</v>
      </c>
      <c r="I48" s="140">
        <v>163</v>
      </c>
      <c r="J48" s="115">
        <v>9</v>
      </c>
      <c r="K48" s="116">
        <v>5.5214723926380369</v>
      </c>
    </row>
    <row r="49" spans="1:11" ht="14.1" customHeight="1" x14ac:dyDescent="0.2">
      <c r="A49" s="306">
        <v>63</v>
      </c>
      <c r="B49" s="307" t="s">
        <v>271</v>
      </c>
      <c r="C49" s="308"/>
      <c r="D49" s="113">
        <v>5.0455501051156268</v>
      </c>
      <c r="E49" s="115">
        <v>144</v>
      </c>
      <c r="F49" s="114">
        <v>82</v>
      </c>
      <c r="G49" s="114">
        <v>143</v>
      </c>
      <c r="H49" s="114">
        <v>104</v>
      </c>
      <c r="I49" s="140">
        <v>98</v>
      </c>
      <c r="J49" s="115">
        <v>46</v>
      </c>
      <c r="K49" s="116">
        <v>46.938775510204081</v>
      </c>
    </row>
    <row r="50" spans="1:11" ht="14.1" customHeight="1" x14ac:dyDescent="0.2">
      <c r="A50" s="306" t="s">
        <v>272</v>
      </c>
      <c r="B50" s="307" t="s">
        <v>273</v>
      </c>
      <c r="C50" s="308"/>
      <c r="D50" s="113">
        <v>1.1212333566923616</v>
      </c>
      <c r="E50" s="115">
        <v>32</v>
      </c>
      <c r="F50" s="114">
        <v>21</v>
      </c>
      <c r="G50" s="114">
        <v>48</v>
      </c>
      <c r="H50" s="114">
        <v>18</v>
      </c>
      <c r="I50" s="140">
        <v>26</v>
      </c>
      <c r="J50" s="115">
        <v>6</v>
      </c>
      <c r="K50" s="116">
        <v>23.076923076923077</v>
      </c>
    </row>
    <row r="51" spans="1:11" ht="14.1" customHeight="1" x14ac:dyDescent="0.2">
      <c r="A51" s="306" t="s">
        <v>274</v>
      </c>
      <c r="B51" s="307" t="s">
        <v>275</v>
      </c>
      <c r="C51" s="308"/>
      <c r="D51" s="113">
        <v>3.749124036440084</v>
      </c>
      <c r="E51" s="115">
        <v>107</v>
      </c>
      <c r="F51" s="114">
        <v>55</v>
      </c>
      <c r="G51" s="114">
        <v>87</v>
      </c>
      <c r="H51" s="114">
        <v>80</v>
      </c>
      <c r="I51" s="140">
        <v>67</v>
      </c>
      <c r="J51" s="115">
        <v>40</v>
      </c>
      <c r="K51" s="116">
        <v>59.701492537313435</v>
      </c>
    </row>
    <row r="52" spans="1:11" ht="14.1" customHeight="1" x14ac:dyDescent="0.2">
      <c r="A52" s="306">
        <v>71</v>
      </c>
      <c r="B52" s="307" t="s">
        <v>276</v>
      </c>
      <c r="C52" s="308"/>
      <c r="D52" s="113">
        <v>7.3580939032936232</v>
      </c>
      <c r="E52" s="115">
        <v>210</v>
      </c>
      <c r="F52" s="114">
        <v>167</v>
      </c>
      <c r="G52" s="114">
        <v>254</v>
      </c>
      <c r="H52" s="114">
        <v>127</v>
      </c>
      <c r="I52" s="140">
        <v>226</v>
      </c>
      <c r="J52" s="115">
        <v>-16</v>
      </c>
      <c r="K52" s="116">
        <v>-7.0796460176991154</v>
      </c>
    </row>
    <row r="53" spans="1:11" ht="14.1" customHeight="1" x14ac:dyDescent="0.2">
      <c r="A53" s="306" t="s">
        <v>277</v>
      </c>
      <c r="B53" s="307" t="s">
        <v>278</v>
      </c>
      <c r="C53" s="308"/>
      <c r="D53" s="113">
        <v>2.0322354590049052</v>
      </c>
      <c r="E53" s="115">
        <v>58</v>
      </c>
      <c r="F53" s="114">
        <v>46</v>
      </c>
      <c r="G53" s="114">
        <v>102</v>
      </c>
      <c r="H53" s="114">
        <v>43</v>
      </c>
      <c r="I53" s="140">
        <v>67</v>
      </c>
      <c r="J53" s="115">
        <v>-9</v>
      </c>
      <c r="K53" s="116">
        <v>-13.432835820895523</v>
      </c>
    </row>
    <row r="54" spans="1:11" ht="14.1" customHeight="1" x14ac:dyDescent="0.2">
      <c r="A54" s="306" t="s">
        <v>279</v>
      </c>
      <c r="B54" s="307" t="s">
        <v>280</v>
      </c>
      <c r="C54" s="308"/>
      <c r="D54" s="113">
        <v>4.7652417659425366</v>
      </c>
      <c r="E54" s="115">
        <v>136</v>
      </c>
      <c r="F54" s="114">
        <v>113</v>
      </c>
      <c r="G54" s="114">
        <v>143</v>
      </c>
      <c r="H54" s="114">
        <v>77</v>
      </c>
      <c r="I54" s="140">
        <v>142</v>
      </c>
      <c r="J54" s="115">
        <v>-6</v>
      </c>
      <c r="K54" s="116">
        <v>-4.225352112676056</v>
      </c>
    </row>
    <row r="55" spans="1:11" ht="14.1" customHeight="1" x14ac:dyDescent="0.2">
      <c r="A55" s="306">
        <v>72</v>
      </c>
      <c r="B55" s="307" t="s">
        <v>281</v>
      </c>
      <c r="C55" s="308"/>
      <c r="D55" s="113">
        <v>1.2613875262789067</v>
      </c>
      <c r="E55" s="115">
        <v>36</v>
      </c>
      <c r="F55" s="114">
        <v>17</v>
      </c>
      <c r="G55" s="114">
        <v>57</v>
      </c>
      <c r="H55" s="114">
        <v>19</v>
      </c>
      <c r="I55" s="140">
        <v>36</v>
      </c>
      <c r="J55" s="115">
        <v>0</v>
      </c>
      <c r="K55" s="116">
        <v>0</v>
      </c>
    </row>
    <row r="56" spans="1:11" ht="14.1" customHeight="1" x14ac:dyDescent="0.2">
      <c r="A56" s="306" t="s">
        <v>282</v>
      </c>
      <c r="B56" s="307" t="s">
        <v>283</v>
      </c>
      <c r="C56" s="308"/>
      <c r="D56" s="113">
        <v>0.28030833917309039</v>
      </c>
      <c r="E56" s="115">
        <v>8</v>
      </c>
      <c r="F56" s="114">
        <v>5</v>
      </c>
      <c r="G56" s="114">
        <v>25</v>
      </c>
      <c r="H56" s="114">
        <v>4</v>
      </c>
      <c r="I56" s="140">
        <v>10</v>
      </c>
      <c r="J56" s="115">
        <v>-2</v>
      </c>
      <c r="K56" s="116">
        <v>-20</v>
      </c>
    </row>
    <row r="57" spans="1:11" ht="14.1" customHeight="1" x14ac:dyDescent="0.2">
      <c r="A57" s="306" t="s">
        <v>284</v>
      </c>
      <c r="B57" s="307" t="s">
        <v>285</v>
      </c>
      <c r="C57" s="308"/>
      <c r="D57" s="113">
        <v>0.5255781359495445</v>
      </c>
      <c r="E57" s="115">
        <v>15</v>
      </c>
      <c r="F57" s="114">
        <v>8</v>
      </c>
      <c r="G57" s="114">
        <v>13</v>
      </c>
      <c r="H57" s="114">
        <v>7</v>
      </c>
      <c r="I57" s="140">
        <v>12</v>
      </c>
      <c r="J57" s="115">
        <v>3</v>
      </c>
      <c r="K57" s="116">
        <v>25</v>
      </c>
    </row>
    <row r="58" spans="1:11" ht="14.1" customHeight="1" x14ac:dyDescent="0.2">
      <c r="A58" s="306">
        <v>73</v>
      </c>
      <c r="B58" s="307" t="s">
        <v>286</v>
      </c>
      <c r="C58" s="308"/>
      <c r="D58" s="113">
        <v>1.9621583742116329</v>
      </c>
      <c r="E58" s="115">
        <v>56</v>
      </c>
      <c r="F58" s="114">
        <v>37</v>
      </c>
      <c r="G58" s="114">
        <v>74</v>
      </c>
      <c r="H58" s="114">
        <v>27</v>
      </c>
      <c r="I58" s="140">
        <v>39</v>
      </c>
      <c r="J58" s="115">
        <v>17</v>
      </c>
      <c r="K58" s="116">
        <v>43.589743589743591</v>
      </c>
    </row>
    <row r="59" spans="1:11" ht="14.1" customHeight="1" x14ac:dyDescent="0.2">
      <c r="A59" s="306" t="s">
        <v>287</v>
      </c>
      <c r="B59" s="307" t="s">
        <v>288</v>
      </c>
      <c r="C59" s="308"/>
      <c r="D59" s="113">
        <v>1.5767344078486334</v>
      </c>
      <c r="E59" s="115">
        <v>45</v>
      </c>
      <c r="F59" s="114">
        <v>30</v>
      </c>
      <c r="G59" s="114">
        <v>63</v>
      </c>
      <c r="H59" s="114">
        <v>20</v>
      </c>
      <c r="I59" s="140">
        <v>31</v>
      </c>
      <c r="J59" s="115">
        <v>14</v>
      </c>
      <c r="K59" s="116">
        <v>45.161290322580648</v>
      </c>
    </row>
    <row r="60" spans="1:11" ht="14.1" customHeight="1" x14ac:dyDescent="0.2">
      <c r="A60" s="306">
        <v>81</v>
      </c>
      <c r="B60" s="307" t="s">
        <v>289</v>
      </c>
      <c r="C60" s="308"/>
      <c r="D60" s="113">
        <v>11.07217939733707</v>
      </c>
      <c r="E60" s="115">
        <v>316</v>
      </c>
      <c r="F60" s="114">
        <v>253</v>
      </c>
      <c r="G60" s="114">
        <v>229</v>
      </c>
      <c r="H60" s="114">
        <v>160</v>
      </c>
      <c r="I60" s="140">
        <v>157</v>
      </c>
      <c r="J60" s="115">
        <v>159</v>
      </c>
      <c r="K60" s="116">
        <v>101.27388535031847</v>
      </c>
    </row>
    <row r="61" spans="1:11" ht="14.1" customHeight="1" x14ac:dyDescent="0.2">
      <c r="A61" s="306" t="s">
        <v>290</v>
      </c>
      <c r="B61" s="307" t="s">
        <v>291</v>
      </c>
      <c r="C61" s="308"/>
      <c r="D61" s="113">
        <v>1.6117729502452698</v>
      </c>
      <c r="E61" s="115">
        <v>46</v>
      </c>
      <c r="F61" s="114">
        <v>55</v>
      </c>
      <c r="G61" s="114">
        <v>83</v>
      </c>
      <c r="H61" s="114">
        <v>50</v>
      </c>
      <c r="I61" s="140">
        <v>48</v>
      </c>
      <c r="J61" s="115">
        <v>-2</v>
      </c>
      <c r="K61" s="116">
        <v>-4.166666666666667</v>
      </c>
    </row>
    <row r="62" spans="1:11" ht="14.1" customHeight="1" x14ac:dyDescent="0.2">
      <c r="A62" s="306" t="s">
        <v>292</v>
      </c>
      <c r="B62" s="307" t="s">
        <v>293</v>
      </c>
      <c r="C62" s="308"/>
      <c r="D62" s="113">
        <v>4.4849334267694463</v>
      </c>
      <c r="E62" s="115">
        <v>128</v>
      </c>
      <c r="F62" s="114">
        <v>136</v>
      </c>
      <c r="G62" s="114">
        <v>91</v>
      </c>
      <c r="H62" s="114">
        <v>60</v>
      </c>
      <c r="I62" s="140">
        <v>61</v>
      </c>
      <c r="J62" s="115">
        <v>67</v>
      </c>
      <c r="K62" s="116">
        <v>109.8360655737705</v>
      </c>
    </row>
    <row r="63" spans="1:11" ht="14.1" customHeight="1" x14ac:dyDescent="0.2">
      <c r="A63" s="306"/>
      <c r="B63" s="307" t="s">
        <v>294</v>
      </c>
      <c r="C63" s="308"/>
      <c r="D63" s="113">
        <v>4.2396636299929922</v>
      </c>
      <c r="E63" s="115">
        <v>121</v>
      </c>
      <c r="F63" s="114">
        <v>127</v>
      </c>
      <c r="G63" s="114">
        <v>75</v>
      </c>
      <c r="H63" s="114">
        <v>50</v>
      </c>
      <c r="I63" s="140">
        <v>58</v>
      </c>
      <c r="J63" s="115">
        <v>63</v>
      </c>
      <c r="K63" s="116">
        <v>108.62068965517241</v>
      </c>
    </row>
    <row r="64" spans="1:11" ht="14.1" customHeight="1" x14ac:dyDescent="0.2">
      <c r="A64" s="306" t="s">
        <v>295</v>
      </c>
      <c r="B64" s="307" t="s">
        <v>296</v>
      </c>
      <c r="C64" s="308"/>
      <c r="D64" s="113">
        <v>1.7168885774351788</v>
      </c>
      <c r="E64" s="115">
        <v>49</v>
      </c>
      <c r="F64" s="114">
        <v>23</v>
      </c>
      <c r="G64" s="114">
        <v>20</v>
      </c>
      <c r="H64" s="114">
        <v>22</v>
      </c>
      <c r="I64" s="140">
        <v>20</v>
      </c>
      <c r="J64" s="115">
        <v>29</v>
      </c>
      <c r="K64" s="116">
        <v>145</v>
      </c>
    </row>
    <row r="65" spans="1:11" ht="14.1" customHeight="1" x14ac:dyDescent="0.2">
      <c r="A65" s="306" t="s">
        <v>297</v>
      </c>
      <c r="B65" s="307" t="s">
        <v>298</v>
      </c>
      <c r="C65" s="308"/>
      <c r="D65" s="113">
        <v>2.2424667133847231</v>
      </c>
      <c r="E65" s="115">
        <v>64</v>
      </c>
      <c r="F65" s="114">
        <v>20</v>
      </c>
      <c r="G65" s="114">
        <v>12</v>
      </c>
      <c r="H65" s="114">
        <v>10</v>
      </c>
      <c r="I65" s="140">
        <v>13</v>
      </c>
      <c r="J65" s="115">
        <v>51</v>
      </c>
      <c r="K65" s="116" t="s">
        <v>514</v>
      </c>
    </row>
    <row r="66" spans="1:11" ht="14.1" customHeight="1" x14ac:dyDescent="0.2">
      <c r="A66" s="306">
        <v>82</v>
      </c>
      <c r="B66" s="307" t="s">
        <v>299</v>
      </c>
      <c r="C66" s="308"/>
      <c r="D66" s="113">
        <v>2.6979677645409952</v>
      </c>
      <c r="E66" s="115">
        <v>77</v>
      </c>
      <c r="F66" s="114">
        <v>91</v>
      </c>
      <c r="G66" s="114">
        <v>131</v>
      </c>
      <c r="H66" s="114">
        <v>69</v>
      </c>
      <c r="I66" s="140">
        <v>67</v>
      </c>
      <c r="J66" s="115">
        <v>10</v>
      </c>
      <c r="K66" s="116">
        <v>14.925373134328359</v>
      </c>
    </row>
    <row r="67" spans="1:11" ht="14.1" customHeight="1" x14ac:dyDescent="0.2">
      <c r="A67" s="306" t="s">
        <v>300</v>
      </c>
      <c r="B67" s="307" t="s">
        <v>301</v>
      </c>
      <c r="C67" s="308"/>
      <c r="D67" s="113">
        <v>1.6117729502452698</v>
      </c>
      <c r="E67" s="115">
        <v>46</v>
      </c>
      <c r="F67" s="114">
        <v>61</v>
      </c>
      <c r="G67" s="114">
        <v>79</v>
      </c>
      <c r="H67" s="114">
        <v>53</v>
      </c>
      <c r="I67" s="140">
        <v>47</v>
      </c>
      <c r="J67" s="115">
        <v>-1</v>
      </c>
      <c r="K67" s="116">
        <v>-2.1276595744680851</v>
      </c>
    </row>
    <row r="68" spans="1:11" ht="14.1" customHeight="1" x14ac:dyDescent="0.2">
      <c r="A68" s="306" t="s">
        <v>302</v>
      </c>
      <c r="B68" s="307" t="s">
        <v>303</v>
      </c>
      <c r="C68" s="308"/>
      <c r="D68" s="113">
        <v>0.77084793272599861</v>
      </c>
      <c r="E68" s="115">
        <v>22</v>
      </c>
      <c r="F68" s="114">
        <v>29</v>
      </c>
      <c r="G68" s="114">
        <v>31</v>
      </c>
      <c r="H68" s="114">
        <v>9</v>
      </c>
      <c r="I68" s="140">
        <v>17</v>
      </c>
      <c r="J68" s="115">
        <v>5</v>
      </c>
      <c r="K68" s="116">
        <v>29.411764705882351</v>
      </c>
    </row>
    <row r="69" spans="1:11" ht="14.1" customHeight="1" x14ac:dyDescent="0.2">
      <c r="A69" s="306">
        <v>83</v>
      </c>
      <c r="B69" s="307" t="s">
        <v>304</v>
      </c>
      <c r="C69" s="308"/>
      <c r="D69" s="113">
        <v>4.5199719691660825</v>
      </c>
      <c r="E69" s="115">
        <v>129</v>
      </c>
      <c r="F69" s="114">
        <v>161</v>
      </c>
      <c r="G69" s="114">
        <v>318</v>
      </c>
      <c r="H69" s="114">
        <v>104</v>
      </c>
      <c r="I69" s="140">
        <v>96</v>
      </c>
      <c r="J69" s="115">
        <v>33</v>
      </c>
      <c r="K69" s="116">
        <v>34.375</v>
      </c>
    </row>
    <row r="70" spans="1:11" ht="14.1" customHeight="1" x14ac:dyDescent="0.2">
      <c r="A70" s="306" t="s">
        <v>305</v>
      </c>
      <c r="B70" s="307" t="s">
        <v>306</v>
      </c>
      <c r="C70" s="308"/>
      <c r="D70" s="113">
        <v>3.8892782060266291</v>
      </c>
      <c r="E70" s="115">
        <v>111</v>
      </c>
      <c r="F70" s="114">
        <v>141</v>
      </c>
      <c r="G70" s="114">
        <v>286</v>
      </c>
      <c r="H70" s="114">
        <v>88</v>
      </c>
      <c r="I70" s="140">
        <v>89</v>
      </c>
      <c r="J70" s="115">
        <v>22</v>
      </c>
      <c r="K70" s="116">
        <v>24.719101123595507</v>
      </c>
    </row>
    <row r="71" spans="1:11" ht="14.1" customHeight="1" x14ac:dyDescent="0.2">
      <c r="A71" s="306"/>
      <c r="B71" s="307" t="s">
        <v>307</v>
      </c>
      <c r="C71" s="308"/>
      <c r="D71" s="113">
        <v>0.98107918710581643</v>
      </c>
      <c r="E71" s="115">
        <v>28</v>
      </c>
      <c r="F71" s="114">
        <v>37</v>
      </c>
      <c r="G71" s="114">
        <v>101</v>
      </c>
      <c r="H71" s="114">
        <v>38</v>
      </c>
      <c r="I71" s="140">
        <v>31</v>
      </c>
      <c r="J71" s="115">
        <v>-3</v>
      </c>
      <c r="K71" s="116">
        <v>-9.67741935483871</v>
      </c>
    </row>
    <row r="72" spans="1:11" ht="14.1" customHeight="1" x14ac:dyDescent="0.2">
      <c r="A72" s="306">
        <v>84</v>
      </c>
      <c r="B72" s="307" t="s">
        <v>308</v>
      </c>
      <c r="C72" s="308"/>
      <c r="D72" s="113">
        <v>1.8920812894183603</v>
      </c>
      <c r="E72" s="115">
        <v>54</v>
      </c>
      <c r="F72" s="114">
        <v>27</v>
      </c>
      <c r="G72" s="114">
        <v>49</v>
      </c>
      <c r="H72" s="114">
        <v>28</v>
      </c>
      <c r="I72" s="140">
        <v>42</v>
      </c>
      <c r="J72" s="115">
        <v>12</v>
      </c>
      <c r="K72" s="116">
        <v>28.571428571428573</v>
      </c>
    </row>
    <row r="73" spans="1:11" ht="14.1" customHeight="1" x14ac:dyDescent="0.2">
      <c r="A73" s="306" t="s">
        <v>309</v>
      </c>
      <c r="B73" s="307" t="s">
        <v>310</v>
      </c>
      <c r="C73" s="308"/>
      <c r="D73" s="113">
        <v>0.56061667834618079</v>
      </c>
      <c r="E73" s="115">
        <v>16</v>
      </c>
      <c r="F73" s="114">
        <v>7</v>
      </c>
      <c r="G73" s="114">
        <v>21</v>
      </c>
      <c r="H73" s="114">
        <v>8</v>
      </c>
      <c r="I73" s="140">
        <v>17</v>
      </c>
      <c r="J73" s="115">
        <v>-1</v>
      </c>
      <c r="K73" s="116">
        <v>-5.882352941176471</v>
      </c>
    </row>
    <row r="74" spans="1:11" ht="14.1" customHeight="1" x14ac:dyDescent="0.2">
      <c r="A74" s="306" t="s">
        <v>311</v>
      </c>
      <c r="B74" s="307" t="s">
        <v>312</v>
      </c>
      <c r="C74" s="308"/>
      <c r="D74" s="113">
        <v>0.1051156271899089</v>
      </c>
      <c r="E74" s="115">
        <v>3</v>
      </c>
      <c r="F74" s="114">
        <v>4</v>
      </c>
      <c r="G74" s="114">
        <v>4</v>
      </c>
      <c r="H74" s="114" t="s">
        <v>513</v>
      </c>
      <c r="I74" s="140" t="s">
        <v>513</v>
      </c>
      <c r="J74" s="115" t="s">
        <v>513</v>
      </c>
      <c r="K74" s="116" t="s">
        <v>513</v>
      </c>
    </row>
    <row r="75" spans="1:11" ht="14.1" customHeight="1" x14ac:dyDescent="0.2">
      <c r="A75" s="306" t="s">
        <v>313</v>
      </c>
      <c r="B75" s="307" t="s">
        <v>314</v>
      </c>
      <c r="C75" s="308"/>
      <c r="D75" s="113">
        <v>0.45550105115627187</v>
      </c>
      <c r="E75" s="115">
        <v>13</v>
      </c>
      <c r="F75" s="114">
        <v>3</v>
      </c>
      <c r="G75" s="114">
        <v>0</v>
      </c>
      <c r="H75" s="114">
        <v>4</v>
      </c>
      <c r="I75" s="140" t="s">
        <v>513</v>
      </c>
      <c r="J75" s="115" t="s">
        <v>513</v>
      </c>
      <c r="K75" s="116" t="s">
        <v>513</v>
      </c>
    </row>
    <row r="76" spans="1:11" ht="14.1" customHeight="1" x14ac:dyDescent="0.2">
      <c r="A76" s="306">
        <v>91</v>
      </c>
      <c r="B76" s="307" t="s">
        <v>315</v>
      </c>
      <c r="C76" s="308"/>
      <c r="D76" s="113">
        <v>0.35038542396636302</v>
      </c>
      <c r="E76" s="115">
        <v>10</v>
      </c>
      <c r="F76" s="114">
        <v>9</v>
      </c>
      <c r="G76" s="114">
        <v>10</v>
      </c>
      <c r="H76" s="114">
        <v>8</v>
      </c>
      <c r="I76" s="140">
        <v>7</v>
      </c>
      <c r="J76" s="115">
        <v>3</v>
      </c>
      <c r="K76" s="116">
        <v>42.857142857142854</v>
      </c>
    </row>
    <row r="77" spans="1:11" ht="14.1" customHeight="1" x14ac:dyDescent="0.2">
      <c r="A77" s="306">
        <v>92</v>
      </c>
      <c r="B77" s="307" t="s">
        <v>316</v>
      </c>
      <c r="C77" s="308"/>
      <c r="D77" s="113">
        <v>2.3826208829712683</v>
      </c>
      <c r="E77" s="115">
        <v>68</v>
      </c>
      <c r="F77" s="114">
        <v>60</v>
      </c>
      <c r="G77" s="114">
        <v>67</v>
      </c>
      <c r="H77" s="114">
        <v>38</v>
      </c>
      <c r="I77" s="140">
        <v>88</v>
      </c>
      <c r="J77" s="115">
        <v>-20</v>
      </c>
      <c r="K77" s="116">
        <v>-22.727272727272727</v>
      </c>
    </row>
    <row r="78" spans="1:11" ht="14.1" customHeight="1" x14ac:dyDescent="0.2">
      <c r="A78" s="306">
        <v>93</v>
      </c>
      <c r="B78" s="307" t="s">
        <v>317</v>
      </c>
      <c r="C78" s="308"/>
      <c r="D78" s="113">
        <v>0.21023125437981779</v>
      </c>
      <c r="E78" s="115">
        <v>6</v>
      </c>
      <c r="F78" s="114" t="s">
        <v>513</v>
      </c>
      <c r="G78" s="114">
        <v>7</v>
      </c>
      <c r="H78" s="114" t="s">
        <v>513</v>
      </c>
      <c r="I78" s="140" t="s">
        <v>513</v>
      </c>
      <c r="J78" s="115" t="s">
        <v>513</v>
      </c>
      <c r="K78" s="116" t="s">
        <v>513</v>
      </c>
    </row>
    <row r="79" spans="1:11" ht="14.1" customHeight="1" x14ac:dyDescent="0.2">
      <c r="A79" s="306">
        <v>94</v>
      </c>
      <c r="B79" s="307" t="s">
        <v>318</v>
      </c>
      <c r="C79" s="308"/>
      <c r="D79" s="113">
        <v>0.87596355991590746</v>
      </c>
      <c r="E79" s="115">
        <v>25</v>
      </c>
      <c r="F79" s="114">
        <v>36</v>
      </c>
      <c r="G79" s="114">
        <v>37</v>
      </c>
      <c r="H79" s="114">
        <v>42</v>
      </c>
      <c r="I79" s="140">
        <v>34</v>
      </c>
      <c r="J79" s="115">
        <v>-9</v>
      </c>
      <c r="K79" s="116">
        <v>-26.470588235294116</v>
      </c>
    </row>
    <row r="80" spans="1:11" ht="14.1" customHeight="1" x14ac:dyDescent="0.2">
      <c r="A80" s="306" t="s">
        <v>319</v>
      </c>
      <c r="B80" s="307" t="s">
        <v>320</v>
      </c>
      <c r="C80" s="308"/>
      <c r="D80" s="113" t="s">
        <v>513</v>
      </c>
      <c r="E80" s="115" t="s">
        <v>513</v>
      </c>
      <c r="F80" s="114">
        <v>0</v>
      </c>
      <c r="G80" s="114">
        <v>5</v>
      </c>
      <c r="H80" s="114" t="s">
        <v>513</v>
      </c>
      <c r="I80" s="140">
        <v>0</v>
      </c>
      <c r="J80" s="115" t="s">
        <v>513</v>
      </c>
      <c r="K80" s="116" t="s">
        <v>513</v>
      </c>
    </row>
    <row r="81" spans="1:11" ht="14.1" customHeight="1" x14ac:dyDescent="0.2">
      <c r="A81" s="310" t="s">
        <v>321</v>
      </c>
      <c r="B81" s="311" t="s">
        <v>333</v>
      </c>
      <c r="C81" s="312"/>
      <c r="D81" s="125">
        <v>1.4365802382620882</v>
      </c>
      <c r="E81" s="143">
        <v>41</v>
      </c>
      <c r="F81" s="144">
        <v>40</v>
      </c>
      <c r="G81" s="144">
        <v>66</v>
      </c>
      <c r="H81" s="144">
        <v>43</v>
      </c>
      <c r="I81" s="145">
        <v>33</v>
      </c>
      <c r="J81" s="143">
        <v>8</v>
      </c>
      <c r="K81" s="146">
        <v>24.242424242424242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2970</v>
      </c>
      <c r="E11" s="114">
        <v>2302</v>
      </c>
      <c r="F11" s="114">
        <v>2743</v>
      </c>
      <c r="G11" s="114">
        <v>2237</v>
      </c>
      <c r="H11" s="140">
        <v>2543</v>
      </c>
      <c r="I11" s="115">
        <v>427</v>
      </c>
      <c r="J11" s="116">
        <v>16.791191506095164</v>
      </c>
    </row>
    <row r="12" spans="1:15" s="110" customFormat="1" ht="24.95" customHeight="1" x14ac:dyDescent="0.2">
      <c r="A12" s="193" t="s">
        <v>132</v>
      </c>
      <c r="B12" s="194" t="s">
        <v>133</v>
      </c>
      <c r="C12" s="113">
        <v>0.10101010101010101</v>
      </c>
      <c r="D12" s="115">
        <v>3</v>
      </c>
      <c r="E12" s="114">
        <v>8</v>
      </c>
      <c r="F12" s="114">
        <v>7</v>
      </c>
      <c r="G12" s="114" t="s">
        <v>513</v>
      </c>
      <c r="H12" s="140">
        <v>3</v>
      </c>
      <c r="I12" s="115">
        <v>0</v>
      </c>
      <c r="J12" s="116">
        <v>0</v>
      </c>
    </row>
    <row r="13" spans="1:15" s="110" customFormat="1" ht="24.95" customHeight="1" x14ac:dyDescent="0.2">
      <c r="A13" s="193" t="s">
        <v>134</v>
      </c>
      <c r="B13" s="199" t="s">
        <v>214</v>
      </c>
      <c r="C13" s="113">
        <v>1.3131313131313131</v>
      </c>
      <c r="D13" s="115">
        <v>39</v>
      </c>
      <c r="E13" s="114">
        <v>31</v>
      </c>
      <c r="F13" s="114">
        <v>29</v>
      </c>
      <c r="G13" s="114" t="s">
        <v>513</v>
      </c>
      <c r="H13" s="140">
        <v>47</v>
      </c>
      <c r="I13" s="115">
        <v>-8</v>
      </c>
      <c r="J13" s="116">
        <v>-17.021276595744681</v>
      </c>
    </row>
    <row r="14" spans="1:15" s="287" customFormat="1" ht="24.95" customHeight="1" x14ac:dyDescent="0.2">
      <c r="A14" s="193" t="s">
        <v>215</v>
      </c>
      <c r="B14" s="199" t="s">
        <v>137</v>
      </c>
      <c r="C14" s="113">
        <v>9.6296296296296298</v>
      </c>
      <c r="D14" s="115">
        <v>286</v>
      </c>
      <c r="E14" s="114">
        <v>175</v>
      </c>
      <c r="F14" s="114">
        <v>191</v>
      </c>
      <c r="G14" s="114">
        <v>145</v>
      </c>
      <c r="H14" s="140">
        <v>243</v>
      </c>
      <c r="I14" s="115">
        <v>43</v>
      </c>
      <c r="J14" s="116">
        <v>17.695473251028808</v>
      </c>
      <c r="K14" s="110"/>
      <c r="L14" s="110"/>
      <c r="M14" s="110"/>
      <c r="N14" s="110"/>
      <c r="O14" s="110"/>
    </row>
    <row r="15" spans="1:15" s="110" customFormat="1" ht="24.95" customHeight="1" x14ac:dyDescent="0.2">
      <c r="A15" s="193" t="s">
        <v>216</v>
      </c>
      <c r="B15" s="199" t="s">
        <v>217</v>
      </c>
      <c r="C15" s="113">
        <v>1.0774410774410774</v>
      </c>
      <c r="D15" s="115">
        <v>32</v>
      </c>
      <c r="E15" s="114">
        <v>65</v>
      </c>
      <c r="F15" s="114">
        <v>46</v>
      </c>
      <c r="G15" s="114">
        <v>50</v>
      </c>
      <c r="H15" s="140">
        <v>51</v>
      </c>
      <c r="I15" s="115">
        <v>-19</v>
      </c>
      <c r="J15" s="116">
        <v>-37.254901960784316</v>
      </c>
    </row>
    <row r="16" spans="1:15" s="287" customFormat="1" ht="24.95" customHeight="1" x14ac:dyDescent="0.2">
      <c r="A16" s="193" t="s">
        <v>218</v>
      </c>
      <c r="B16" s="199" t="s">
        <v>141</v>
      </c>
      <c r="C16" s="113">
        <v>7.9124579124579126</v>
      </c>
      <c r="D16" s="115">
        <v>235</v>
      </c>
      <c r="E16" s="114">
        <v>97</v>
      </c>
      <c r="F16" s="114">
        <v>127</v>
      </c>
      <c r="G16" s="114">
        <v>81</v>
      </c>
      <c r="H16" s="140">
        <v>172</v>
      </c>
      <c r="I16" s="115">
        <v>63</v>
      </c>
      <c r="J16" s="116">
        <v>36.627906976744185</v>
      </c>
      <c r="K16" s="110"/>
      <c r="L16" s="110"/>
      <c r="M16" s="110"/>
      <c r="N16" s="110"/>
      <c r="O16" s="110"/>
    </row>
    <row r="17" spans="1:15" s="110" customFormat="1" ht="24.95" customHeight="1" x14ac:dyDescent="0.2">
      <c r="A17" s="193" t="s">
        <v>142</v>
      </c>
      <c r="B17" s="199" t="s">
        <v>220</v>
      </c>
      <c r="C17" s="113">
        <v>0.63973063973063971</v>
      </c>
      <c r="D17" s="115">
        <v>19</v>
      </c>
      <c r="E17" s="114">
        <v>13</v>
      </c>
      <c r="F17" s="114">
        <v>18</v>
      </c>
      <c r="G17" s="114">
        <v>14</v>
      </c>
      <c r="H17" s="140">
        <v>20</v>
      </c>
      <c r="I17" s="115">
        <v>-1</v>
      </c>
      <c r="J17" s="116">
        <v>-5</v>
      </c>
    </row>
    <row r="18" spans="1:15" s="287" customFormat="1" ht="24.95" customHeight="1" x14ac:dyDescent="0.2">
      <c r="A18" s="201" t="s">
        <v>144</v>
      </c>
      <c r="B18" s="202" t="s">
        <v>145</v>
      </c>
      <c r="C18" s="113">
        <v>5.2861952861952863</v>
      </c>
      <c r="D18" s="115">
        <v>157</v>
      </c>
      <c r="E18" s="114">
        <v>162</v>
      </c>
      <c r="F18" s="114">
        <v>170</v>
      </c>
      <c r="G18" s="114">
        <v>168</v>
      </c>
      <c r="H18" s="140">
        <v>180</v>
      </c>
      <c r="I18" s="115">
        <v>-23</v>
      </c>
      <c r="J18" s="116">
        <v>-12.777777777777779</v>
      </c>
      <c r="K18" s="110"/>
      <c r="L18" s="110"/>
      <c r="M18" s="110"/>
      <c r="N18" s="110"/>
      <c r="O18" s="110"/>
    </row>
    <row r="19" spans="1:15" s="110" customFormat="1" ht="24.95" customHeight="1" x14ac:dyDescent="0.2">
      <c r="A19" s="193" t="s">
        <v>146</v>
      </c>
      <c r="B19" s="199" t="s">
        <v>147</v>
      </c>
      <c r="C19" s="113">
        <v>8.9898989898989896</v>
      </c>
      <c r="D19" s="115">
        <v>267</v>
      </c>
      <c r="E19" s="114">
        <v>311</v>
      </c>
      <c r="F19" s="114">
        <v>335</v>
      </c>
      <c r="G19" s="114">
        <v>287</v>
      </c>
      <c r="H19" s="140">
        <v>391</v>
      </c>
      <c r="I19" s="115">
        <v>-124</v>
      </c>
      <c r="J19" s="116">
        <v>-31.713554987212277</v>
      </c>
    </row>
    <row r="20" spans="1:15" s="287" customFormat="1" ht="24.95" customHeight="1" x14ac:dyDescent="0.2">
      <c r="A20" s="193" t="s">
        <v>148</v>
      </c>
      <c r="B20" s="199" t="s">
        <v>149</v>
      </c>
      <c r="C20" s="113">
        <v>7.2390572390572387</v>
      </c>
      <c r="D20" s="115">
        <v>215</v>
      </c>
      <c r="E20" s="114">
        <v>122</v>
      </c>
      <c r="F20" s="114">
        <v>132</v>
      </c>
      <c r="G20" s="114">
        <v>88</v>
      </c>
      <c r="H20" s="140">
        <v>62</v>
      </c>
      <c r="I20" s="115">
        <v>153</v>
      </c>
      <c r="J20" s="116">
        <v>246.7741935483871</v>
      </c>
      <c r="K20" s="110"/>
      <c r="L20" s="110"/>
      <c r="M20" s="110"/>
      <c r="N20" s="110"/>
      <c r="O20" s="110"/>
    </row>
    <row r="21" spans="1:15" s="110" customFormat="1" ht="24.95" customHeight="1" x14ac:dyDescent="0.2">
      <c r="A21" s="201" t="s">
        <v>150</v>
      </c>
      <c r="B21" s="202" t="s">
        <v>151</v>
      </c>
      <c r="C21" s="113">
        <v>7.7441077441077439</v>
      </c>
      <c r="D21" s="115">
        <v>230</v>
      </c>
      <c r="E21" s="114">
        <v>201</v>
      </c>
      <c r="F21" s="114">
        <v>179</v>
      </c>
      <c r="G21" s="114">
        <v>162</v>
      </c>
      <c r="H21" s="140">
        <v>141</v>
      </c>
      <c r="I21" s="115">
        <v>89</v>
      </c>
      <c r="J21" s="116">
        <v>63.120567375886523</v>
      </c>
    </row>
    <row r="22" spans="1:15" s="110" customFormat="1" ht="24.95" customHeight="1" x14ac:dyDescent="0.2">
      <c r="A22" s="201" t="s">
        <v>152</v>
      </c>
      <c r="B22" s="199" t="s">
        <v>153</v>
      </c>
      <c r="C22" s="113">
        <v>0.26936026936026936</v>
      </c>
      <c r="D22" s="115">
        <v>8</v>
      </c>
      <c r="E22" s="114">
        <v>5</v>
      </c>
      <c r="F22" s="114">
        <v>17</v>
      </c>
      <c r="G22" s="114" t="s">
        <v>513</v>
      </c>
      <c r="H22" s="140">
        <v>14</v>
      </c>
      <c r="I22" s="115">
        <v>-6</v>
      </c>
      <c r="J22" s="116">
        <v>-42.857142857142854</v>
      </c>
    </row>
    <row r="23" spans="1:15" s="110" customFormat="1" ht="24.95" customHeight="1" x14ac:dyDescent="0.2">
      <c r="A23" s="193" t="s">
        <v>154</v>
      </c>
      <c r="B23" s="199" t="s">
        <v>155</v>
      </c>
      <c r="C23" s="113">
        <v>1.0101010101010102</v>
      </c>
      <c r="D23" s="115">
        <v>30</v>
      </c>
      <c r="E23" s="114">
        <v>17</v>
      </c>
      <c r="F23" s="114">
        <v>18</v>
      </c>
      <c r="G23" s="114" t="s">
        <v>513</v>
      </c>
      <c r="H23" s="140">
        <v>25</v>
      </c>
      <c r="I23" s="115">
        <v>5</v>
      </c>
      <c r="J23" s="116">
        <v>20</v>
      </c>
    </row>
    <row r="24" spans="1:15" s="110" customFormat="1" ht="24.95" customHeight="1" x14ac:dyDescent="0.2">
      <c r="A24" s="193" t="s">
        <v>156</v>
      </c>
      <c r="B24" s="199" t="s">
        <v>221</v>
      </c>
      <c r="C24" s="113">
        <v>3.8383838383838382</v>
      </c>
      <c r="D24" s="115">
        <v>114</v>
      </c>
      <c r="E24" s="114">
        <v>84</v>
      </c>
      <c r="F24" s="114">
        <v>106</v>
      </c>
      <c r="G24" s="114">
        <v>75</v>
      </c>
      <c r="H24" s="140">
        <v>109</v>
      </c>
      <c r="I24" s="115">
        <v>5</v>
      </c>
      <c r="J24" s="116">
        <v>4.5871559633027523</v>
      </c>
    </row>
    <row r="25" spans="1:15" s="110" customFormat="1" ht="24.95" customHeight="1" x14ac:dyDescent="0.2">
      <c r="A25" s="193" t="s">
        <v>222</v>
      </c>
      <c r="B25" s="204" t="s">
        <v>159</v>
      </c>
      <c r="C25" s="113">
        <v>5.0168350168350164</v>
      </c>
      <c r="D25" s="115">
        <v>149</v>
      </c>
      <c r="E25" s="114">
        <v>124</v>
      </c>
      <c r="F25" s="114">
        <v>132</v>
      </c>
      <c r="G25" s="114">
        <v>108</v>
      </c>
      <c r="H25" s="140">
        <v>111</v>
      </c>
      <c r="I25" s="115">
        <v>38</v>
      </c>
      <c r="J25" s="116">
        <v>34.234234234234236</v>
      </c>
    </row>
    <row r="26" spans="1:15" s="110" customFormat="1" ht="24.95" customHeight="1" x14ac:dyDescent="0.2">
      <c r="A26" s="201">
        <v>782.78300000000002</v>
      </c>
      <c r="B26" s="203" t="s">
        <v>160</v>
      </c>
      <c r="C26" s="113">
        <v>15.993265993265993</v>
      </c>
      <c r="D26" s="115">
        <v>475</v>
      </c>
      <c r="E26" s="114">
        <v>439</v>
      </c>
      <c r="F26" s="114">
        <v>430</v>
      </c>
      <c r="G26" s="114">
        <v>412</v>
      </c>
      <c r="H26" s="140">
        <v>418</v>
      </c>
      <c r="I26" s="115">
        <v>57</v>
      </c>
      <c r="J26" s="116">
        <v>13.636363636363637</v>
      </c>
    </row>
    <row r="27" spans="1:15" s="110" customFormat="1" ht="24.95" customHeight="1" x14ac:dyDescent="0.2">
      <c r="A27" s="193" t="s">
        <v>161</v>
      </c>
      <c r="B27" s="199" t="s">
        <v>162</v>
      </c>
      <c r="C27" s="113">
        <v>4.141414141414141</v>
      </c>
      <c r="D27" s="115">
        <v>123</v>
      </c>
      <c r="E27" s="114">
        <v>69</v>
      </c>
      <c r="F27" s="114">
        <v>122</v>
      </c>
      <c r="G27" s="114">
        <v>125</v>
      </c>
      <c r="H27" s="140">
        <v>171</v>
      </c>
      <c r="I27" s="115">
        <v>-48</v>
      </c>
      <c r="J27" s="116">
        <v>-28.07017543859649</v>
      </c>
    </row>
    <row r="28" spans="1:15" s="110" customFormat="1" ht="24.95" customHeight="1" x14ac:dyDescent="0.2">
      <c r="A28" s="193" t="s">
        <v>163</v>
      </c>
      <c r="B28" s="199" t="s">
        <v>164</v>
      </c>
      <c r="C28" s="113">
        <v>3.9057239057239057</v>
      </c>
      <c r="D28" s="115">
        <v>116</v>
      </c>
      <c r="E28" s="114">
        <v>61</v>
      </c>
      <c r="F28" s="114">
        <v>154</v>
      </c>
      <c r="G28" s="114">
        <v>63</v>
      </c>
      <c r="H28" s="140">
        <v>104</v>
      </c>
      <c r="I28" s="115">
        <v>12</v>
      </c>
      <c r="J28" s="116">
        <v>11.538461538461538</v>
      </c>
    </row>
    <row r="29" spans="1:15" s="110" customFormat="1" ht="24.95" customHeight="1" x14ac:dyDescent="0.2">
      <c r="A29" s="193">
        <v>86</v>
      </c>
      <c r="B29" s="199" t="s">
        <v>165</v>
      </c>
      <c r="C29" s="113">
        <v>12.356902356902356</v>
      </c>
      <c r="D29" s="115">
        <v>367</v>
      </c>
      <c r="E29" s="114">
        <v>177</v>
      </c>
      <c r="F29" s="114">
        <v>169</v>
      </c>
      <c r="G29" s="114">
        <v>159</v>
      </c>
      <c r="H29" s="140">
        <v>121</v>
      </c>
      <c r="I29" s="115">
        <v>246</v>
      </c>
      <c r="J29" s="116">
        <v>203.30578512396696</v>
      </c>
    </row>
    <row r="30" spans="1:15" s="110" customFormat="1" ht="24.95" customHeight="1" x14ac:dyDescent="0.2">
      <c r="A30" s="193">
        <v>87.88</v>
      </c>
      <c r="B30" s="204" t="s">
        <v>166</v>
      </c>
      <c r="C30" s="113">
        <v>8.6195286195286194</v>
      </c>
      <c r="D30" s="115">
        <v>256</v>
      </c>
      <c r="E30" s="114">
        <v>191</v>
      </c>
      <c r="F30" s="114">
        <v>434</v>
      </c>
      <c r="G30" s="114">
        <v>239</v>
      </c>
      <c r="H30" s="140">
        <v>268</v>
      </c>
      <c r="I30" s="115">
        <v>-12</v>
      </c>
      <c r="J30" s="116">
        <v>-4.4776119402985071</v>
      </c>
    </row>
    <row r="31" spans="1:15" s="110" customFormat="1" ht="24.95" customHeight="1" x14ac:dyDescent="0.2">
      <c r="A31" s="193" t="s">
        <v>167</v>
      </c>
      <c r="B31" s="199" t="s">
        <v>168</v>
      </c>
      <c r="C31" s="113">
        <v>4.5454545454545459</v>
      </c>
      <c r="D31" s="115">
        <v>135</v>
      </c>
      <c r="E31" s="114">
        <v>125</v>
      </c>
      <c r="F31" s="114">
        <v>118</v>
      </c>
      <c r="G31" s="114">
        <v>126</v>
      </c>
      <c r="H31" s="140">
        <v>135</v>
      </c>
      <c r="I31" s="115">
        <v>0</v>
      </c>
      <c r="J31" s="116">
        <v>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0.10101010101010101</v>
      </c>
      <c r="D34" s="115">
        <v>3</v>
      </c>
      <c r="E34" s="114">
        <v>8</v>
      </c>
      <c r="F34" s="114">
        <v>7</v>
      </c>
      <c r="G34" s="114" t="s">
        <v>513</v>
      </c>
      <c r="H34" s="140">
        <v>3</v>
      </c>
      <c r="I34" s="115">
        <v>0</v>
      </c>
      <c r="J34" s="116">
        <v>0</v>
      </c>
    </row>
    <row r="35" spans="1:10" s="110" customFormat="1" ht="24.95" customHeight="1" x14ac:dyDescent="0.2">
      <c r="A35" s="292" t="s">
        <v>171</v>
      </c>
      <c r="B35" s="293" t="s">
        <v>172</v>
      </c>
      <c r="C35" s="113">
        <v>16.228956228956228</v>
      </c>
      <c r="D35" s="115">
        <v>482</v>
      </c>
      <c r="E35" s="114">
        <v>368</v>
      </c>
      <c r="F35" s="114">
        <v>390</v>
      </c>
      <c r="G35" s="114" t="s">
        <v>513</v>
      </c>
      <c r="H35" s="140">
        <v>470</v>
      </c>
      <c r="I35" s="115">
        <v>12</v>
      </c>
      <c r="J35" s="116">
        <v>2.5531914893617023</v>
      </c>
    </row>
    <row r="36" spans="1:10" s="110" customFormat="1" ht="24.95" customHeight="1" x14ac:dyDescent="0.2">
      <c r="A36" s="294" t="s">
        <v>173</v>
      </c>
      <c r="B36" s="295" t="s">
        <v>174</v>
      </c>
      <c r="C36" s="125">
        <v>83.670033670033675</v>
      </c>
      <c r="D36" s="143">
        <v>2485</v>
      </c>
      <c r="E36" s="144">
        <v>1926</v>
      </c>
      <c r="F36" s="144">
        <v>2346</v>
      </c>
      <c r="G36" s="144">
        <v>1874</v>
      </c>
      <c r="H36" s="145">
        <v>2070</v>
      </c>
      <c r="I36" s="143">
        <v>415</v>
      </c>
      <c r="J36" s="146">
        <v>20.04830917874396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2970</v>
      </c>
      <c r="F11" s="264">
        <v>2302</v>
      </c>
      <c r="G11" s="264">
        <v>2743</v>
      </c>
      <c r="H11" s="264">
        <v>2237</v>
      </c>
      <c r="I11" s="265">
        <v>2543</v>
      </c>
      <c r="J11" s="263">
        <v>427</v>
      </c>
      <c r="K11" s="266">
        <v>16.791191506095164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25.353535353535353</v>
      </c>
      <c r="E13" s="115">
        <v>753</v>
      </c>
      <c r="F13" s="114">
        <v>748</v>
      </c>
      <c r="G13" s="114">
        <v>833</v>
      </c>
      <c r="H13" s="114">
        <v>613</v>
      </c>
      <c r="I13" s="140">
        <v>643</v>
      </c>
      <c r="J13" s="115">
        <v>110</v>
      </c>
      <c r="K13" s="116">
        <v>17.107309486780714</v>
      </c>
    </row>
    <row r="14" spans="1:17" ht="15.95" customHeight="1" x14ac:dyDescent="0.2">
      <c r="A14" s="306" t="s">
        <v>230</v>
      </c>
      <c r="B14" s="307"/>
      <c r="C14" s="308"/>
      <c r="D14" s="113">
        <v>56.464646464646464</v>
      </c>
      <c r="E14" s="115">
        <v>1677</v>
      </c>
      <c r="F14" s="114">
        <v>1211</v>
      </c>
      <c r="G14" s="114">
        <v>1401</v>
      </c>
      <c r="H14" s="114">
        <v>1275</v>
      </c>
      <c r="I14" s="140">
        <v>1486</v>
      </c>
      <c r="J14" s="115">
        <v>191</v>
      </c>
      <c r="K14" s="116">
        <v>12.853297442799462</v>
      </c>
    </row>
    <row r="15" spans="1:17" ht="15.95" customHeight="1" x14ac:dyDescent="0.2">
      <c r="A15" s="306" t="s">
        <v>231</v>
      </c>
      <c r="B15" s="307"/>
      <c r="C15" s="308"/>
      <c r="D15" s="113">
        <v>7.6430976430976427</v>
      </c>
      <c r="E15" s="115">
        <v>227</v>
      </c>
      <c r="F15" s="114">
        <v>126</v>
      </c>
      <c r="G15" s="114">
        <v>154</v>
      </c>
      <c r="H15" s="114">
        <v>119</v>
      </c>
      <c r="I15" s="140">
        <v>154</v>
      </c>
      <c r="J15" s="115">
        <v>73</v>
      </c>
      <c r="K15" s="116">
        <v>47.402597402597401</v>
      </c>
    </row>
    <row r="16" spans="1:17" ht="15.95" customHeight="1" x14ac:dyDescent="0.2">
      <c r="A16" s="306" t="s">
        <v>232</v>
      </c>
      <c r="B16" s="307"/>
      <c r="C16" s="308"/>
      <c r="D16" s="113">
        <v>8.6195286195286194</v>
      </c>
      <c r="E16" s="115">
        <v>256</v>
      </c>
      <c r="F16" s="114">
        <v>169</v>
      </c>
      <c r="G16" s="114">
        <v>303</v>
      </c>
      <c r="H16" s="114">
        <v>182</v>
      </c>
      <c r="I16" s="140">
        <v>204</v>
      </c>
      <c r="J16" s="115">
        <v>52</v>
      </c>
      <c r="K16" s="116">
        <v>25.490196078431371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0.16835016835016836</v>
      </c>
      <c r="E18" s="115">
        <v>5</v>
      </c>
      <c r="F18" s="114">
        <v>6</v>
      </c>
      <c r="G18" s="114">
        <v>9</v>
      </c>
      <c r="H18" s="114">
        <v>10</v>
      </c>
      <c r="I18" s="140">
        <v>4</v>
      </c>
      <c r="J18" s="115">
        <v>1</v>
      </c>
      <c r="K18" s="116">
        <v>25</v>
      </c>
    </row>
    <row r="19" spans="1:11" ht="14.1" customHeight="1" x14ac:dyDescent="0.2">
      <c r="A19" s="306" t="s">
        <v>235</v>
      </c>
      <c r="B19" s="307" t="s">
        <v>236</v>
      </c>
      <c r="C19" s="308"/>
      <c r="D19" s="113">
        <v>0.10101010101010101</v>
      </c>
      <c r="E19" s="115">
        <v>3</v>
      </c>
      <c r="F19" s="114">
        <v>5</v>
      </c>
      <c r="G19" s="114">
        <v>4</v>
      </c>
      <c r="H19" s="114">
        <v>7</v>
      </c>
      <c r="I19" s="140">
        <v>3</v>
      </c>
      <c r="J19" s="115">
        <v>0</v>
      </c>
      <c r="K19" s="116">
        <v>0</v>
      </c>
    </row>
    <row r="20" spans="1:11" ht="14.1" customHeight="1" x14ac:dyDescent="0.2">
      <c r="A20" s="306">
        <v>12</v>
      </c>
      <c r="B20" s="307" t="s">
        <v>237</v>
      </c>
      <c r="C20" s="308"/>
      <c r="D20" s="113">
        <v>1.0437710437710437</v>
      </c>
      <c r="E20" s="115">
        <v>31</v>
      </c>
      <c r="F20" s="114">
        <v>24</v>
      </c>
      <c r="G20" s="114">
        <v>26</v>
      </c>
      <c r="H20" s="114">
        <v>16</v>
      </c>
      <c r="I20" s="140">
        <v>25</v>
      </c>
      <c r="J20" s="115">
        <v>6</v>
      </c>
      <c r="K20" s="116">
        <v>24</v>
      </c>
    </row>
    <row r="21" spans="1:11" ht="14.1" customHeight="1" x14ac:dyDescent="0.2">
      <c r="A21" s="306">
        <v>21</v>
      </c>
      <c r="B21" s="307" t="s">
        <v>238</v>
      </c>
      <c r="C21" s="308"/>
      <c r="D21" s="113" t="s">
        <v>513</v>
      </c>
      <c r="E21" s="115" t="s">
        <v>513</v>
      </c>
      <c r="F21" s="114" t="s">
        <v>513</v>
      </c>
      <c r="G21" s="114" t="s">
        <v>513</v>
      </c>
      <c r="H21" s="114">
        <v>3</v>
      </c>
      <c r="I21" s="140">
        <v>10</v>
      </c>
      <c r="J21" s="115" t="s">
        <v>513</v>
      </c>
      <c r="K21" s="116" t="s">
        <v>513</v>
      </c>
    </row>
    <row r="22" spans="1:11" ht="14.1" customHeight="1" x14ac:dyDescent="0.2">
      <c r="A22" s="306">
        <v>22</v>
      </c>
      <c r="B22" s="307" t="s">
        <v>239</v>
      </c>
      <c r="C22" s="308"/>
      <c r="D22" s="113">
        <v>0.80808080808080807</v>
      </c>
      <c r="E22" s="115">
        <v>24</v>
      </c>
      <c r="F22" s="114">
        <v>15</v>
      </c>
      <c r="G22" s="114">
        <v>24</v>
      </c>
      <c r="H22" s="114">
        <v>14</v>
      </c>
      <c r="I22" s="140">
        <v>20</v>
      </c>
      <c r="J22" s="115">
        <v>4</v>
      </c>
      <c r="K22" s="116">
        <v>20</v>
      </c>
    </row>
    <row r="23" spans="1:11" ht="14.1" customHeight="1" x14ac:dyDescent="0.2">
      <c r="A23" s="306">
        <v>23</v>
      </c>
      <c r="B23" s="307" t="s">
        <v>240</v>
      </c>
      <c r="C23" s="308"/>
      <c r="D23" s="113">
        <v>0.30303030303030304</v>
      </c>
      <c r="E23" s="115">
        <v>9</v>
      </c>
      <c r="F23" s="114">
        <v>53</v>
      </c>
      <c r="G23" s="114">
        <v>21</v>
      </c>
      <c r="H23" s="114">
        <v>6</v>
      </c>
      <c r="I23" s="140">
        <v>3</v>
      </c>
      <c r="J23" s="115">
        <v>6</v>
      </c>
      <c r="K23" s="116">
        <v>200</v>
      </c>
    </row>
    <row r="24" spans="1:11" ht="14.1" customHeight="1" x14ac:dyDescent="0.2">
      <c r="A24" s="306">
        <v>24</v>
      </c>
      <c r="B24" s="307" t="s">
        <v>241</v>
      </c>
      <c r="C24" s="308"/>
      <c r="D24" s="113">
        <v>3.6026936026936025</v>
      </c>
      <c r="E24" s="115">
        <v>107</v>
      </c>
      <c r="F24" s="114">
        <v>81</v>
      </c>
      <c r="G24" s="114">
        <v>64</v>
      </c>
      <c r="H24" s="114">
        <v>76</v>
      </c>
      <c r="I24" s="140">
        <v>80</v>
      </c>
      <c r="J24" s="115">
        <v>27</v>
      </c>
      <c r="K24" s="116">
        <v>33.75</v>
      </c>
    </row>
    <row r="25" spans="1:11" ht="14.1" customHeight="1" x14ac:dyDescent="0.2">
      <c r="A25" s="306">
        <v>25</v>
      </c>
      <c r="B25" s="307" t="s">
        <v>242</v>
      </c>
      <c r="C25" s="308"/>
      <c r="D25" s="113">
        <v>4.141414141414141</v>
      </c>
      <c r="E25" s="115">
        <v>123</v>
      </c>
      <c r="F25" s="114">
        <v>59</v>
      </c>
      <c r="G25" s="114">
        <v>73</v>
      </c>
      <c r="H25" s="114">
        <v>76</v>
      </c>
      <c r="I25" s="140">
        <v>168</v>
      </c>
      <c r="J25" s="115">
        <v>-45</v>
      </c>
      <c r="K25" s="116">
        <v>-26.785714285714285</v>
      </c>
    </row>
    <row r="26" spans="1:11" ht="14.1" customHeight="1" x14ac:dyDescent="0.2">
      <c r="A26" s="306">
        <v>26</v>
      </c>
      <c r="B26" s="307" t="s">
        <v>243</v>
      </c>
      <c r="C26" s="308"/>
      <c r="D26" s="113">
        <v>3.6026936026936025</v>
      </c>
      <c r="E26" s="115">
        <v>107</v>
      </c>
      <c r="F26" s="114">
        <v>49</v>
      </c>
      <c r="G26" s="114">
        <v>77</v>
      </c>
      <c r="H26" s="114">
        <v>81</v>
      </c>
      <c r="I26" s="140">
        <v>113</v>
      </c>
      <c r="J26" s="115">
        <v>-6</v>
      </c>
      <c r="K26" s="116">
        <v>-5.3097345132743365</v>
      </c>
    </row>
    <row r="27" spans="1:11" ht="14.1" customHeight="1" x14ac:dyDescent="0.2">
      <c r="A27" s="306">
        <v>27</v>
      </c>
      <c r="B27" s="307" t="s">
        <v>244</v>
      </c>
      <c r="C27" s="308"/>
      <c r="D27" s="113">
        <v>0.87542087542087543</v>
      </c>
      <c r="E27" s="115">
        <v>26</v>
      </c>
      <c r="F27" s="114">
        <v>10</v>
      </c>
      <c r="G27" s="114">
        <v>18</v>
      </c>
      <c r="H27" s="114">
        <v>22</v>
      </c>
      <c r="I27" s="140">
        <v>27</v>
      </c>
      <c r="J27" s="115">
        <v>-1</v>
      </c>
      <c r="K27" s="116">
        <v>-3.7037037037037037</v>
      </c>
    </row>
    <row r="28" spans="1:11" ht="14.1" customHeight="1" x14ac:dyDescent="0.2">
      <c r="A28" s="306">
        <v>28</v>
      </c>
      <c r="B28" s="307" t="s">
        <v>245</v>
      </c>
      <c r="C28" s="308"/>
      <c r="D28" s="113">
        <v>0.13468013468013468</v>
      </c>
      <c r="E28" s="115">
        <v>4</v>
      </c>
      <c r="F28" s="114">
        <v>5</v>
      </c>
      <c r="G28" s="114" t="s">
        <v>513</v>
      </c>
      <c r="H28" s="114" t="s">
        <v>513</v>
      </c>
      <c r="I28" s="140">
        <v>13</v>
      </c>
      <c r="J28" s="115">
        <v>-9</v>
      </c>
      <c r="K28" s="116">
        <v>-69.230769230769226</v>
      </c>
    </row>
    <row r="29" spans="1:11" ht="14.1" customHeight="1" x14ac:dyDescent="0.2">
      <c r="A29" s="306">
        <v>29</v>
      </c>
      <c r="B29" s="307" t="s">
        <v>246</v>
      </c>
      <c r="C29" s="308"/>
      <c r="D29" s="113">
        <v>8.0808080808080813</v>
      </c>
      <c r="E29" s="115">
        <v>240</v>
      </c>
      <c r="F29" s="114">
        <v>172</v>
      </c>
      <c r="G29" s="114">
        <v>192</v>
      </c>
      <c r="H29" s="114">
        <v>185</v>
      </c>
      <c r="I29" s="140">
        <v>168</v>
      </c>
      <c r="J29" s="115">
        <v>72</v>
      </c>
      <c r="K29" s="116">
        <v>42.857142857142854</v>
      </c>
    </row>
    <row r="30" spans="1:11" ht="14.1" customHeight="1" x14ac:dyDescent="0.2">
      <c r="A30" s="306" t="s">
        <v>247</v>
      </c>
      <c r="B30" s="307" t="s">
        <v>248</v>
      </c>
      <c r="C30" s="308"/>
      <c r="D30" s="113">
        <v>4.0067340067340069</v>
      </c>
      <c r="E30" s="115">
        <v>119</v>
      </c>
      <c r="F30" s="114">
        <v>119</v>
      </c>
      <c r="G30" s="114">
        <v>115</v>
      </c>
      <c r="H30" s="114">
        <v>127</v>
      </c>
      <c r="I30" s="140">
        <v>115</v>
      </c>
      <c r="J30" s="115">
        <v>4</v>
      </c>
      <c r="K30" s="116">
        <v>3.4782608695652173</v>
      </c>
    </row>
    <row r="31" spans="1:11" ht="14.1" customHeight="1" x14ac:dyDescent="0.2">
      <c r="A31" s="306" t="s">
        <v>249</v>
      </c>
      <c r="B31" s="307" t="s">
        <v>250</v>
      </c>
      <c r="C31" s="308"/>
      <c r="D31" s="113">
        <v>4.0740740740740744</v>
      </c>
      <c r="E31" s="115">
        <v>121</v>
      </c>
      <c r="F31" s="114">
        <v>53</v>
      </c>
      <c r="G31" s="114">
        <v>77</v>
      </c>
      <c r="H31" s="114">
        <v>58</v>
      </c>
      <c r="I31" s="140">
        <v>53</v>
      </c>
      <c r="J31" s="115">
        <v>68</v>
      </c>
      <c r="K31" s="116">
        <v>128.30188679245282</v>
      </c>
    </row>
    <row r="32" spans="1:11" ht="14.1" customHeight="1" x14ac:dyDescent="0.2">
      <c r="A32" s="306">
        <v>31</v>
      </c>
      <c r="B32" s="307" t="s">
        <v>251</v>
      </c>
      <c r="C32" s="308"/>
      <c r="D32" s="113">
        <v>0.33670033670033672</v>
      </c>
      <c r="E32" s="115">
        <v>10</v>
      </c>
      <c r="F32" s="114" t="s">
        <v>513</v>
      </c>
      <c r="G32" s="114">
        <v>18</v>
      </c>
      <c r="H32" s="114">
        <v>11</v>
      </c>
      <c r="I32" s="140" t="s">
        <v>513</v>
      </c>
      <c r="J32" s="115" t="s">
        <v>513</v>
      </c>
      <c r="K32" s="116" t="s">
        <v>513</v>
      </c>
    </row>
    <row r="33" spans="1:11" ht="14.1" customHeight="1" x14ac:dyDescent="0.2">
      <c r="A33" s="306">
        <v>32</v>
      </c>
      <c r="B33" s="307" t="s">
        <v>252</v>
      </c>
      <c r="C33" s="308"/>
      <c r="D33" s="113">
        <v>2.1212121212121211</v>
      </c>
      <c r="E33" s="115">
        <v>63</v>
      </c>
      <c r="F33" s="114">
        <v>79</v>
      </c>
      <c r="G33" s="114">
        <v>81</v>
      </c>
      <c r="H33" s="114">
        <v>66</v>
      </c>
      <c r="I33" s="140">
        <v>74</v>
      </c>
      <c r="J33" s="115">
        <v>-11</v>
      </c>
      <c r="K33" s="116">
        <v>-14.864864864864865</v>
      </c>
    </row>
    <row r="34" spans="1:11" ht="14.1" customHeight="1" x14ac:dyDescent="0.2">
      <c r="A34" s="306">
        <v>33</v>
      </c>
      <c r="B34" s="307" t="s">
        <v>253</v>
      </c>
      <c r="C34" s="308"/>
      <c r="D34" s="113">
        <v>2.6262626262626263</v>
      </c>
      <c r="E34" s="115">
        <v>78</v>
      </c>
      <c r="F34" s="114">
        <v>83</v>
      </c>
      <c r="G34" s="114">
        <v>113</v>
      </c>
      <c r="H34" s="114">
        <v>88</v>
      </c>
      <c r="I34" s="140">
        <v>88</v>
      </c>
      <c r="J34" s="115">
        <v>-10</v>
      </c>
      <c r="K34" s="116">
        <v>-11.363636363636363</v>
      </c>
    </row>
    <row r="35" spans="1:11" ht="14.1" customHeight="1" x14ac:dyDescent="0.2">
      <c r="A35" s="306">
        <v>34</v>
      </c>
      <c r="B35" s="307" t="s">
        <v>254</v>
      </c>
      <c r="C35" s="308"/>
      <c r="D35" s="113">
        <v>2.9629629629629628</v>
      </c>
      <c r="E35" s="115">
        <v>88</v>
      </c>
      <c r="F35" s="114">
        <v>65</v>
      </c>
      <c r="G35" s="114">
        <v>76</v>
      </c>
      <c r="H35" s="114">
        <v>71</v>
      </c>
      <c r="I35" s="140">
        <v>93</v>
      </c>
      <c r="J35" s="115">
        <v>-5</v>
      </c>
      <c r="K35" s="116">
        <v>-5.376344086021505</v>
      </c>
    </row>
    <row r="36" spans="1:11" ht="14.1" customHeight="1" x14ac:dyDescent="0.2">
      <c r="A36" s="306">
        <v>41</v>
      </c>
      <c r="B36" s="307" t="s">
        <v>255</v>
      </c>
      <c r="C36" s="308"/>
      <c r="D36" s="113">
        <v>0.40404040404040403</v>
      </c>
      <c r="E36" s="115">
        <v>12</v>
      </c>
      <c r="F36" s="114">
        <v>8</v>
      </c>
      <c r="G36" s="114">
        <v>7</v>
      </c>
      <c r="H36" s="114">
        <v>4</v>
      </c>
      <c r="I36" s="140">
        <v>12</v>
      </c>
      <c r="J36" s="115">
        <v>0</v>
      </c>
      <c r="K36" s="116">
        <v>0</v>
      </c>
    </row>
    <row r="37" spans="1:11" ht="14.1" customHeight="1" x14ac:dyDescent="0.2">
      <c r="A37" s="306">
        <v>42</v>
      </c>
      <c r="B37" s="307" t="s">
        <v>256</v>
      </c>
      <c r="C37" s="308"/>
      <c r="D37" s="113" t="s">
        <v>513</v>
      </c>
      <c r="E37" s="115" t="s">
        <v>513</v>
      </c>
      <c r="F37" s="114">
        <v>5</v>
      </c>
      <c r="G37" s="114" t="s">
        <v>513</v>
      </c>
      <c r="H37" s="114" t="s">
        <v>513</v>
      </c>
      <c r="I37" s="140">
        <v>3</v>
      </c>
      <c r="J37" s="115" t="s">
        <v>513</v>
      </c>
      <c r="K37" s="116" t="s">
        <v>513</v>
      </c>
    </row>
    <row r="38" spans="1:11" ht="14.1" customHeight="1" x14ac:dyDescent="0.2">
      <c r="A38" s="306">
        <v>43</v>
      </c>
      <c r="B38" s="307" t="s">
        <v>257</v>
      </c>
      <c r="C38" s="308"/>
      <c r="D38" s="113">
        <v>0.20202020202020202</v>
      </c>
      <c r="E38" s="115">
        <v>6</v>
      </c>
      <c r="F38" s="114">
        <v>6</v>
      </c>
      <c r="G38" s="114">
        <v>11</v>
      </c>
      <c r="H38" s="114">
        <v>15</v>
      </c>
      <c r="I38" s="140">
        <v>17</v>
      </c>
      <c r="J38" s="115">
        <v>-11</v>
      </c>
      <c r="K38" s="116">
        <v>-64.705882352941174</v>
      </c>
    </row>
    <row r="39" spans="1:11" ht="14.1" customHeight="1" x14ac:dyDescent="0.2">
      <c r="A39" s="306">
        <v>51</v>
      </c>
      <c r="B39" s="307" t="s">
        <v>258</v>
      </c>
      <c r="C39" s="308"/>
      <c r="D39" s="113">
        <v>10.572390572390573</v>
      </c>
      <c r="E39" s="115">
        <v>314</v>
      </c>
      <c r="F39" s="114">
        <v>187</v>
      </c>
      <c r="G39" s="114">
        <v>214</v>
      </c>
      <c r="H39" s="114">
        <v>159</v>
      </c>
      <c r="I39" s="140">
        <v>151</v>
      </c>
      <c r="J39" s="115">
        <v>163</v>
      </c>
      <c r="K39" s="116">
        <v>107.94701986754967</v>
      </c>
    </row>
    <row r="40" spans="1:11" ht="14.1" customHeight="1" x14ac:dyDescent="0.2">
      <c r="A40" s="306" t="s">
        <v>259</v>
      </c>
      <c r="B40" s="307" t="s">
        <v>260</v>
      </c>
      <c r="C40" s="308"/>
      <c r="D40" s="113">
        <v>9.1582491582491574</v>
      </c>
      <c r="E40" s="115">
        <v>272</v>
      </c>
      <c r="F40" s="114">
        <v>181</v>
      </c>
      <c r="G40" s="114">
        <v>208</v>
      </c>
      <c r="H40" s="114">
        <v>145</v>
      </c>
      <c r="I40" s="140">
        <v>138</v>
      </c>
      <c r="J40" s="115">
        <v>134</v>
      </c>
      <c r="K40" s="116">
        <v>97.101449275362313</v>
      </c>
    </row>
    <row r="41" spans="1:11" ht="14.1" customHeight="1" x14ac:dyDescent="0.2">
      <c r="A41" s="306"/>
      <c r="B41" s="307" t="s">
        <v>261</v>
      </c>
      <c r="C41" s="308"/>
      <c r="D41" s="113">
        <v>6.801346801346801</v>
      </c>
      <c r="E41" s="115">
        <v>202</v>
      </c>
      <c r="F41" s="114">
        <v>153</v>
      </c>
      <c r="G41" s="114">
        <v>157</v>
      </c>
      <c r="H41" s="114">
        <v>124</v>
      </c>
      <c r="I41" s="140">
        <v>117</v>
      </c>
      <c r="J41" s="115">
        <v>85</v>
      </c>
      <c r="K41" s="116">
        <v>72.649572649572647</v>
      </c>
    </row>
    <row r="42" spans="1:11" ht="14.1" customHeight="1" x14ac:dyDescent="0.2">
      <c r="A42" s="306">
        <v>52</v>
      </c>
      <c r="B42" s="307" t="s">
        <v>262</v>
      </c>
      <c r="C42" s="308"/>
      <c r="D42" s="113">
        <v>3.2996632996632997</v>
      </c>
      <c r="E42" s="115">
        <v>98</v>
      </c>
      <c r="F42" s="114">
        <v>85</v>
      </c>
      <c r="G42" s="114">
        <v>68</v>
      </c>
      <c r="H42" s="114">
        <v>50</v>
      </c>
      <c r="I42" s="140">
        <v>57</v>
      </c>
      <c r="J42" s="115">
        <v>41</v>
      </c>
      <c r="K42" s="116">
        <v>71.929824561403507</v>
      </c>
    </row>
    <row r="43" spans="1:11" ht="14.1" customHeight="1" x14ac:dyDescent="0.2">
      <c r="A43" s="306" t="s">
        <v>263</v>
      </c>
      <c r="B43" s="307" t="s">
        <v>264</v>
      </c>
      <c r="C43" s="308"/>
      <c r="D43" s="113">
        <v>2.3905723905723906</v>
      </c>
      <c r="E43" s="115">
        <v>71</v>
      </c>
      <c r="F43" s="114">
        <v>56</v>
      </c>
      <c r="G43" s="114">
        <v>47</v>
      </c>
      <c r="H43" s="114">
        <v>35</v>
      </c>
      <c r="I43" s="140">
        <v>47</v>
      </c>
      <c r="J43" s="115">
        <v>24</v>
      </c>
      <c r="K43" s="116">
        <v>51.063829787234042</v>
      </c>
    </row>
    <row r="44" spans="1:11" ht="14.1" customHeight="1" x14ac:dyDescent="0.2">
      <c r="A44" s="306">
        <v>53</v>
      </c>
      <c r="B44" s="307" t="s">
        <v>265</v>
      </c>
      <c r="C44" s="308"/>
      <c r="D44" s="113">
        <v>2.2895622895622894</v>
      </c>
      <c r="E44" s="115">
        <v>68</v>
      </c>
      <c r="F44" s="114">
        <v>87</v>
      </c>
      <c r="G44" s="114">
        <v>72</v>
      </c>
      <c r="H44" s="114">
        <v>71</v>
      </c>
      <c r="I44" s="140">
        <v>82</v>
      </c>
      <c r="J44" s="115">
        <v>-14</v>
      </c>
      <c r="K44" s="116">
        <v>-17.073170731707318</v>
      </c>
    </row>
    <row r="45" spans="1:11" ht="14.1" customHeight="1" x14ac:dyDescent="0.2">
      <c r="A45" s="306" t="s">
        <v>266</v>
      </c>
      <c r="B45" s="307" t="s">
        <v>267</v>
      </c>
      <c r="C45" s="308"/>
      <c r="D45" s="113">
        <v>2.2895622895622894</v>
      </c>
      <c r="E45" s="115">
        <v>68</v>
      </c>
      <c r="F45" s="114">
        <v>87</v>
      </c>
      <c r="G45" s="114">
        <v>71</v>
      </c>
      <c r="H45" s="114">
        <v>68</v>
      </c>
      <c r="I45" s="140">
        <v>79</v>
      </c>
      <c r="J45" s="115">
        <v>-11</v>
      </c>
      <c r="K45" s="116">
        <v>-13.924050632911392</v>
      </c>
    </row>
    <row r="46" spans="1:11" ht="14.1" customHeight="1" x14ac:dyDescent="0.2">
      <c r="A46" s="306">
        <v>54</v>
      </c>
      <c r="B46" s="307" t="s">
        <v>268</v>
      </c>
      <c r="C46" s="308"/>
      <c r="D46" s="113">
        <v>3.1986531986531985</v>
      </c>
      <c r="E46" s="115">
        <v>95</v>
      </c>
      <c r="F46" s="114">
        <v>93</v>
      </c>
      <c r="G46" s="114">
        <v>105</v>
      </c>
      <c r="H46" s="114">
        <v>68</v>
      </c>
      <c r="I46" s="140">
        <v>86</v>
      </c>
      <c r="J46" s="115">
        <v>9</v>
      </c>
      <c r="K46" s="116">
        <v>10.465116279069768</v>
      </c>
    </row>
    <row r="47" spans="1:11" ht="14.1" customHeight="1" x14ac:dyDescent="0.2">
      <c r="A47" s="306">
        <v>61</v>
      </c>
      <c r="B47" s="307" t="s">
        <v>269</v>
      </c>
      <c r="C47" s="308"/>
      <c r="D47" s="113">
        <v>1.1111111111111112</v>
      </c>
      <c r="E47" s="115">
        <v>33</v>
      </c>
      <c r="F47" s="114">
        <v>26</v>
      </c>
      <c r="G47" s="114">
        <v>31</v>
      </c>
      <c r="H47" s="114">
        <v>31</v>
      </c>
      <c r="I47" s="140">
        <v>42</v>
      </c>
      <c r="J47" s="115">
        <v>-9</v>
      </c>
      <c r="K47" s="116">
        <v>-21.428571428571427</v>
      </c>
    </row>
    <row r="48" spans="1:11" ht="14.1" customHeight="1" x14ac:dyDescent="0.2">
      <c r="A48" s="306">
        <v>62</v>
      </c>
      <c r="B48" s="307" t="s">
        <v>270</v>
      </c>
      <c r="C48" s="308"/>
      <c r="D48" s="113">
        <v>5.8249158249158253</v>
      </c>
      <c r="E48" s="115">
        <v>173</v>
      </c>
      <c r="F48" s="114">
        <v>232</v>
      </c>
      <c r="G48" s="114">
        <v>245</v>
      </c>
      <c r="H48" s="114">
        <v>190</v>
      </c>
      <c r="I48" s="140">
        <v>209</v>
      </c>
      <c r="J48" s="115">
        <v>-36</v>
      </c>
      <c r="K48" s="116">
        <v>-17.224880382775119</v>
      </c>
    </row>
    <row r="49" spans="1:11" ht="14.1" customHeight="1" x14ac:dyDescent="0.2">
      <c r="A49" s="306">
        <v>63</v>
      </c>
      <c r="B49" s="307" t="s">
        <v>271</v>
      </c>
      <c r="C49" s="308"/>
      <c r="D49" s="113">
        <v>4.4107744107744109</v>
      </c>
      <c r="E49" s="115">
        <v>131</v>
      </c>
      <c r="F49" s="114">
        <v>104</v>
      </c>
      <c r="G49" s="114">
        <v>107</v>
      </c>
      <c r="H49" s="114">
        <v>100</v>
      </c>
      <c r="I49" s="140">
        <v>83</v>
      </c>
      <c r="J49" s="115">
        <v>48</v>
      </c>
      <c r="K49" s="116">
        <v>57.831325301204821</v>
      </c>
    </row>
    <row r="50" spans="1:11" ht="14.1" customHeight="1" x14ac:dyDescent="0.2">
      <c r="A50" s="306" t="s">
        <v>272</v>
      </c>
      <c r="B50" s="307" t="s">
        <v>273</v>
      </c>
      <c r="C50" s="308"/>
      <c r="D50" s="113">
        <v>1.1447811447811447</v>
      </c>
      <c r="E50" s="115">
        <v>34</v>
      </c>
      <c r="F50" s="114">
        <v>23</v>
      </c>
      <c r="G50" s="114">
        <v>34</v>
      </c>
      <c r="H50" s="114">
        <v>17</v>
      </c>
      <c r="I50" s="140">
        <v>17</v>
      </c>
      <c r="J50" s="115">
        <v>17</v>
      </c>
      <c r="K50" s="116">
        <v>100</v>
      </c>
    </row>
    <row r="51" spans="1:11" ht="14.1" customHeight="1" x14ac:dyDescent="0.2">
      <c r="A51" s="306" t="s">
        <v>274</v>
      </c>
      <c r="B51" s="307" t="s">
        <v>275</v>
      </c>
      <c r="C51" s="308"/>
      <c r="D51" s="113">
        <v>2.9629629629629628</v>
      </c>
      <c r="E51" s="115">
        <v>88</v>
      </c>
      <c r="F51" s="114">
        <v>70</v>
      </c>
      <c r="G51" s="114">
        <v>62</v>
      </c>
      <c r="H51" s="114">
        <v>78</v>
      </c>
      <c r="I51" s="140">
        <v>55</v>
      </c>
      <c r="J51" s="115">
        <v>33</v>
      </c>
      <c r="K51" s="116">
        <v>60</v>
      </c>
    </row>
    <row r="52" spans="1:11" ht="14.1" customHeight="1" x14ac:dyDescent="0.2">
      <c r="A52" s="306">
        <v>71</v>
      </c>
      <c r="B52" s="307" t="s">
        <v>276</v>
      </c>
      <c r="C52" s="308"/>
      <c r="D52" s="113">
        <v>9.326599326599327</v>
      </c>
      <c r="E52" s="115">
        <v>277</v>
      </c>
      <c r="F52" s="114">
        <v>142</v>
      </c>
      <c r="G52" s="114">
        <v>185</v>
      </c>
      <c r="H52" s="114">
        <v>204</v>
      </c>
      <c r="I52" s="140">
        <v>240</v>
      </c>
      <c r="J52" s="115">
        <v>37</v>
      </c>
      <c r="K52" s="116">
        <v>15.416666666666666</v>
      </c>
    </row>
    <row r="53" spans="1:11" ht="14.1" customHeight="1" x14ac:dyDescent="0.2">
      <c r="A53" s="306" t="s">
        <v>277</v>
      </c>
      <c r="B53" s="307" t="s">
        <v>278</v>
      </c>
      <c r="C53" s="308"/>
      <c r="D53" s="113">
        <v>2.5925925925925926</v>
      </c>
      <c r="E53" s="115">
        <v>77</v>
      </c>
      <c r="F53" s="114">
        <v>46</v>
      </c>
      <c r="G53" s="114">
        <v>62</v>
      </c>
      <c r="H53" s="114">
        <v>66</v>
      </c>
      <c r="I53" s="140">
        <v>70</v>
      </c>
      <c r="J53" s="115">
        <v>7</v>
      </c>
      <c r="K53" s="116">
        <v>10</v>
      </c>
    </row>
    <row r="54" spans="1:11" ht="14.1" customHeight="1" x14ac:dyDescent="0.2">
      <c r="A54" s="306" t="s">
        <v>279</v>
      </c>
      <c r="B54" s="307" t="s">
        <v>280</v>
      </c>
      <c r="C54" s="308"/>
      <c r="D54" s="113">
        <v>6.1616161616161618</v>
      </c>
      <c r="E54" s="115">
        <v>183</v>
      </c>
      <c r="F54" s="114">
        <v>92</v>
      </c>
      <c r="G54" s="114">
        <v>115</v>
      </c>
      <c r="H54" s="114">
        <v>126</v>
      </c>
      <c r="I54" s="140">
        <v>157</v>
      </c>
      <c r="J54" s="115">
        <v>26</v>
      </c>
      <c r="K54" s="116">
        <v>16.560509554140129</v>
      </c>
    </row>
    <row r="55" spans="1:11" ht="14.1" customHeight="1" x14ac:dyDescent="0.2">
      <c r="A55" s="306">
        <v>72</v>
      </c>
      <c r="B55" s="307" t="s">
        <v>281</v>
      </c>
      <c r="C55" s="308"/>
      <c r="D55" s="113">
        <v>1.5824915824915824</v>
      </c>
      <c r="E55" s="115">
        <v>47</v>
      </c>
      <c r="F55" s="114">
        <v>37</v>
      </c>
      <c r="G55" s="114">
        <v>38</v>
      </c>
      <c r="H55" s="114">
        <v>41</v>
      </c>
      <c r="I55" s="140">
        <v>72</v>
      </c>
      <c r="J55" s="115">
        <v>-25</v>
      </c>
      <c r="K55" s="116">
        <v>-34.722222222222221</v>
      </c>
    </row>
    <row r="56" spans="1:11" ht="14.1" customHeight="1" x14ac:dyDescent="0.2">
      <c r="A56" s="306" t="s">
        <v>282</v>
      </c>
      <c r="B56" s="307" t="s">
        <v>283</v>
      </c>
      <c r="C56" s="308"/>
      <c r="D56" s="113">
        <v>0.60606060606060608</v>
      </c>
      <c r="E56" s="115">
        <v>18</v>
      </c>
      <c r="F56" s="114">
        <v>16</v>
      </c>
      <c r="G56" s="114">
        <v>14</v>
      </c>
      <c r="H56" s="114">
        <v>14</v>
      </c>
      <c r="I56" s="140">
        <v>26</v>
      </c>
      <c r="J56" s="115">
        <v>-8</v>
      </c>
      <c r="K56" s="116">
        <v>-30.76923076923077</v>
      </c>
    </row>
    <row r="57" spans="1:11" ht="14.1" customHeight="1" x14ac:dyDescent="0.2">
      <c r="A57" s="306" t="s">
        <v>284</v>
      </c>
      <c r="B57" s="307" t="s">
        <v>285</v>
      </c>
      <c r="C57" s="308"/>
      <c r="D57" s="113">
        <v>0.4713804713804714</v>
      </c>
      <c r="E57" s="115">
        <v>14</v>
      </c>
      <c r="F57" s="114">
        <v>9</v>
      </c>
      <c r="G57" s="114">
        <v>10</v>
      </c>
      <c r="H57" s="114">
        <v>14</v>
      </c>
      <c r="I57" s="140">
        <v>17</v>
      </c>
      <c r="J57" s="115">
        <v>-3</v>
      </c>
      <c r="K57" s="116">
        <v>-17.647058823529413</v>
      </c>
    </row>
    <row r="58" spans="1:11" ht="14.1" customHeight="1" x14ac:dyDescent="0.2">
      <c r="A58" s="306">
        <v>73</v>
      </c>
      <c r="B58" s="307" t="s">
        <v>286</v>
      </c>
      <c r="C58" s="308"/>
      <c r="D58" s="113">
        <v>1.8855218855218856</v>
      </c>
      <c r="E58" s="115">
        <v>56</v>
      </c>
      <c r="F58" s="114">
        <v>28</v>
      </c>
      <c r="G58" s="114">
        <v>47</v>
      </c>
      <c r="H58" s="114">
        <v>40</v>
      </c>
      <c r="I58" s="140">
        <v>51</v>
      </c>
      <c r="J58" s="115">
        <v>5</v>
      </c>
      <c r="K58" s="116">
        <v>9.8039215686274517</v>
      </c>
    </row>
    <row r="59" spans="1:11" ht="14.1" customHeight="1" x14ac:dyDescent="0.2">
      <c r="A59" s="306" t="s">
        <v>287</v>
      </c>
      <c r="B59" s="307" t="s">
        <v>288</v>
      </c>
      <c r="C59" s="308"/>
      <c r="D59" s="113">
        <v>1.4141414141414141</v>
      </c>
      <c r="E59" s="115">
        <v>42</v>
      </c>
      <c r="F59" s="114">
        <v>19</v>
      </c>
      <c r="G59" s="114">
        <v>39</v>
      </c>
      <c r="H59" s="114">
        <v>31</v>
      </c>
      <c r="I59" s="140">
        <v>39</v>
      </c>
      <c r="J59" s="115">
        <v>3</v>
      </c>
      <c r="K59" s="116">
        <v>7.6923076923076925</v>
      </c>
    </row>
    <row r="60" spans="1:11" ht="14.1" customHeight="1" x14ac:dyDescent="0.2">
      <c r="A60" s="306">
        <v>81</v>
      </c>
      <c r="B60" s="307" t="s">
        <v>289</v>
      </c>
      <c r="C60" s="308"/>
      <c r="D60" s="113">
        <v>10.774410774410775</v>
      </c>
      <c r="E60" s="115">
        <v>320</v>
      </c>
      <c r="F60" s="114">
        <v>209</v>
      </c>
      <c r="G60" s="114">
        <v>186</v>
      </c>
      <c r="H60" s="114">
        <v>178</v>
      </c>
      <c r="I60" s="140">
        <v>154</v>
      </c>
      <c r="J60" s="115">
        <v>166</v>
      </c>
      <c r="K60" s="116">
        <v>107.79220779220779</v>
      </c>
    </row>
    <row r="61" spans="1:11" ht="14.1" customHeight="1" x14ac:dyDescent="0.2">
      <c r="A61" s="306" t="s">
        <v>290</v>
      </c>
      <c r="B61" s="307" t="s">
        <v>291</v>
      </c>
      <c r="C61" s="308"/>
      <c r="D61" s="113">
        <v>2.0538720538720541</v>
      </c>
      <c r="E61" s="115">
        <v>61</v>
      </c>
      <c r="F61" s="114">
        <v>60</v>
      </c>
      <c r="G61" s="114">
        <v>43</v>
      </c>
      <c r="H61" s="114">
        <v>66</v>
      </c>
      <c r="I61" s="140">
        <v>41</v>
      </c>
      <c r="J61" s="115">
        <v>20</v>
      </c>
      <c r="K61" s="116">
        <v>48.780487804878049</v>
      </c>
    </row>
    <row r="62" spans="1:11" ht="14.1" customHeight="1" x14ac:dyDescent="0.2">
      <c r="A62" s="306" t="s">
        <v>292</v>
      </c>
      <c r="B62" s="307" t="s">
        <v>293</v>
      </c>
      <c r="C62" s="308"/>
      <c r="D62" s="113">
        <v>4.2424242424242422</v>
      </c>
      <c r="E62" s="115">
        <v>126</v>
      </c>
      <c r="F62" s="114">
        <v>109</v>
      </c>
      <c r="G62" s="114">
        <v>86</v>
      </c>
      <c r="H62" s="114">
        <v>57</v>
      </c>
      <c r="I62" s="140">
        <v>74</v>
      </c>
      <c r="J62" s="115">
        <v>52</v>
      </c>
      <c r="K62" s="116">
        <v>70.270270270270274</v>
      </c>
    </row>
    <row r="63" spans="1:11" ht="14.1" customHeight="1" x14ac:dyDescent="0.2">
      <c r="A63" s="306"/>
      <c r="B63" s="307" t="s">
        <v>294</v>
      </c>
      <c r="C63" s="308"/>
      <c r="D63" s="113">
        <v>4.1077441077441081</v>
      </c>
      <c r="E63" s="115">
        <v>122</v>
      </c>
      <c r="F63" s="114">
        <v>100</v>
      </c>
      <c r="G63" s="114">
        <v>77</v>
      </c>
      <c r="H63" s="114">
        <v>52</v>
      </c>
      <c r="I63" s="140">
        <v>68</v>
      </c>
      <c r="J63" s="115">
        <v>54</v>
      </c>
      <c r="K63" s="116">
        <v>79.411764705882348</v>
      </c>
    </row>
    <row r="64" spans="1:11" ht="14.1" customHeight="1" x14ac:dyDescent="0.2">
      <c r="A64" s="306" t="s">
        <v>295</v>
      </c>
      <c r="B64" s="307" t="s">
        <v>296</v>
      </c>
      <c r="C64" s="308"/>
      <c r="D64" s="113">
        <v>1.5151515151515151</v>
      </c>
      <c r="E64" s="115">
        <v>45</v>
      </c>
      <c r="F64" s="114">
        <v>25</v>
      </c>
      <c r="G64" s="114">
        <v>22</v>
      </c>
      <c r="H64" s="114">
        <v>25</v>
      </c>
      <c r="I64" s="140">
        <v>16</v>
      </c>
      <c r="J64" s="115">
        <v>29</v>
      </c>
      <c r="K64" s="116">
        <v>181.25</v>
      </c>
    </row>
    <row r="65" spans="1:11" ht="14.1" customHeight="1" x14ac:dyDescent="0.2">
      <c r="A65" s="306" t="s">
        <v>297</v>
      </c>
      <c r="B65" s="307" t="s">
        <v>298</v>
      </c>
      <c r="C65" s="308"/>
      <c r="D65" s="113">
        <v>2.0875420875420874</v>
      </c>
      <c r="E65" s="115">
        <v>62</v>
      </c>
      <c r="F65" s="114">
        <v>5</v>
      </c>
      <c r="G65" s="114">
        <v>19</v>
      </c>
      <c r="H65" s="114">
        <v>9</v>
      </c>
      <c r="I65" s="140">
        <v>10</v>
      </c>
      <c r="J65" s="115">
        <v>52</v>
      </c>
      <c r="K65" s="116" t="s">
        <v>514</v>
      </c>
    </row>
    <row r="66" spans="1:11" ht="14.1" customHeight="1" x14ac:dyDescent="0.2">
      <c r="A66" s="306">
        <v>82</v>
      </c>
      <c r="B66" s="307" t="s">
        <v>299</v>
      </c>
      <c r="C66" s="308"/>
      <c r="D66" s="113">
        <v>3.0303030303030303</v>
      </c>
      <c r="E66" s="115">
        <v>90</v>
      </c>
      <c r="F66" s="114">
        <v>81</v>
      </c>
      <c r="G66" s="114">
        <v>96</v>
      </c>
      <c r="H66" s="114">
        <v>75</v>
      </c>
      <c r="I66" s="140">
        <v>88</v>
      </c>
      <c r="J66" s="115">
        <v>2</v>
      </c>
      <c r="K66" s="116">
        <v>2.2727272727272729</v>
      </c>
    </row>
    <row r="67" spans="1:11" ht="14.1" customHeight="1" x14ac:dyDescent="0.2">
      <c r="A67" s="306" t="s">
        <v>300</v>
      </c>
      <c r="B67" s="307" t="s">
        <v>301</v>
      </c>
      <c r="C67" s="308"/>
      <c r="D67" s="113">
        <v>1.7845117845117846</v>
      </c>
      <c r="E67" s="115">
        <v>53</v>
      </c>
      <c r="F67" s="114">
        <v>56</v>
      </c>
      <c r="G67" s="114">
        <v>60</v>
      </c>
      <c r="H67" s="114">
        <v>54</v>
      </c>
      <c r="I67" s="140">
        <v>51</v>
      </c>
      <c r="J67" s="115">
        <v>2</v>
      </c>
      <c r="K67" s="116">
        <v>3.9215686274509802</v>
      </c>
    </row>
    <row r="68" spans="1:11" ht="14.1" customHeight="1" x14ac:dyDescent="0.2">
      <c r="A68" s="306" t="s">
        <v>302</v>
      </c>
      <c r="B68" s="307" t="s">
        <v>303</v>
      </c>
      <c r="C68" s="308"/>
      <c r="D68" s="113">
        <v>0.9427609427609428</v>
      </c>
      <c r="E68" s="115">
        <v>28</v>
      </c>
      <c r="F68" s="114">
        <v>15</v>
      </c>
      <c r="G68" s="114">
        <v>25</v>
      </c>
      <c r="H68" s="114">
        <v>10</v>
      </c>
      <c r="I68" s="140">
        <v>25</v>
      </c>
      <c r="J68" s="115">
        <v>3</v>
      </c>
      <c r="K68" s="116">
        <v>12</v>
      </c>
    </row>
    <row r="69" spans="1:11" ht="14.1" customHeight="1" x14ac:dyDescent="0.2">
      <c r="A69" s="306">
        <v>83</v>
      </c>
      <c r="B69" s="307" t="s">
        <v>304</v>
      </c>
      <c r="C69" s="308"/>
      <c r="D69" s="113">
        <v>4.3771043771043772</v>
      </c>
      <c r="E69" s="115">
        <v>130</v>
      </c>
      <c r="F69" s="114">
        <v>96</v>
      </c>
      <c r="G69" s="114">
        <v>325</v>
      </c>
      <c r="H69" s="114">
        <v>102</v>
      </c>
      <c r="I69" s="140">
        <v>114</v>
      </c>
      <c r="J69" s="115">
        <v>16</v>
      </c>
      <c r="K69" s="116">
        <v>14.035087719298245</v>
      </c>
    </row>
    <row r="70" spans="1:11" ht="14.1" customHeight="1" x14ac:dyDescent="0.2">
      <c r="A70" s="306" t="s">
        <v>305</v>
      </c>
      <c r="B70" s="307" t="s">
        <v>306</v>
      </c>
      <c r="C70" s="308"/>
      <c r="D70" s="113">
        <v>3.8047138047138045</v>
      </c>
      <c r="E70" s="115">
        <v>113</v>
      </c>
      <c r="F70" s="114">
        <v>78</v>
      </c>
      <c r="G70" s="114">
        <v>300</v>
      </c>
      <c r="H70" s="114">
        <v>92</v>
      </c>
      <c r="I70" s="140">
        <v>96</v>
      </c>
      <c r="J70" s="115">
        <v>17</v>
      </c>
      <c r="K70" s="116">
        <v>17.708333333333332</v>
      </c>
    </row>
    <row r="71" spans="1:11" ht="14.1" customHeight="1" x14ac:dyDescent="0.2">
      <c r="A71" s="306"/>
      <c r="B71" s="307" t="s">
        <v>307</v>
      </c>
      <c r="C71" s="308"/>
      <c r="D71" s="113">
        <v>1.1447811447811447</v>
      </c>
      <c r="E71" s="115">
        <v>34</v>
      </c>
      <c r="F71" s="114">
        <v>27</v>
      </c>
      <c r="G71" s="114">
        <v>98</v>
      </c>
      <c r="H71" s="114">
        <v>35</v>
      </c>
      <c r="I71" s="140">
        <v>28</v>
      </c>
      <c r="J71" s="115">
        <v>6</v>
      </c>
      <c r="K71" s="116">
        <v>21.428571428571427</v>
      </c>
    </row>
    <row r="72" spans="1:11" ht="14.1" customHeight="1" x14ac:dyDescent="0.2">
      <c r="A72" s="306">
        <v>84</v>
      </c>
      <c r="B72" s="307" t="s">
        <v>308</v>
      </c>
      <c r="C72" s="308"/>
      <c r="D72" s="113">
        <v>1.6835016835016836</v>
      </c>
      <c r="E72" s="115">
        <v>50</v>
      </c>
      <c r="F72" s="114">
        <v>24</v>
      </c>
      <c r="G72" s="114">
        <v>64</v>
      </c>
      <c r="H72" s="114">
        <v>27</v>
      </c>
      <c r="I72" s="140">
        <v>42</v>
      </c>
      <c r="J72" s="115">
        <v>8</v>
      </c>
      <c r="K72" s="116">
        <v>19.047619047619047</v>
      </c>
    </row>
    <row r="73" spans="1:11" ht="14.1" customHeight="1" x14ac:dyDescent="0.2">
      <c r="A73" s="306" t="s">
        <v>309</v>
      </c>
      <c r="B73" s="307" t="s">
        <v>310</v>
      </c>
      <c r="C73" s="308"/>
      <c r="D73" s="113">
        <v>0.70707070707070707</v>
      </c>
      <c r="E73" s="115">
        <v>21</v>
      </c>
      <c r="F73" s="114">
        <v>5</v>
      </c>
      <c r="G73" s="114">
        <v>29</v>
      </c>
      <c r="H73" s="114">
        <v>8</v>
      </c>
      <c r="I73" s="140">
        <v>16</v>
      </c>
      <c r="J73" s="115">
        <v>5</v>
      </c>
      <c r="K73" s="116">
        <v>31.25</v>
      </c>
    </row>
    <row r="74" spans="1:11" ht="14.1" customHeight="1" x14ac:dyDescent="0.2">
      <c r="A74" s="306" t="s">
        <v>311</v>
      </c>
      <c r="B74" s="307" t="s">
        <v>312</v>
      </c>
      <c r="C74" s="308"/>
      <c r="D74" s="113">
        <v>0.10101010101010101</v>
      </c>
      <c r="E74" s="115">
        <v>3</v>
      </c>
      <c r="F74" s="114" t="s">
        <v>513</v>
      </c>
      <c r="G74" s="114">
        <v>4</v>
      </c>
      <c r="H74" s="114">
        <v>3</v>
      </c>
      <c r="I74" s="140" t="s">
        <v>513</v>
      </c>
      <c r="J74" s="115" t="s">
        <v>513</v>
      </c>
      <c r="K74" s="116" t="s">
        <v>513</v>
      </c>
    </row>
    <row r="75" spans="1:11" ht="14.1" customHeight="1" x14ac:dyDescent="0.2">
      <c r="A75" s="306" t="s">
        <v>313</v>
      </c>
      <c r="B75" s="307" t="s">
        <v>314</v>
      </c>
      <c r="C75" s="308"/>
      <c r="D75" s="113">
        <v>0.13468013468013468</v>
      </c>
      <c r="E75" s="115">
        <v>4</v>
      </c>
      <c r="F75" s="114">
        <v>5</v>
      </c>
      <c r="G75" s="114">
        <v>7</v>
      </c>
      <c r="H75" s="114">
        <v>4</v>
      </c>
      <c r="I75" s="140">
        <v>4</v>
      </c>
      <c r="J75" s="115">
        <v>0</v>
      </c>
      <c r="K75" s="116">
        <v>0</v>
      </c>
    </row>
    <row r="76" spans="1:11" ht="14.1" customHeight="1" x14ac:dyDescent="0.2">
      <c r="A76" s="306">
        <v>91</v>
      </c>
      <c r="B76" s="307" t="s">
        <v>315</v>
      </c>
      <c r="C76" s="308"/>
      <c r="D76" s="113">
        <v>0.2356902356902357</v>
      </c>
      <c r="E76" s="115">
        <v>7</v>
      </c>
      <c r="F76" s="114" t="s">
        <v>513</v>
      </c>
      <c r="G76" s="114">
        <v>7</v>
      </c>
      <c r="H76" s="114">
        <v>6</v>
      </c>
      <c r="I76" s="140">
        <v>8</v>
      </c>
      <c r="J76" s="115">
        <v>-1</v>
      </c>
      <c r="K76" s="116">
        <v>-12.5</v>
      </c>
    </row>
    <row r="77" spans="1:11" ht="14.1" customHeight="1" x14ac:dyDescent="0.2">
      <c r="A77" s="306">
        <v>92</v>
      </c>
      <c r="B77" s="307" t="s">
        <v>316</v>
      </c>
      <c r="C77" s="308"/>
      <c r="D77" s="113">
        <v>1.7171717171717171</v>
      </c>
      <c r="E77" s="115">
        <v>51</v>
      </c>
      <c r="F77" s="114">
        <v>51</v>
      </c>
      <c r="G77" s="114">
        <v>58</v>
      </c>
      <c r="H77" s="114">
        <v>46</v>
      </c>
      <c r="I77" s="140">
        <v>48</v>
      </c>
      <c r="J77" s="115">
        <v>3</v>
      </c>
      <c r="K77" s="116">
        <v>6.25</v>
      </c>
    </row>
    <row r="78" spans="1:11" ht="14.1" customHeight="1" x14ac:dyDescent="0.2">
      <c r="A78" s="306">
        <v>93</v>
      </c>
      <c r="B78" s="307" t="s">
        <v>317</v>
      </c>
      <c r="C78" s="308"/>
      <c r="D78" s="113">
        <v>0.16835016835016836</v>
      </c>
      <c r="E78" s="115">
        <v>5</v>
      </c>
      <c r="F78" s="114">
        <v>4</v>
      </c>
      <c r="G78" s="114">
        <v>5</v>
      </c>
      <c r="H78" s="114">
        <v>5</v>
      </c>
      <c r="I78" s="140" t="s">
        <v>513</v>
      </c>
      <c r="J78" s="115" t="s">
        <v>513</v>
      </c>
      <c r="K78" s="116" t="s">
        <v>513</v>
      </c>
    </row>
    <row r="79" spans="1:11" ht="14.1" customHeight="1" x14ac:dyDescent="0.2">
      <c r="A79" s="306">
        <v>94</v>
      </c>
      <c r="B79" s="307" t="s">
        <v>318</v>
      </c>
      <c r="C79" s="308"/>
      <c r="D79" s="113">
        <v>1.0101010101010102</v>
      </c>
      <c r="E79" s="115">
        <v>30</v>
      </c>
      <c r="F79" s="114">
        <v>42</v>
      </c>
      <c r="G79" s="114">
        <v>23</v>
      </c>
      <c r="H79" s="114">
        <v>48</v>
      </c>
      <c r="I79" s="140">
        <v>39</v>
      </c>
      <c r="J79" s="115">
        <v>-9</v>
      </c>
      <c r="K79" s="116">
        <v>-23.076923076923077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1.9191919191919191</v>
      </c>
      <c r="E81" s="143">
        <v>57</v>
      </c>
      <c r="F81" s="144">
        <v>48</v>
      </c>
      <c r="G81" s="144">
        <v>52</v>
      </c>
      <c r="H81" s="144">
        <v>48</v>
      </c>
      <c r="I81" s="145">
        <v>56</v>
      </c>
      <c r="J81" s="143">
        <v>1</v>
      </c>
      <c r="K81" s="146">
        <v>1.7857142857142858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27563</v>
      </c>
      <c r="C10" s="114">
        <v>15250</v>
      </c>
      <c r="D10" s="114">
        <v>12313</v>
      </c>
      <c r="E10" s="114">
        <v>20332</v>
      </c>
      <c r="F10" s="114">
        <v>6096</v>
      </c>
      <c r="G10" s="114">
        <v>3694</v>
      </c>
      <c r="H10" s="114">
        <v>8080</v>
      </c>
      <c r="I10" s="115">
        <v>7701</v>
      </c>
      <c r="J10" s="114">
        <v>6007</v>
      </c>
      <c r="K10" s="114">
        <v>1694</v>
      </c>
      <c r="L10" s="423">
        <v>2270</v>
      </c>
      <c r="M10" s="424">
        <v>2499</v>
      </c>
    </row>
    <row r="11" spans="1:13" ht="11.1" customHeight="1" x14ac:dyDescent="0.2">
      <c r="A11" s="422" t="s">
        <v>387</v>
      </c>
      <c r="B11" s="115">
        <v>27601</v>
      </c>
      <c r="C11" s="114">
        <v>15364</v>
      </c>
      <c r="D11" s="114">
        <v>12237</v>
      </c>
      <c r="E11" s="114">
        <v>20314</v>
      </c>
      <c r="F11" s="114">
        <v>6157</v>
      </c>
      <c r="G11" s="114">
        <v>3510</v>
      </c>
      <c r="H11" s="114">
        <v>8200</v>
      </c>
      <c r="I11" s="115">
        <v>7863</v>
      </c>
      <c r="J11" s="114">
        <v>6140</v>
      </c>
      <c r="K11" s="114">
        <v>1723</v>
      </c>
      <c r="L11" s="423">
        <v>1950</v>
      </c>
      <c r="M11" s="424">
        <v>1931</v>
      </c>
    </row>
    <row r="12" spans="1:13" ht="11.1" customHeight="1" x14ac:dyDescent="0.2">
      <c r="A12" s="422" t="s">
        <v>388</v>
      </c>
      <c r="B12" s="115">
        <v>28305</v>
      </c>
      <c r="C12" s="114">
        <v>15713</v>
      </c>
      <c r="D12" s="114">
        <v>12592</v>
      </c>
      <c r="E12" s="114">
        <v>20979</v>
      </c>
      <c r="F12" s="114">
        <v>6180</v>
      </c>
      <c r="G12" s="114">
        <v>4042</v>
      </c>
      <c r="H12" s="114">
        <v>8249</v>
      </c>
      <c r="I12" s="115">
        <v>7873</v>
      </c>
      <c r="J12" s="114">
        <v>6056</v>
      </c>
      <c r="K12" s="114">
        <v>1817</v>
      </c>
      <c r="L12" s="423">
        <v>3169</v>
      </c>
      <c r="M12" s="424">
        <v>2536</v>
      </c>
    </row>
    <row r="13" spans="1:13" s="110" customFormat="1" ht="11.1" customHeight="1" x14ac:dyDescent="0.2">
      <c r="A13" s="422" t="s">
        <v>389</v>
      </c>
      <c r="B13" s="115">
        <v>27976</v>
      </c>
      <c r="C13" s="114">
        <v>15426</v>
      </c>
      <c r="D13" s="114">
        <v>12550</v>
      </c>
      <c r="E13" s="114">
        <v>20625</v>
      </c>
      <c r="F13" s="114">
        <v>6198</v>
      </c>
      <c r="G13" s="114">
        <v>3892</v>
      </c>
      <c r="H13" s="114">
        <v>8279</v>
      </c>
      <c r="I13" s="115">
        <v>8005</v>
      </c>
      <c r="J13" s="114">
        <v>6154</v>
      </c>
      <c r="K13" s="114">
        <v>1851</v>
      </c>
      <c r="L13" s="423">
        <v>1691</v>
      </c>
      <c r="M13" s="424">
        <v>2024</v>
      </c>
    </row>
    <row r="14" spans="1:13" ht="15" customHeight="1" x14ac:dyDescent="0.2">
      <c r="A14" s="422" t="s">
        <v>390</v>
      </c>
      <c r="B14" s="115">
        <v>28060</v>
      </c>
      <c r="C14" s="114">
        <v>15460</v>
      </c>
      <c r="D14" s="114">
        <v>12600</v>
      </c>
      <c r="E14" s="114">
        <v>20165</v>
      </c>
      <c r="F14" s="114">
        <v>6836</v>
      </c>
      <c r="G14" s="114">
        <v>3734</v>
      </c>
      <c r="H14" s="114">
        <v>8456</v>
      </c>
      <c r="I14" s="115">
        <v>7948</v>
      </c>
      <c r="J14" s="114">
        <v>6046</v>
      </c>
      <c r="K14" s="114">
        <v>1902</v>
      </c>
      <c r="L14" s="423">
        <v>2613</v>
      </c>
      <c r="M14" s="424">
        <v>2589</v>
      </c>
    </row>
    <row r="15" spans="1:13" ht="11.1" customHeight="1" x14ac:dyDescent="0.2">
      <c r="A15" s="422" t="s">
        <v>387</v>
      </c>
      <c r="B15" s="115">
        <v>28088</v>
      </c>
      <c r="C15" s="114">
        <v>15510</v>
      </c>
      <c r="D15" s="114">
        <v>12578</v>
      </c>
      <c r="E15" s="114">
        <v>20095</v>
      </c>
      <c r="F15" s="114">
        <v>6964</v>
      </c>
      <c r="G15" s="114">
        <v>3596</v>
      </c>
      <c r="H15" s="114">
        <v>8552</v>
      </c>
      <c r="I15" s="115">
        <v>8057</v>
      </c>
      <c r="J15" s="114">
        <v>6148</v>
      </c>
      <c r="K15" s="114">
        <v>1909</v>
      </c>
      <c r="L15" s="423">
        <v>2176</v>
      </c>
      <c r="M15" s="424">
        <v>2130</v>
      </c>
    </row>
    <row r="16" spans="1:13" ht="11.1" customHeight="1" x14ac:dyDescent="0.2">
      <c r="A16" s="422" t="s">
        <v>388</v>
      </c>
      <c r="B16" s="115">
        <v>28721</v>
      </c>
      <c r="C16" s="114">
        <v>15774</v>
      </c>
      <c r="D16" s="114">
        <v>12947</v>
      </c>
      <c r="E16" s="114">
        <v>20716</v>
      </c>
      <c r="F16" s="114">
        <v>7075</v>
      </c>
      <c r="G16" s="114">
        <v>4138</v>
      </c>
      <c r="H16" s="114">
        <v>8641</v>
      </c>
      <c r="I16" s="115">
        <v>7970</v>
      </c>
      <c r="J16" s="114">
        <v>5935</v>
      </c>
      <c r="K16" s="114">
        <v>2035</v>
      </c>
      <c r="L16" s="423">
        <v>3301</v>
      </c>
      <c r="M16" s="424">
        <v>2754</v>
      </c>
    </row>
    <row r="17" spans="1:13" s="110" customFormat="1" ht="11.1" customHeight="1" x14ac:dyDescent="0.2">
      <c r="A17" s="422" t="s">
        <v>389</v>
      </c>
      <c r="B17" s="115">
        <v>28365</v>
      </c>
      <c r="C17" s="114">
        <v>15485</v>
      </c>
      <c r="D17" s="114">
        <v>12880</v>
      </c>
      <c r="E17" s="114">
        <v>21244</v>
      </c>
      <c r="F17" s="114">
        <v>7106</v>
      </c>
      <c r="G17" s="114">
        <v>3995</v>
      </c>
      <c r="H17" s="114">
        <v>8674</v>
      </c>
      <c r="I17" s="115">
        <v>7890</v>
      </c>
      <c r="J17" s="114">
        <v>5905</v>
      </c>
      <c r="K17" s="114">
        <v>1985</v>
      </c>
      <c r="L17" s="423">
        <v>2019</v>
      </c>
      <c r="M17" s="424">
        <v>2318</v>
      </c>
    </row>
    <row r="18" spans="1:13" ht="15" customHeight="1" x14ac:dyDescent="0.2">
      <c r="A18" s="422" t="s">
        <v>391</v>
      </c>
      <c r="B18" s="115">
        <v>28286</v>
      </c>
      <c r="C18" s="114">
        <v>15418</v>
      </c>
      <c r="D18" s="114">
        <v>12868</v>
      </c>
      <c r="E18" s="114">
        <v>20864</v>
      </c>
      <c r="F18" s="114">
        <v>7257</v>
      </c>
      <c r="G18" s="114">
        <v>3837</v>
      </c>
      <c r="H18" s="114">
        <v>8770</v>
      </c>
      <c r="I18" s="115">
        <v>7590</v>
      </c>
      <c r="J18" s="114">
        <v>5678</v>
      </c>
      <c r="K18" s="114">
        <v>1912</v>
      </c>
      <c r="L18" s="423">
        <v>2436</v>
      </c>
      <c r="M18" s="424">
        <v>2590</v>
      </c>
    </row>
    <row r="19" spans="1:13" ht="11.1" customHeight="1" x14ac:dyDescent="0.2">
      <c r="A19" s="422" t="s">
        <v>387</v>
      </c>
      <c r="B19" s="115">
        <v>28412</v>
      </c>
      <c r="C19" s="114">
        <v>15519</v>
      </c>
      <c r="D19" s="114">
        <v>12893</v>
      </c>
      <c r="E19" s="114">
        <v>20857</v>
      </c>
      <c r="F19" s="114">
        <v>7367</v>
      </c>
      <c r="G19" s="114">
        <v>3690</v>
      </c>
      <c r="H19" s="114">
        <v>8923</v>
      </c>
      <c r="I19" s="115">
        <v>7667</v>
      </c>
      <c r="J19" s="114">
        <v>5679</v>
      </c>
      <c r="K19" s="114">
        <v>1988</v>
      </c>
      <c r="L19" s="423">
        <v>2104</v>
      </c>
      <c r="M19" s="424">
        <v>1951</v>
      </c>
    </row>
    <row r="20" spans="1:13" ht="11.1" customHeight="1" x14ac:dyDescent="0.2">
      <c r="A20" s="422" t="s">
        <v>388</v>
      </c>
      <c r="B20" s="115">
        <v>29283</v>
      </c>
      <c r="C20" s="114">
        <v>16161</v>
      </c>
      <c r="D20" s="114">
        <v>13122</v>
      </c>
      <c r="E20" s="114">
        <v>21552</v>
      </c>
      <c r="F20" s="114">
        <v>7501</v>
      </c>
      <c r="G20" s="114">
        <v>4172</v>
      </c>
      <c r="H20" s="114">
        <v>9100</v>
      </c>
      <c r="I20" s="115">
        <v>7543</v>
      </c>
      <c r="J20" s="114">
        <v>5468</v>
      </c>
      <c r="K20" s="114">
        <v>2075</v>
      </c>
      <c r="L20" s="423">
        <v>3631</v>
      </c>
      <c r="M20" s="424">
        <v>2839</v>
      </c>
    </row>
    <row r="21" spans="1:13" s="110" customFormat="1" ht="11.1" customHeight="1" x14ac:dyDescent="0.2">
      <c r="A21" s="422" t="s">
        <v>389</v>
      </c>
      <c r="B21" s="115">
        <v>29066</v>
      </c>
      <c r="C21" s="114">
        <v>15938</v>
      </c>
      <c r="D21" s="114">
        <v>13128</v>
      </c>
      <c r="E21" s="114">
        <v>21537</v>
      </c>
      <c r="F21" s="114">
        <v>7516</v>
      </c>
      <c r="G21" s="114">
        <v>4092</v>
      </c>
      <c r="H21" s="114">
        <v>9182</v>
      </c>
      <c r="I21" s="115">
        <v>7678</v>
      </c>
      <c r="J21" s="114">
        <v>5633</v>
      </c>
      <c r="K21" s="114">
        <v>2045</v>
      </c>
      <c r="L21" s="423">
        <v>1695</v>
      </c>
      <c r="M21" s="424">
        <v>1931</v>
      </c>
    </row>
    <row r="22" spans="1:13" ht="15" customHeight="1" x14ac:dyDescent="0.2">
      <c r="A22" s="422" t="s">
        <v>392</v>
      </c>
      <c r="B22" s="115">
        <v>28962</v>
      </c>
      <c r="C22" s="114">
        <v>15916</v>
      </c>
      <c r="D22" s="114">
        <v>13046</v>
      </c>
      <c r="E22" s="114">
        <v>21329</v>
      </c>
      <c r="F22" s="114">
        <v>7517</v>
      </c>
      <c r="G22" s="114">
        <v>3866</v>
      </c>
      <c r="H22" s="114">
        <v>9248</v>
      </c>
      <c r="I22" s="115">
        <v>7536</v>
      </c>
      <c r="J22" s="114">
        <v>5523</v>
      </c>
      <c r="K22" s="114">
        <v>2013</v>
      </c>
      <c r="L22" s="423">
        <v>1907</v>
      </c>
      <c r="M22" s="424">
        <v>2079</v>
      </c>
    </row>
    <row r="23" spans="1:13" ht="11.1" customHeight="1" x14ac:dyDescent="0.2">
      <c r="A23" s="422" t="s">
        <v>387</v>
      </c>
      <c r="B23" s="115">
        <v>28968</v>
      </c>
      <c r="C23" s="114">
        <v>15980</v>
      </c>
      <c r="D23" s="114">
        <v>12988</v>
      </c>
      <c r="E23" s="114">
        <v>21176</v>
      </c>
      <c r="F23" s="114">
        <v>7624</v>
      </c>
      <c r="G23" s="114">
        <v>3687</v>
      </c>
      <c r="H23" s="114">
        <v>9453</v>
      </c>
      <c r="I23" s="115">
        <v>7773</v>
      </c>
      <c r="J23" s="114">
        <v>5691</v>
      </c>
      <c r="K23" s="114">
        <v>2082</v>
      </c>
      <c r="L23" s="423">
        <v>1902</v>
      </c>
      <c r="M23" s="424">
        <v>1930</v>
      </c>
    </row>
    <row r="24" spans="1:13" ht="11.1" customHeight="1" x14ac:dyDescent="0.2">
      <c r="A24" s="422" t="s">
        <v>388</v>
      </c>
      <c r="B24" s="115">
        <v>29545</v>
      </c>
      <c r="C24" s="114">
        <v>16243</v>
      </c>
      <c r="D24" s="114">
        <v>13302</v>
      </c>
      <c r="E24" s="114">
        <v>21559</v>
      </c>
      <c r="F24" s="114">
        <v>7775</v>
      </c>
      <c r="G24" s="114">
        <v>4149</v>
      </c>
      <c r="H24" s="114">
        <v>9535</v>
      </c>
      <c r="I24" s="115">
        <v>7718</v>
      </c>
      <c r="J24" s="114">
        <v>5575</v>
      </c>
      <c r="K24" s="114">
        <v>2143</v>
      </c>
      <c r="L24" s="423">
        <v>3263</v>
      </c>
      <c r="M24" s="424">
        <v>2644</v>
      </c>
    </row>
    <row r="25" spans="1:13" s="110" customFormat="1" ht="11.1" customHeight="1" x14ac:dyDescent="0.2">
      <c r="A25" s="422" t="s">
        <v>389</v>
      </c>
      <c r="B25" s="115">
        <v>29140</v>
      </c>
      <c r="C25" s="114">
        <v>15951</v>
      </c>
      <c r="D25" s="114">
        <v>13189</v>
      </c>
      <c r="E25" s="114">
        <v>20389</v>
      </c>
      <c r="F25" s="114">
        <v>7559</v>
      </c>
      <c r="G25" s="114">
        <v>3995</v>
      </c>
      <c r="H25" s="114">
        <v>9542</v>
      </c>
      <c r="I25" s="115">
        <v>7834</v>
      </c>
      <c r="J25" s="114">
        <v>5704</v>
      </c>
      <c r="K25" s="114">
        <v>2130</v>
      </c>
      <c r="L25" s="423">
        <v>1756</v>
      </c>
      <c r="M25" s="424">
        <v>2163</v>
      </c>
    </row>
    <row r="26" spans="1:13" ht="15" customHeight="1" x14ac:dyDescent="0.2">
      <c r="A26" s="422" t="s">
        <v>393</v>
      </c>
      <c r="B26" s="115">
        <v>28755</v>
      </c>
      <c r="C26" s="114">
        <v>15691</v>
      </c>
      <c r="D26" s="114">
        <v>13064</v>
      </c>
      <c r="E26" s="114">
        <v>20072</v>
      </c>
      <c r="F26" s="114">
        <v>7493</v>
      </c>
      <c r="G26" s="114">
        <v>3758</v>
      </c>
      <c r="H26" s="114">
        <v>9563</v>
      </c>
      <c r="I26" s="115">
        <v>7618</v>
      </c>
      <c r="J26" s="114">
        <v>5539</v>
      </c>
      <c r="K26" s="114">
        <v>2079</v>
      </c>
      <c r="L26" s="423">
        <v>2053</v>
      </c>
      <c r="M26" s="424">
        <v>2386</v>
      </c>
    </row>
    <row r="27" spans="1:13" ht="11.1" customHeight="1" x14ac:dyDescent="0.2">
      <c r="A27" s="422" t="s">
        <v>387</v>
      </c>
      <c r="B27" s="115">
        <v>28659</v>
      </c>
      <c r="C27" s="114">
        <v>15649</v>
      </c>
      <c r="D27" s="114">
        <v>13010</v>
      </c>
      <c r="E27" s="114">
        <v>19886</v>
      </c>
      <c r="F27" s="114">
        <v>7603</v>
      </c>
      <c r="G27" s="114">
        <v>3533</v>
      </c>
      <c r="H27" s="114">
        <v>9694</v>
      </c>
      <c r="I27" s="115">
        <v>7728</v>
      </c>
      <c r="J27" s="114">
        <v>5617</v>
      </c>
      <c r="K27" s="114">
        <v>2111</v>
      </c>
      <c r="L27" s="423">
        <v>1758</v>
      </c>
      <c r="M27" s="424">
        <v>1876</v>
      </c>
    </row>
    <row r="28" spans="1:13" ht="11.1" customHeight="1" x14ac:dyDescent="0.2">
      <c r="A28" s="422" t="s">
        <v>388</v>
      </c>
      <c r="B28" s="115">
        <v>29196</v>
      </c>
      <c r="C28" s="114">
        <v>15964</v>
      </c>
      <c r="D28" s="114">
        <v>13232</v>
      </c>
      <c r="E28" s="114">
        <v>21402</v>
      </c>
      <c r="F28" s="114">
        <v>7690</v>
      </c>
      <c r="G28" s="114">
        <v>3940</v>
      </c>
      <c r="H28" s="114">
        <v>9727</v>
      </c>
      <c r="I28" s="115">
        <v>7627</v>
      </c>
      <c r="J28" s="114">
        <v>5439</v>
      </c>
      <c r="K28" s="114">
        <v>2188</v>
      </c>
      <c r="L28" s="423">
        <v>3408</v>
      </c>
      <c r="M28" s="424">
        <v>3020</v>
      </c>
    </row>
    <row r="29" spans="1:13" s="110" customFormat="1" ht="11.1" customHeight="1" x14ac:dyDescent="0.2">
      <c r="A29" s="422" t="s">
        <v>389</v>
      </c>
      <c r="B29" s="115">
        <v>28866</v>
      </c>
      <c r="C29" s="114">
        <v>15705</v>
      </c>
      <c r="D29" s="114">
        <v>13161</v>
      </c>
      <c r="E29" s="114">
        <v>21141</v>
      </c>
      <c r="F29" s="114">
        <v>7699</v>
      </c>
      <c r="G29" s="114">
        <v>3843</v>
      </c>
      <c r="H29" s="114">
        <v>9778</v>
      </c>
      <c r="I29" s="115">
        <v>7704</v>
      </c>
      <c r="J29" s="114">
        <v>5560</v>
      </c>
      <c r="K29" s="114">
        <v>2144</v>
      </c>
      <c r="L29" s="423">
        <v>2491</v>
      </c>
      <c r="M29" s="424">
        <v>2820</v>
      </c>
    </row>
    <row r="30" spans="1:13" ht="15" customHeight="1" x14ac:dyDescent="0.2">
      <c r="A30" s="422" t="s">
        <v>394</v>
      </c>
      <c r="B30" s="115">
        <v>28690</v>
      </c>
      <c r="C30" s="114">
        <v>15520</v>
      </c>
      <c r="D30" s="114">
        <v>13170</v>
      </c>
      <c r="E30" s="114">
        <v>20818</v>
      </c>
      <c r="F30" s="114">
        <v>7857</v>
      </c>
      <c r="G30" s="114">
        <v>3665</v>
      </c>
      <c r="H30" s="114">
        <v>9845</v>
      </c>
      <c r="I30" s="115">
        <v>7350</v>
      </c>
      <c r="J30" s="114">
        <v>5323</v>
      </c>
      <c r="K30" s="114">
        <v>2027</v>
      </c>
      <c r="L30" s="423">
        <v>2177</v>
      </c>
      <c r="M30" s="424">
        <v>2419</v>
      </c>
    </row>
    <row r="31" spans="1:13" ht="11.1" customHeight="1" x14ac:dyDescent="0.2">
      <c r="A31" s="422" t="s">
        <v>387</v>
      </c>
      <c r="B31" s="115">
        <v>28936</v>
      </c>
      <c r="C31" s="114">
        <v>15696</v>
      </c>
      <c r="D31" s="114">
        <v>13240</v>
      </c>
      <c r="E31" s="114">
        <v>20861</v>
      </c>
      <c r="F31" s="114">
        <v>8064</v>
      </c>
      <c r="G31" s="114">
        <v>3570</v>
      </c>
      <c r="H31" s="114">
        <v>9973</v>
      </c>
      <c r="I31" s="115">
        <v>7517</v>
      </c>
      <c r="J31" s="114">
        <v>5398</v>
      </c>
      <c r="K31" s="114">
        <v>2119</v>
      </c>
      <c r="L31" s="423">
        <v>2028</v>
      </c>
      <c r="M31" s="424">
        <v>1791</v>
      </c>
    </row>
    <row r="32" spans="1:13" ht="11.1" customHeight="1" x14ac:dyDescent="0.2">
      <c r="A32" s="422" t="s">
        <v>388</v>
      </c>
      <c r="B32" s="115">
        <v>29565</v>
      </c>
      <c r="C32" s="114">
        <v>16011</v>
      </c>
      <c r="D32" s="114">
        <v>13554</v>
      </c>
      <c r="E32" s="114">
        <v>21398</v>
      </c>
      <c r="F32" s="114">
        <v>8163</v>
      </c>
      <c r="G32" s="114">
        <v>3941</v>
      </c>
      <c r="H32" s="114">
        <v>10089</v>
      </c>
      <c r="I32" s="115">
        <v>7472</v>
      </c>
      <c r="J32" s="114">
        <v>5241</v>
      </c>
      <c r="K32" s="114">
        <v>2231</v>
      </c>
      <c r="L32" s="423">
        <v>3388</v>
      </c>
      <c r="M32" s="424">
        <v>2776</v>
      </c>
    </row>
    <row r="33" spans="1:13" s="110" customFormat="1" ht="11.1" customHeight="1" x14ac:dyDescent="0.2">
      <c r="A33" s="422" t="s">
        <v>389</v>
      </c>
      <c r="B33" s="115">
        <v>29374</v>
      </c>
      <c r="C33" s="114">
        <v>15903</v>
      </c>
      <c r="D33" s="114">
        <v>13471</v>
      </c>
      <c r="E33" s="114">
        <v>21238</v>
      </c>
      <c r="F33" s="114">
        <v>8132</v>
      </c>
      <c r="G33" s="114">
        <v>3764</v>
      </c>
      <c r="H33" s="114">
        <v>10205</v>
      </c>
      <c r="I33" s="115">
        <v>7569</v>
      </c>
      <c r="J33" s="114">
        <v>5288</v>
      </c>
      <c r="K33" s="114">
        <v>2281</v>
      </c>
      <c r="L33" s="423">
        <v>2192</v>
      </c>
      <c r="M33" s="424">
        <v>2407</v>
      </c>
    </row>
    <row r="34" spans="1:13" ht="15" customHeight="1" x14ac:dyDescent="0.2">
      <c r="A34" s="422" t="s">
        <v>395</v>
      </c>
      <c r="B34" s="115">
        <v>29571</v>
      </c>
      <c r="C34" s="114">
        <v>16053</v>
      </c>
      <c r="D34" s="114">
        <v>13518</v>
      </c>
      <c r="E34" s="114">
        <v>21289</v>
      </c>
      <c r="F34" s="114">
        <v>8280</v>
      </c>
      <c r="G34" s="114">
        <v>3640</v>
      </c>
      <c r="H34" s="114">
        <v>10487</v>
      </c>
      <c r="I34" s="115">
        <v>7429</v>
      </c>
      <c r="J34" s="114">
        <v>5182</v>
      </c>
      <c r="K34" s="114">
        <v>2247</v>
      </c>
      <c r="L34" s="423">
        <v>2407</v>
      </c>
      <c r="M34" s="424">
        <v>2266</v>
      </c>
    </row>
    <row r="35" spans="1:13" ht="11.1" customHeight="1" x14ac:dyDescent="0.2">
      <c r="A35" s="422" t="s">
        <v>387</v>
      </c>
      <c r="B35" s="115">
        <v>29637</v>
      </c>
      <c r="C35" s="114">
        <v>16046</v>
      </c>
      <c r="D35" s="114">
        <v>13591</v>
      </c>
      <c r="E35" s="114">
        <v>21127</v>
      </c>
      <c r="F35" s="114">
        <v>8508</v>
      </c>
      <c r="G35" s="114">
        <v>3447</v>
      </c>
      <c r="H35" s="114">
        <v>10670</v>
      </c>
      <c r="I35" s="115">
        <v>7572</v>
      </c>
      <c r="J35" s="114">
        <v>5291</v>
      </c>
      <c r="K35" s="114">
        <v>2281</v>
      </c>
      <c r="L35" s="423">
        <v>2259</v>
      </c>
      <c r="M35" s="424">
        <v>2269</v>
      </c>
    </row>
    <row r="36" spans="1:13" ht="11.1" customHeight="1" x14ac:dyDescent="0.2">
      <c r="A36" s="422" t="s">
        <v>388</v>
      </c>
      <c r="B36" s="115">
        <v>30242</v>
      </c>
      <c r="C36" s="114">
        <v>16327</v>
      </c>
      <c r="D36" s="114">
        <v>13915</v>
      </c>
      <c r="E36" s="114">
        <v>21603</v>
      </c>
      <c r="F36" s="114">
        <v>8638</v>
      </c>
      <c r="G36" s="114">
        <v>3868</v>
      </c>
      <c r="H36" s="114">
        <v>10816</v>
      </c>
      <c r="I36" s="115">
        <v>7525</v>
      </c>
      <c r="J36" s="114">
        <v>5140</v>
      </c>
      <c r="K36" s="114">
        <v>2385</v>
      </c>
      <c r="L36" s="423">
        <v>3248</v>
      </c>
      <c r="M36" s="424">
        <v>2591</v>
      </c>
    </row>
    <row r="37" spans="1:13" s="110" customFormat="1" ht="11.1" customHeight="1" x14ac:dyDescent="0.2">
      <c r="A37" s="422" t="s">
        <v>389</v>
      </c>
      <c r="B37" s="115">
        <v>29920</v>
      </c>
      <c r="C37" s="114">
        <v>16050</v>
      </c>
      <c r="D37" s="114">
        <v>13870</v>
      </c>
      <c r="E37" s="114">
        <v>21253</v>
      </c>
      <c r="F37" s="114">
        <v>8667</v>
      </c>
      <c r="G37" s="114">
        <v>3761</v>
      </c>
      <c r="H37" s="114">
        <v>10830</v>
      </c>
      <c r="I37" s="115">
        <v>7479</v>
      </c>
      <c r="J37" s="114">
        <v>5125</v>
      </c>
      <c r="K37" s="114">
        <v>2354</v>
      </c>
      <c r="L37" s="423">
        <v>1852</v>
      </c>
      <c r="M37" s="424">
        <v>2219</v>
      </c>
    </row>
    <row r="38" spans="1:13" ht="15" customHeight="1" x14ac:dyDescent="0.2">
      <c r="A38" s="425" t="s">
        <v>396</v>
      </c>
      <c r="B38" s="115">
        <v>29889</v>
      </c>
      <c r="C38" s="114">
        <v>15995</v>
      </c>
      <c r="D38" s="114">
        <v>13894</v>
      </c>
      <c r="E38" s="114">
        <v>21133</v>
      </c>
      <c r="F38" s="114">
        <v>8756</v>
      </c>
      <c r="G38" s="114">
        <v>3594</v>
      </c>
      <c r="H38" s="114">
        <v>10912</v>
      </c>
      <c r="I38" s="115">
        <v>7423</v>
      </c>
      <c r="J38" s="114">
        <v>5086</v>
      </c>
      <c r="K38" s="114">
        <v>2337</v>
      </c>
      <c r="L38" s="423">
        <v>2227</v>
      </c>
      <c r="M38" s="424">
        <v>2249</v>
      </c>
    </row>
    <row r="39" spans="1:13" ht="11.1" customHeight="1" x14ac:dyDescent="0.2">
      <c r="A39" s="422" t="s">
        <v>387</v>
      </c>
      <c r="B39" s="115">
        <v>29722</v>
      </c>
      <c r="C39" s="114">
        <v>15937</v>
      </c>
      <c r="D39" s="114">
        <v>13785</v>
      </c>
      <c r="E39" s="114">
        <v>20939</v>
      </c>
      <c r="F39" s="114">
        <v>8783</v>
      </c>
      <c r="G39" s="114">
        <v>3413</v>
      </c>
      <c r="H39" s="114">
        <v>11048</v>
      </c>
      <c r="I39" s="115">
        <v>7496</v>
      </c>
      <c r="J39" s="114">
        <v>5147</v>
      </c>
      <c r="K39" s="114">
        <v>2349</v>
      </c>
      <c r="L39" s="423">
        <v>1979</v>
      </c>
      <c r="M39" s="424">
        <v>2134</v>
      </c>
    </row>
    <row r="40" spans="1:13" ht="11.1" customHeight="1" x14ac:dyDescent="0.2">
      <c r="A40" s="425" t="s">
        <v>388</v>
      </c>
      <c r="B40" s="115">
        <v>30145</v>
      </c>
      <c r="C40" s="114">
        <v>16223</v>
      </c>
      <c r="D40" s="114">
        <v>13922</v>
      </c>
      <c r="E40" s="114">
        <v>21339</v>
      </c>
      <c r="F40" s="114">
        <v>8806</v>
      </c>
      <c r="G40" s="114">
        <v>3760</v>
      </c>
      <c r="H40" s="114">
        <v>11057</v>
      </c>
      <c r="I40" s="115">
        <v>7359</v>
      </c>
      <c r="J40" s="114">
        <v>4988</v>
      </c>
      <c r="K40" s="114">
        <v>2371</v>
      </c>
      <c r="L40" s="423">
        <v>3549</v>
      </c>
      <c r="M40" s="424">
        <v>3086</v>
      </c>
    </row>
    <row r="41" spans="1:13" s="110" customFormat="1" ht="11.1" customHeight="1" x14ac:dyDescent="0.2">
      <c r="A41" s="422" t="s">
        <v>389</v>
      </c>
      <c r="B41" s="115">
        <v>30079</v>
      </c>
      <c r="C41" s="114">
        <v>16185</v>
      </c>
      <c r="D41" s="114">
        <v>13894</v>
      </c>
      <c r="E41" s="114">
        <v>21290</v>
      </c>
      <c r="F41" s="114">
        <v>8789</v>
      </c>
      <c r="G41" s="114">
        <v>3705</v>
      </c>
      <c r="H41" s="114">
        <v>11125</v>
      </c>
      <c r="I41" s="115">
        <v>7366</v>
      </c>
      <c r="J41" s="114">
        <v>5013</v>
      </c>
      <c r="K41" s="114">
        <v>2353</v>
      </c>
      <c r="L41" s="423">
        <v>2336</v>
      </c>
      <c r="M41" s="424">
        <v>2459</v>
      </c>
    </row>
    <row r="42" spans="1:13" ht="15" customHeight="1" x14ac:dyDescent="0.2">
      <c r="A42" s="422" t="s">
        <v>397</v>
      </c>
      <c r="B42" s="115">
        <v>29997</v>
      </c>
      <c r="C42" s="114">
        <v>16166</v>
      </c>
      <c r="D42" s="114">
        <v>13831</v>
      </c>
      <c r="E42" s="114">
        <v>21236</v>
      </c>
      <c r="F42" s="114">
        <v>8761</v>
      </c>
      <c r="G42" s="114">
        <v>3599</v>
      </c>
      <c r="H42" s="114">
        <v>11145</v>
      </c>
      <c r="I42" s="115">
        <v>7407</v>
      </c>
      <c r="J42" s="114">
        <v>5034</v>
      </c>
      <c r="K42" s="114">
        <v>2373</v>
      </c>
      <c r="L42" s="423">
        <v>2298</v>
      </c>
      <c r="M42" s="424">
        <v>2393</v>
      </c>
    </row>
    <row r="43" spans="1:13" ht="11.1" customHeight="1" x14ac:dyDescent="0.2">
      <c r="A43" s="422" t="s">
        <v>387</v>
      </c>
      <c r="B43" s="115">
        <v>30112</v>
      </c>
      <c r="C43" s="114">
        <v>16295</v>
      </c>
      <c r="D43" s="114">
        <v>13817</v>
      </c>
      <c r="E43" s="114">
        <v>21242</v>
      </c>
      <c r="F43" s="114">
        <v>8870</v>
      </c>
      <c r="G43" s="114">
        <v>3480</v>
      </c>
      <c r="H43" s="114">
        <v>11283</v>
      </c>
      <c r="I43" s="115">
        <v>7454</v>
      </c>
      <c r="J43" s="114">
        <v>5025</v>
      </c>
      <c r="K43" s="114">
        <v>2429</v>
      </c>
      <c r="L43" s="423">
        <v>2422</v>
      </c>
      <c r="M43" s="424">
        <v>2319</v>
      </c>
    </row>
    <row r="44" spans="1:13" ht="11.1" customHeight="1" x14ac:dyDescent="0.2">
      <c r="A44" s="422" t="s">
        <v>388</v>
      </c>
      <c r="B44" s="115">
        <v>30698</v>
      </c>
      <c r="C44" s="114">
        <v>16594</v>
      </c>
      <c r="D44" s="114">
        <v>14104</v>
      </c>
      <c r="E44" s="114">
        <v>21667</v>
      </c>
      <c r="F44" s="114">
        <v>9031</v>
      </c>
      <c r="G44" s="114">
        <v>3928</v>
      </c>
      <c r="H44" s="114">
        <v>11328</v>
      </c>
      <c r="I44" s="115">
        <v>7284</v>
      </c>
      <c r="J44" s="114">
        <v>4823</v>
      </c>
      <c r="K44" s="114">
        <v>2461</v>
      </c>
      <c r="L44" s="423">
        <v>3363</v>
      </c>
      <c r="M44" s="424">
        <v>2831</v>
      </c>
    </row>
    <row r="45" spans="1:13" s="110" customFormat="1" ht="11.1" customHeight="1" x14ac:dyDescent="0.2">
      <c r="A45" s="422" t="s">
        <v>389</v>
      </c>
      <c r="B45" s="115">
        <v>30519</v>
      </c>
      <c r="C45" s="114">
        <v>16389</v>
      </c>
      <c r="D45" s="114">
        <v>14130</v>
      </c>
      <c r="E45" s="114">
        <v>21467</v>
      </c>
      <c r="F45" s="114">
        <v>9052</v>
      </c>
      <c r="G45" s="114">
        <v>3844</v>
      </c>
      <c r="H45" s="114">
        <v>11332</v>
      </c>
      <c r="I45" s="115">
        <v>7290</v>
      </c>
      <c r="J45" s="114">
        <v>4894</v>
      </c>
      <c r="K45" s="114">
        <v>2396</v>
      </c>
      <c r="L45" s="423">
        <v>1935</v>
      </c>
      <c r="M45" s="424">
        <v>2172</v>
      </c>
    </row>
    <row r="46" spans="1:13" ht="15" customHeight="1" x14ac:dyDescent="0.2">
      <c r="A46" s="422" t="s">
        <v>398</v>
      </c>
      <c r="B46" s="115">
        <v>30548</v>
      </c>
      <c r="C46" s="114">
        <v>16458</v>
      </c>
      <c r="D46" s="114">
        <v>14090</v>
      </c>
      <c r="E46" s="114">
        <v>21471</v>
      </c>
      <c r="F46" s="114">
        <v>9077</v>
      </c>
      <c r="G46" s="114">
        <v>3650</v>
      </c>
      <c r="H46" s="114">
        <v>11480</v>
      </c>
      <c r="I46" s="115">
        <v>7186</v>
      </c>
      <c r="J46" s="114">
        <v>4823</v>
      </c>
      <c r="K46" s="114">
        <v>2363</v>
      </c>
      <c r="L46" s="423">
        <v>2557</v>
      </c>
      <c r="M46" s="424">
        <v>2543</v>
      </c>
    </row>
    <row r="47" spans="1:13" ht="11.1" customHeight="1" x14ac:dyDescent="0.2">
      <c r="A47" s="422" t="s">
        <v>387</v>
      </c>
      <c r="B47" s="115">
        <v>30534</v>
      </c>
      <c r="C47" s="114">
        <v>16492</v>
      </c>
      <c r="D47" s="114">
        <v>14042</v>
      </c>
      <c r="E47" s="114">
        <v>21371</v>
      </c>
      <c r="F47" s="114">
        <v>9163</v>
      </c>
      <c r="G47" s="114">
        <v>3491</v>
      </c>
      <c r="H47" s="114">
        <v>11587</v>
      </c>
      <c r="I47" s="115">
        <v>7362</v>
      </c>
      <c r="J47" s="114">
        <v>4918</v>
      </c>
      <c r="K47" s="114">
        <v>2444</v>
      </c>
      <c r="L47" s="423">
        <v>2216</v>
      </c>
      <c r="M47" s="424">
        <v>2237</v>
      </c>
    </row>
    <row r="48" spans="1:13" ht="11.1" customHeight="1" x14ac:dyDescent="0.2">
      <c r="A48" s="422" t="s">
        <v>388</v>
      </c>
      <c r="B48" s="115">
        <v>31380</v>
      </c>
      <c r="C48" s="114">
        <v>17016</v>
      </c>
      <c r="D48" s="114">
        <v>14364</v>
      </c>
      <c r="E48" s="114">
        <v>22028</v>
      </c>
      <c r="F48" s="114">
        <v>9352</v>
      </c>
      <c r="G48" s="114">
        <v>3897</v>
      </c>
      <c r="H48" s="114">
        <v>11749</v>
      </c>
      <c r="I48" s="115">
        <v>7392</v>
      </c>
      <c r="J48" s="114">
        <v>4779</v>
      </c>
      <c r="K48" s="114">
        <v>2613</v>
      </c>
      <c r="L48" s="423">
        <v>3543</v>
      </c>
      <c r="M48" s="424">
        <v>2743</v>
      </c>
    </row>
    <row r="49" spans="1:17" s="110" customFormat="1" ht="11.1" customHeight="1" x14ac:dyDescent="0.2">
      <c r="A49" s="422" t="s">
        <v>389</v>
      </c>
      <c r="B49" s="115">
        <v>31376</v>
      </c>
      <c r="C49" s="114">
        <v>16961</v>
      </c>
      <c r="D49" s="114">
        <v>14415</v>
      </c>
      <c r="E49" s="114">
        <v>21962</v>
      </c>
      <c r="F49" s="114">
        <v>9414</v>
      </c>
      <c r="G49" s="114">
        <v>3889</v>
      </c>
      <c r="H49" s="114">
        <v>11775</v>
      </c>
      <c r="I49" s="115">
        <v>7364</v>
      </c>
      <c r="J49" s="114">
        <v>4818</v>
      </c>
      <c r="K49" s="114">
        <v>2546</v>
      </c>
      <c r="L49" s="423">
        <v>2284</v>
      </c>
      <c r="M49" s="424">
        <v>2302</v>
      </c>
    </row>
    <row r="50" spans="1:17" ht="15" customHeight="1" x14ac:dyDescent="0.2">
      <c r="A50" s="422" t="s">
        <v>399</v>
      </c>
      <c r="B50" s="143">
        <v>31391</v>
      </c>
      <c r="C50" s="144">
        <v>16955</v>
      </c>
      <c r="D50" s="144">
        <v>14436</v>
      </c>
      <c r="E50" s="144">
        <v>21863</v>
      </c>
      <c r="F50" s="144">
        <v>9528</v>
      </c>
      <c r="G50" s="144">
        <v>3750</v>
      </c>
      <c r="H50" s="144">
        <v>11827</v>
      </c>
      <c r="I50" s="143">
        <v>6993</v>
      </c>
      <c r="J50" s="144">
        <v>4567</v>
      </c>
      <c r="K50" s="144">
        <v>2426</v>
      </c>
      <c r="L50" s="426">
        <v>2854</v>
      </c>
      <c r="M50" s="427">
        <v>2970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2.7595914626162106</v>
      </c>
      <c r="C6" s="480">
        <f>'Tabelle 3.3'!J11</f>
        <v>-2.6857779014750904</v>
      </c>
      <c r="D6" s="481">
        <f t="shared" ref="D6:E9" si="0">IF(OR(AND(B6&gt;=-50,B6&lt;=50),ISNUMBER(B6)=FALSE),B6,"")</f>
        <v>2.7595914626162106</v>
      </c>
      <c r="E6" s="481">
        <f t="shared" si="0"/>
        <v>-2.6857779014750904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2.7595914626162106</v>
      </c>
      <c r="C14" s="480">
        <f>'Tabelle 3.3'!J11</f>
        <v>-2.6857779014750904</v>
      </c>
      <c r="D14" s="481">
        <f>IF(OR(AND(B14&gt;=-50,B14&lt;=50),ISNUMBER(B14)=FALSE),B14,"")</f>
        <v>2.7595914626162106</v>
      </c>
      <c r="E14" s="481">
        <f>IF(OR(AND(C14&gt;=-50,C14&lt;=50),ISNUMBER(C14)=FALSE),C14,"")</f>
        <v>-2.6857779014750904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37.5</v>
      </c>
      <c r="C15" s="480">
        <f>'Tabelle 3.3'!J12</f>
        <v>-20</v>
      </c>
      <c r="D15" s="481">
        <f t="shared" ref="D15:E45" si="3">IF(OR(AND(B15&gt;=-50,B15&lt;=50),ISNUMBER(B15)=FALSE),B15,"")</f>
        <v>37.5</v>
      </c>
      <c r="E15" s="481">
        <f t="shared" si="3"/>
        <v>-20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2.0912547528517109</v>
      </c>
      <c r="C16" s="480">
        <f>'Tabelle 3.3'!J13</f>
        <v>-5.3571428571428568</v>
      </c>
      <c r="D16" s="481">
        <f t="shared" si="3"/>
        <v>2.0912547528517109</v>
      </c>
      <c r="E16" s="481">
        <f t="shared" si="3"/>
        <v>-5.3571428571428568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-7.8023407022106639E-2</v>
      </c>
      <c r="C17" s="480">
        <f>'Tabelle 3.3'!J14</f>
        <v>-0.84388185654008441</v>
      </c>
      <c r="D17" s="481">
        <f t="shared" si="3"/>
        <v>-7.8023407022106639E-2</v>
      </c>
      <c r="E17" s="481">
        <f t="shared" si="3"/>
        <v>-0.84388185654008441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-2.112676056338028</v>
      </c>
      <c r="C18" s="480">
        <f>'Tabelle 3.3'!J15</f>
        <v>-2.7397260273972601</v>
      </c>
      <c r="D18" s="481">
        <f t="shared" si="3"/>
        <v>-2.112676056338028</v>
      </c>
      <c r="E18" s="481">
        <f t="shared" si="3"/>
        <v>-2.7397260273972601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0.37515631513130471</v>
      </c>
      <c r="C19" s="480">
        <f>'Tabelle 3.3'!J16</f>
        <v>0.70422535211267601</v>
      </c>
      <c r="D19" s="481">
        <f t="shared" si="3"/>
        <v>0.37515631513130471</v>
      </c>
      <c r="E19" s="481">
        <f t="shared" si="3"/>
        <v>0.70422535211267601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1.0101010101010102</v>
      </c>
      <c r="C20" s="480">
        <f>'Tabelle 3.3'!J17</f>
        <v>-4.5454545454545459</v>
      </c>
      <c r="D20" s="481">
        <f t="shared" si="3"/>
        <v>1.0101010101010102</v>
      </c>
      <c r="E20" s="481">
        <f t="shared" si="3"/>
        <v>-4.5454545454545459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8.3434099153567107</v>
      </c>
      <c r="C21" s="480">
        <f>'Tabelle 3.3'!J18</f>
        <v>8.235294117647058</v>
      </c>
      <c r="D21" s="481">
        <f t="shared" si="3"/>
        <v>8.3434099153567107</v>
      </c>
      <c r="E21" s="481">
        <f t="shared" si="3"/>
        <v>8.235294117647058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1.5332640332640333</v>
      </c>
      <c r="C22" s="480">
        <f>'Tabelle 3.3'!J19</f>
        <v>-2.676056338028169</v>
      </c>
      <c r="D22" s="481">
        <f t="shared" si="3"/>
        <v>1.5332640332640333</v>
      </c>
      <c r="E22" s="481">
        <f t="shared" si="3"/>
        <v>-2.676056338028169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8.4829721362229105</v>
      </c>
      <c r="C23" s="480">
        <f>'Tabelle 3.3'!J20</f>
        <v>-6.3909774436090228</v>
      </c>
      <c r="D23" s="481">
        <f t="shared" si="3"/>
        <v>8.4829721362229105</v>
      </c>
      <c r="E23" s="481">
        <f t="shared" si="3"/>
        <v>-6.3909774436090228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2.7111574556830029</v>
      </c>
      <c r="C24" s="480">
        <f>'Tabelle 3.3'!J21</f>
        <v>-3.2025620496397118</v>
      </c>
      <c r="D24" s="481">
        <f t="shared" si="3"/>
        <v>2.7111574556830029</v>
      </c>
      <c r="E24" s="481">
        <f t="shared" si="3"/>
        <v>-3.2025620496397118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-4.5226130653266328</v>
      </c>
      <c r="C25" s="480">
        <f>'Tabelle 3.3'!J22</f>
        <v>7.3459715639810428</v>
      </c>
      <c r="D25" s="481">
        <f t="shared" si="3"/>
        <v>-4.5226130653266328</v>
      </c>
      <c r="E25" s="481">
        <f t="shared" si="3"/>
        <v>7.3459715639810428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-3.9215686274509802</v>
      </c>
      <c r="C26" s="480">
        <f>'Tabelle 3.3'!J23</f>
        <v>-7.8947368421052628</v>
      </c>
      <c r="D26" s="481">
        <f t="shared" si="3"/>
        <v>-3.9215686274509802</v>
      </c>
      <c r="E26" s="481">
        <f t="shared" si="3"/>
        <v>-7.8947368421052628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10.416666666666666</v>
      </c>
      <c r="C27" s="480">
        <f>'Tabelle 3.3'!J24</f>
        <v>4.6040515653775325</v>
      </c>
      <c r="D27" s="481">
        <f t="shared" si="3"/>
        <v>10.416666666666666</v>
      </c>
      <c r="E27" s="481">
        <f t="shared" si="3"/>
        <v>4.6040515653775325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12.394366197183098</v>
      </c>
      <c r="C28" s="480">
        <f>'Tabelle 3.3'!J25</f>
        <v>-3.8590604026845639</v>
      </c>
      <c r="D28" s="481">
        <f t="shared" si="3"/>
        <v>12.394366197183098</v>
      </c>
      <c r="E28" s="481">
        <f t="shared" si="3"/>
        <v>-3.8590604026845639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7.4493927125506074</v>
      </c>
      <c r="C29" s="480">
        <f>'Tabelle 3.3'!J26</f>
        <v>-12.466124661246612</v>
      </c>
      <c r="D29" s="481">
        <f t="shared" si="3"/>
        <v>7.4493927125506074</v>
      </c>
      <c r="E29" s="481">
        <f t="shared" si="3"/>
        <v>-12.466124661246612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0.22233201581027667</v>
      </c>
      <c r="C30" s="480">
        <f>'Tabelle 3.3'!J27</f>
        <v>-9.0909090909090917</v>
      </c>
      <c r="D30" s="481">
        <f t="shared" si="3"/>
        <v>0.22233201581027667</v>
      </c>
      <c r="E30" s="481">
        <f t="shared" si="3"/>
        <v>-9.0909090909090917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4.872727272727273</v>
      </c>
      <c r="C31" s="480">
        <f>'Tabelle 3.3'!J28</f>
        <v>-8.5043988269794717</v>
      </c>
      <c r="D31" s="481">
        <f t="shared" si="3"/>
        <v>4.872727272727273</v>
      </c>
      <c r="E31" s="481">
        <f t="shared" si="3"/>
        <v>-8.5043988269794717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7.2385088671733627E-2</v>
      </c>
      <c r="C32" s="480">
        <f>'Tabelle 3.3'!J29</f>
        <v>-2.4154589371980677</v>
      </c>
      <c r="D32" s="481">
        <f t="shared" si="3"/>
        <v>7.2385088671733627E-2</v>
      </c>
      <c r="E32" s="481">
        <f t="shared" si="3"/>
        <v>-2.4154589371980677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1.4015416958654521</v>
      </c>
      <c r="C33" s="480">
        <f>'Tabelle 3.3'!J30</f>
        <v>-2.9649595687331538</v>
      </c>
      <c r="D33" s="481">
        <f t="shared" si="3"/>
        <v>1.4015416958654521</v>
      </c>
      <c r="E33" s="481">
        <f t="shared" si="3"/>
        <v>-2.9649595687331538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-0.54054054054054057</v>
      </c>
      <c r="C34" s="480">
        <f>'Tabelle 3.3'!J31</f>
        <v>-5.6402439024390247</v>
      </c>
      <c r="D34" s="481">
        <f t="shared" si="3"/>
        <v>-0.54054054054054057</v>
      </c>
      <c r="E34" s="481">
        <f t="shared" si="3"/>
        <v>-5.6402439024390247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37.5</v>
      </c>
      <c r="C37" s="480">
        <f>'Tabelle 3.3'!J34</f>
        <v>-20</v>
      </c>
      <c r="D37" s="481">
        <f t="shared" si="3"/>
        <v>37.5</v>
      </c>
      <c r="E37" s="481">
        <f t="shared" si="3"/>
        <v>-20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2.3965806747061515</v>
      </c>
      <c r="C38" s="480">
        <f>'Tabelle 3.3'!J35</f>
        <v>1.9438444924406046</v>
      </c>
      <c r="D38" s="481">
        <f t="shared" si="3"/>
        <v>2.3965806747061515</v>
      </c>
      <c r="E38" s="481">
        <f t="shared" si="3"/>
        <v>1.9438444924406046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2.824128149507759</v>
      </c>
      <c r="C39" s="480">
        <f>'Tabelle 3.3'!J36</f>
        <v>-2.9919618934206609</v>
      </c>
      <c r="D39" s="481">
        <f t="shared" si="3"/>
        <v>2.824128149507759</v>
      </c>
      <c r="E39" s="481">
        <f t="shared" si="3"/>
        <v>-2.9919618934206609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2.824128149507759</v>
      </c>
      <c r="C45" s="480">
        <f>'Tabelle 3.3'!J36</f>
        <v>-2.9919618934206609</v>
      </c>
      <c r="D45" s="481">
        <f t="shared" si="3"/>
        <v>2.824128149507759</v>
      </c>
      <c r="E45" s="481">
        <f t="shared" si="3"/>
        <v>-2.9919618934206609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28755</v>
      </c>
      <c r="C51" s="487">
        <v>5539</v>
      </c>
      <c r="D51" s="487">
        <v>2079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28659</v>
      </c>
      <c r="C52" s="487">
        <v>5617</v>
      </c>
      <c r="D52" s="487">
        <v>2111</v>
      </c>
      <c r="E52" s="488">
        <f t="shared" ref="E52:G70" si="11">IF($A$51=37802,IF(COUNTBLANK(B$51:B$70)&gt;0,#N/A,B52/B$51*100),IF(COUNTBLANK(B$51:B$75)&gt;0,#N/A,B52/B$51*100))</f>
        <v>99.666145018257694</v>
      </c>
      <c r="F52" s="488">
        <f t="shared" si="11"/>
        <v>101.40819642534753</v>
      </c>
      <c r="G52" s="488">
        <f t="shared" si="11"/>
        <v>101.53920153920153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29196</v>
      </c>
      <c r="C53" s="487">
        <v>5439</v>
      </c>
      <c r="D53" s="487">
        <v>2188</v>
      </c>
      <c r="E53" s="488">
        <f t="shared" si="11"/>
        <v>101.53364632237871</v>
      </c>
      <c r="F53" s="488">
        <f t="shared" si="11"/>
        <v>98.194619967503158</v>
      </c>
      <c r="G53" s="488">
        <f t="shared" si="11"/>
        <v>105.24290524290525</v>
      </c>
      <c r="H53" s="489">
        <f>IF(ISERROR(L53)=TRUE,IF(MONTH(A53)=MONTH(MAX(A$51:A$75)),A53,""),"")</f>
        <v>41883</v>
      </c>
      <c r="I53" s="488">
        <f t="shared" si="12"/>
        <v>101.53364632237871</v>
      </c>
      <c r="J53" s="488">
        <f t="shared" si="10"/>
        <v>98.194619967503158</v>
      </c>
      <c r="K53" s="488">
        <f t="shared" si="10"/>
        <v>105.24290524290525</v>
      </c>
      <c r="L53" s="488" t="e">
        <f t="shared" si="13"/>
        <v>#N/A</v>
      </c>
    </row>
    <row r="54" spans="1:14" ht="15" customHeight="1" x14ac:dyDescent="0.2">
      <c r="A54" s="490" t="s">
        <v>462</v>
      </c>
      <c r="B54" s="487">
        <v>28866</v>
      </c>
      <c r="C54" s="487">
        <v>5560</v>
      </c>
      <c r="D54" s="487">
        <v>2144</v>
      </c>
      <c r="E54" s="488">
        <f t="shared" si="11"/>
        <v>100.38601982263955</v>
      </c>
      <c r="F54" s="488">
        <f t="shared" si="11"/>
        <v>100.37912980682432</v>
      </c>
      <c r="G54" s="488">
        <f t="shared" si="11"/>
        <v>103.12650312650314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28690</v>
      </c>
      <c r="C55" s="487">
        <v>5323</v>
      </c>
      <c r="D55" s="487">
        <v>2027</v>
      </c>
      <c r="E55" s="488">
        <f t="shared" si="11"/>
        <v>99.773952356111977</v>
      </c>
      <c r="F55" s="488">
        <f t="shared" si="11"/>
        <v>96.100379129806825</v>
      </c>
      <c r="G55" s="488">
        <f t="shared" si="11"/>
        <v>97.498797498797501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28936</v>
      </c>
      <c r="C56" s="487">
        <v>5398</v>
      </c>
      <c r="D56" s="487">
        <v>2119</v>
      </c>
      <c r="E56" s="488">
        <f t="shared" si="11"/>
        <v>100.62945574682665</v>
      </c>
      <c r="F56" s="488">
        <f t="shared" si="11"/>
        <v>97.45441415417946</v>
      </c>
      <c r="G56" s="488">
        <f t="shared" si="11"/>
        <v>101.92400192400193</v>
      </c>
      <c r="H56" s="489" t="str">
        <f t="shared" si="14"/>
        <v/>
      </c>
      <c r="I56" s="488" t="str">
        <f t="shared" si="12"/>
        <v/>
      </c>
      <c r="J56" s="488" t="str">
        <f t="shared" si="10"/>
        <v/>
      </c>
      <c r="K56" s="488" t="str">
        <f t="shared" si="10"/>
        <v/>
      </c>
      <c r="L56" s="488" t="e">
        <f t="shared" si="13"/>
        <v>#N/A</v>
      </c>
    </row>
    <row r="57" spans="1:14" ht="15" customHeight="1" x14ac:dyDescent="0.2">
      <c r="A57" s="490">
        <v>42248</v>
      </c>
      <c r="B57" s="487">
        <v>29565</v>
      </c>
      <c r="C57" s="487">
        <v>5241</v>
      </c>
      <c r="D57" s="487">
        <v>2231</v>
      </c>
      <c r="E57" s="488">
        <f t="shared" si="11"/>
        <v>102.8169014084507</v>
      </c>
      <c r="F57" s="488">
        <f t="shared" si="11"/>
        <v>94.619967503159415</v>
      </c>
      <c r="G57" s="488">
        <f t="shared" si="11"/>
        <v>107.31120731120731</v>
      </c>
      <c r="H57" s="489">
        <f t="shared" si="14"/>
        <v>42248</v>
      </c>
      <c r="I57" s="488">
        <f t="shared" si="12"/>
        <v>102.8169014084507</v>
      </c>
      <c r="J57" s="488">
        <f t="shared" si="10"/>
        <v>94.619967503159415</v>
      </c>
      <c r="K57" s="488">
        <f t="shared" si="10"/>
        <v>107.31120731120731</v>
      </c>
      <c r="L57" s="488" t="e">
        <f t="shared" si="13"/>
        <v>#N/A</v>
      </c>
    </row>
    <row r="58" spans="1:14" ht="15" customHeight="1" x14ac:dyDescent="0.2">
      <c r="A58" s="490" t="s">
        <v>465</v>
      </c>
      <c r="B58" s="487">
        <v>29374</v>
      </c>
      <c r="C58" s="487">
        <v>5288</v>
      </c>
      <c r="D58" s="487">
        <v>2281</v>
      </c>
      <c r="E58" s="488">
        <f t="shared" si="11"/>
        <v>102.15266910102592</v>
      </c>
      <c r="F58" s="488">
        <f t="shared" si="11"/>
        <v>95.468496118432938</v>
      </c>
      <c r="G58" s="488">
        <f t="shared" si="11"/>
        <v>109.71620971620972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29571</v>
      </c>
      <c r="C59" s="487">
        <v>5182</v>
      </c>
      <c r="D59" s="487">
        <v>2247</v>
      </c>
      <c r="E59" s="488">
        <f t="shared" si="11"/>
        <v>102.83776734480961</v>
      </c>
      <c r="F59" s="488">
        <f t="shared" si="11"/>
        <v>93.554793283986285</v>
      </c>
      <c r="G59" s="488">
        <f t="shared" si="11"/>
        <v>108.08080808080808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29637</v>
      </c>
      <c r="C60" s="487">
        <v>5291</v>
      </c>
      <c r="D60" s="487">
        <v>2281</v>
      </c>
      <c r="E60" s="488">
        <f t="shared" si="11"/>
        <v>103.06729264475743</v>
      </c>
      <c r="F60" s="488">
        <f t="shared" si="11"/>
        <v>95.522657519407844</v>
      </c>
      <c r="G60" s="488">
        <f t="shared" si="11"/>
        <v>109.71620971620972</v>
      </c>
      <c r="H60" s="489" t="str">
        <f t="shared" si="14"/>
        <v/>
      </c>
      <c r="I60" s="488" t="str">
        <f t="shared" si="12"/>
        <v/>
      </c>
      <c r="J60" s="488" t="str">
        <f t="shared" si="10"/>
        <v/>
      </c>
      <c r="K60" s="488" t="str">
        <f t="shared" si="10"/>
        <v/>
      </c>
      <c r="L60" s="488" t="e">
        <f t="shared" si="13"/>
        <v>#N/A</v>
      </c>
    </row>
    <row r="61" spans="1:14" ht="15" customHeight="1" x14ac:dyDescent="0.2">
      <c r="A61" s="490">
        <v>42614</v>
      </c>
      <c r="B61" s="487">
        <v>30242</v>
      </c>
      <c r="C61" s="487">
        <v>5140</v>
      </c>
      <c r="D61" s="487">
        <v>2385</v>
      </c>
      <c r="E61" s="488">
        <f t="shared" si="11"/>
        <v>105.17127456094593</v>
      </c>
      <c r="F61" s="488">
        <f t="shared" si="11"/>
        <v>92.79653367033761</v>
      </c>
      <c r="G61" s="488">
        <f t="shared" si="11"/>
        <v>114.7186147186147</v>
      </c>
      <c r="H61" s="489">
        <f t="shared" si="14"/>
        <v>42614</v>
      </c>
      <c r="I61" s="488">
        <f t="shared" si="12"/>
        <v>105.17127456094593</v>
      </c>
      <c r="J61" s="488">
        <f t="shared" si="10"/>
        <v>92.79653367033761</v>
      </c>
      <c r="K61" s="488">
        <f t="shared" si="10"/>
        <v>114.7186147186147</v>
      </c>
      <c r="L61" s="488" t="e">
        <f t="shared" si="13"/>
        <v>#N/A</v>
      </c>
    </row>
    <row r="62" spans="1:14" ht="15" customHeight="1" x14ac:dyDescent="0.2">
      <c r="A62" s="490" t="s">
        <v>468</v>
      </c>
      <c r="B62" s="487">
        <v>29920</v>
      </c>
      <c r="C62" s="487">
        <v>5125</v>
      </c>
      <c r="D62" s="487">
        <v>2354</v>
      </c>
      <c r="E62" s="488">
        <f t="shared" si="11"/>
        <v>104.05146930968527</v>
      </c>
      <c r="F62" s="488">
        <f t="shared" si="11"/>
        <v>92.525726665463083</v>
      </c>
      <c r="G62" s="488">
        <f t="shared" si="11"/>
        <v>113.22751322751323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29889</v>
      </c>
      <c r="C63" s="487">
        <v>5086</v>
      </c>
      <c r="D63" s="487">
        <v>2337</v>
      </c>
      <c r="E63" s="488">
        <f t="shared" si="11"/>
        <v>103.94366197183098</v>
      </c>
      <c r="F63" s="488">
        <f t="shared" si="11"/>
        <v>91.821628452789312</v>
      </c>
      <c r="G63" s="488">
        <f t="shared" si="11"/>
        <v>112.4098124098124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29722</v>
      </c>
      <c r="C64" s="487">
        <v>5147</v>
      </c>
      <c r="D64" s="487">
        <v>2349</v>
      </c>
      <c r="E64" s="488">
        <f t="shared" si="11"/>
        <v>103.36289340984177</v>
      </c>
      <c r="F64" s="488">
        <f t="shared" si="11"/>
        <v>92.922910272612384</v>
      </c>
      <c r="G64" s="488">
        <f t="shared" si="11"/>
        <v>112.98701298701299</v>
      </c>
      <c r="H64" s="489" t="str">
        <f t="shared" si="14"/>
        <v/>
      </c>
      <c r="I64" s="488" t="str">
        <f t="shared" si="12"/>
        <v/>
      </c>
      <c r="J64" s="488" t="str">
        <f t="shared" si="10"/>
        <v/>
      </c>
      <c r="K64" s="488" t="str">
        <f t="shared" si="10"/>
        <v/>
      </c>
      <c r="L64" s="488" t="e">
        <f t="shared" si="13"/>
        <v>#N/A</v>
      </c>
    </row>
    <row r="65" spans="1:12" ht="15" customHeight="1" x14ac:dyDescent="0.2">
      <c r="A65" s="490">
        <v>42979</v>
      </c>
      <c r="B65" s="487">
        <v>30145</v>
      </c>
      <c r="C65" s="487">
        <v>4988</v>
      </c>
      <c r="D65" s="487">
        <v>2371</v>
      </c>
      <c r="E65" s="488">
        <f t="shared" si="11"/>
        <v>104.8339419231438</v>
      </c>
      <c r="F65" s="488">
        <f t="shared" si="11"/>
        <v>90.052356020942398</v>
      </c>
      <c r="G65" s="488">
        <f t="shared" si="11"/>
        <v>114.04521404521404</v>
      </c>
      <c r="H65" s="489">
        <f t="shared" si="14"/>
        <v>42979</v>
      </c>
      <c r="I65" s="488">
        <f t="shared" si="12"/>
        <v>104.8339419231438</v>
      </c>
      <c r="J65" s="488">
        <f t="shared" si="10"/>
        <v>90.052356020942398</v>
      </c>
      <c r="K65" s="488">
        <f t="shared" si="10"/>
        <v>114.04521404521404</v>
      </c>
      <c r="L65" s="488" t="e">
        <f t="shared" si="13"/>
        <v>#N/A</v>
      </c>
    </row>
    <row r="66" spans="1:12" ht="15" customHeight="1" x14ac:dyDescent="0.2">
      <c r="A66" s="490" t="s">
        <v>471</v>
      </c>
      <c r="B66" s="487">
        <v>30079</v>
      </c>
      <c r="C66" s="487">
        <v>5013</v>
      </c>
      <c r="D66" s="487">
        <v>2353</v>
      </c>
      <c r="E66" s="488">
        <f t="shared" si="11"/>
        <v>104.60441662319597</v>
      </c>
      <c r="F66" s="488">
        <f t="shared" si="11"/>
        <v>90.503701029066619</v>
      </c>
      <c r="G66" s="488">
        <f t="shared" si="11"/>
        <v>113.17941317941317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29997</v>
      </c>
      <c r="C67" s="487">
        <v>5034</v>
      </c>
      <c r="D67" s="487">
        <v>2373</v>
      </c>
      <c r="E67" s="488">
        <f t="shared" si="11"/>
        <v>104.31924882629109</v>
      </c>
      <c r="F67" s="488">
        <f t="shared" si="11"/>
        <v>90.882830835890957</v>
      </c>
      <c r="G67" s="488">
        <f t="shared" si="11"/>
        <v>114.14141414141415</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30112</v>
      </c>
      <c r="C68" s="487">
        <v>5025</v>
      </c>
      <c r="D68" s="487">
        <v>2429</v>
      </c>
      <c r="E68" s="488">
        <f t="shared" si="11"/>
        <v>104.7191792731699</v>
      </c>
      <c r="F68" s="488">
        <f t="shared" si="11"/>
        <v>90.72034663296624</v>
      </c>
      <c r="G68" s="488">
        <f t="shared" si="11"/>
        <v>116.83501683501683</v>
      </c>
      <c r="H68" s="489" t="str">
        <f t="shared" si="14"/>
        <v/>
      </c>
      <c r="I68" s="488" t="str">
        <f t="shared" si="12"/>
        <v/>
      </c>
      <c r="J68" s="488" t="str">
        <f t="shared" si="12"/>
        <v/>
      </c>
      <c r="K68" s="488" t="str">
        <f t="shared" si="12"/>
        <v/>
      </c>
      <c r="L68" s="488" t="e">
        <f t="shared" si="13"/>
        <v>#N/A</v>
      </c>
    </row>
    <row r="69" spans="1:12" ht="15" customHeight="1" x14ac:dyDescent="0.2">
      <c r="A69" s="490">
        <v>43344</v>
      </c>
      <c r="B69" s="487">
        <v>30698</v>
      </c>
      <c r="C69" s="487">
        <v>4823</v>
      </c>
      <c r="D69" s="487">
        <v>2461</v>
      </c>
      <c r="E69" s="488">
        <f t="shared" si="11"/>
        <v>106.75708572422187</v>
      </c>
      <c r="F69" s="488">
        <f t="shared" si="11"/>
        <v>87.073478967322629</v>
      </c>
      <c r="G69" s="488">
        <f t="shared" si="11"/>
        <v>118.37421837421837</v>
      </c>
      <c r="H69" s="489">
        <f t="shared" si="14"/>
        <v>43344</v>
      </c>
      <c r="I69" s="488">
        <f t="shared" si="12"/>
        <v>106.75708572422187</v>
      </c>
      <c r="J69" s="488">
        <f t="shared" si="12"/>
        <v>87.073478967322629</v>
      </c>
      <c r="K69" s="488">
        <f t="shared" si="12"/>
        <v>118.37421837421837</v>
      </c>
      <c r="L69" s="488" t="e">
        <f t="shared" si="13"/>
        <v>#N/A</v>
      </c>
    </row>
    <row r="70" spans="1:12" ht="15" customHeight="1" x14ac:dyDescent="0.2">
      <c r="A70" s="490" t="s">
        <v>474</v>
      </c>
      <c r="B70" s="487">
        <v>30519</v>
      </c>
      <c r="C70" s="487">
        <v>4894</v>
      </c>
      <c r="D70" s="487">
        <v>2396</v>
      </c>
      <c r="E70" s="488">
        <f t="shared" si="11"/>
        <v>106.13458528951487</v>
      </c>
      <c r="F70" s="488">
        <f t="shared" si="11"/>
        <v>88.355298790395381</v>
      </c>
      <c r="G70" s="488">
        <f t="shared" si="11"/>
        <v>115.24771524771525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30548</v>
      </c>
      <c r="C71" s="487">
        <v>4823</v>
      </c>
      <c r="D71" s="487">
        <v>2363</v>
      </c>
      <c r="E71" s="491">
        <f t="shared" ref="E71:G75" si="15">IF($A$51=37802,IF(COUNTBLANK(B$51:B$70)&gt;0,#N/A,IF(ISBLANK(B71)=FALSE,B71/B$51*100,#N/A)),IF(COUNTBLANK(B$51:B$75)&gt;0,#N/A,B71/B$51*100))</f>
        <v>106.23543731524951</v>
      </c>
      <c r="F71" s="491">
        <f t="shared" si="15"/>
        <v>87.073478967322629</v>
      </c>
      <c r="G71" s="491">
        <f t="shared" si="15"/>
        <v>113.66041366041367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30534</v>
      </c>
      <c r="C72" s="487">
        <v>4918</v>
      </c>
      <c r="D72" s="487">
        <v>2444</v>
      </c>
      <c r="E72" s="491">
        <f t="shared" si="15"/>
        <v>106.18675013041209</v>
      </c>
      <c r="F72" s="491">
        <f t="shared" si="15"/>
        <v>88.788589998194624</v>
      </c>
      <c r="G72" s="491">
        <f t="shared" si="15"/>
        <v>117.55651755651755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31380</v>
      </c>
      <c r="C73" s="487">
        <v>4779</v>
      </c>
      <c r="D73" s="487">
        <v>2613</v>
      </c>
      <c r="E73" s="491">
        <f t="shared" si="15"/>
        <v>109.12884715701617</v>
      </c>
      <c r="F73" s="491">
        <f t="shared" si="15"/>
        <v>86.279111753024011</v>
      </c>
      <c r="G73" s="491">
        <f t="shared" si="15"/>
        <v>125.68542568542568</v>
      </c>
      <c r="H73" s="492">
        <f>IF(A$51=37802,IF(ISERROR(L73)=TRUE,IF(ISBLANK(A73)=FALSE,IF(MONTH(A73)=MONTH(MAX(A$51:A$75)),A73,""),""),""),IF(ISERROR(L73)=TRUE,IF(MONTH(A73)=MONTH(MAX(A$51:A$75)),A73,""),""))</f>
        <v>43709</v>
      </c>
      <c r="I73" s="488">
        <f t="shared" si="12"/>
        <v>109.12884715701617</v>
      </c>
      <c r="J73" s="488">
        <f t="shared" si="12"/>
        <v>86.279111753024011</v>
      </c>
      <c r="K73" s="488">
        <f t="shared" si="12"/>
        <v>125.68542568542568</v>
      </c>
      <c r="L73" s="488" t="e">
        <f t="shared" si="13"/>
        <v>#N/A</v>
      </c>
    </row>
    <row r="74" spans="1:12" ht="15" customHeight="1" x14ac:dyDescent="0.2">
      <c r="A74" s="490" t="s">
        <v>477</v>
      </c>
      <c r="B74" s="487">
        <v>31376</v>
      </c>
      <c r="C74" s="487">
        <v>4818</v>
      </c>
      <c r="D74" s="487">
        <v>2546</v>
      </c>
      <c r="E74" s="491">
        <f t="shared" si="15"/>
        <v>109.11493653277691</v>
      </c>
      <c r="F74" s="491">
        <f t="shared" si="15"/>
        <v>86.983209965697782</v>
      </c>
      <c r="G74" s="491">
        <f t="shared" si="15"/>
        <v>122.46272246272247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31391</v>
      </c>
      <c r="C75" s="493">
        <v>4567</v>
      </c>
      <c r="D75" s="493">
        <v>2426</v>
      </c>
      <c r="E75" s="491">
        <f t="shared" si="15"/>
        <v>109.16710137367414</v>
      </c>
      <c r="F75" s="491">
        <f t="shared" si="15"/>
        <v>82.451706084130706</v>
      </c>
      <c r="G75" s="491">
        <f t="shared" si="15"/>
        <v>116.69071669071668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109.12884715701617</v>
      </c>
      <c r="J77" s="488">
        <f>IF(J75&lt;&gt;"",J75,IF(J74&lt;&gt;"",J74,IF(J73&lt;&gt;"",J73,IF(J72&lt;&gt;"",J72,IF(J71&lt;&gt;"",J71,IF(J70&lt;&gt;"",J70,""))))))</f>
        <v>86.279111753024011</v>
      </c>
      <c r="K77" s="488">
        <f>IF(K75&lt;&gt;"",K75,IF(K74&lt;&gt;"",K74,IF(K73&lt;&gt;"",K73,IF(K72&lt;&gt;"",K72,IF(K71&lt;&gt;"",K71,IF(K70&lt;&gt;"",K70,""))))))</f>
        <v>125.68542568542568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+9,1%</v>
      </c>
      <c r="J79" s="488" t="str">
        <f>"GeB - ausschließlich: "&amp;IF(J77&gt;100,"+","")&amp;TEXT(J77-100,"0,0")&amp;"%"</f>
        <v>GeB - ausschließlich: -13,7%</v>
      </c>
      <c r="K79" s="488" t="str">
        <f>"GeB - im Nebenjob: "&amp;IF(K77&gt;100,"+","")&amp;TEXT(K77-100,"0,0")&amp;"%"</f>
        <v>GeB - im Nebenjob: +25,7%</v>
      </c>
    </row>
    <row r="81" spans="9:9" ht="15" customHeight="1" x14ac:dyDescent="0.2">
      <c r="I81" s="488" t="str">
        <f>IF(ISERROR(HLOOKUP(1,I$78:K$79,2,FALSE)),"",HLOOKUP(1,I$78:K$79,2,FALSE))</f>
        <v>GeB - im Nebenjob: +25,7%</v>
      </c>
    </row>
    <row r="82" spans="9:9" ht="15" customHeight="1" x14ac:dyDescent="0.2">
      <c r="I82" s="488" t="str">
        <f>IF(ISERROR(HLOOKUP(2,I$78:K$79,2,FALSE)),"",HLOOKUP(2,I$78:K$79,2,FALSE))</f>
        <v>SvB: +9,1%</v>
      </c>
    </row>
    <row r="83" spans="9:9" ht="15" customHeight="1" x14ac:dyDescent="0.2">
      <c r="I83" s="488" t="str">
        <f>IF(ISERROR(HLOOKUP(3,I$78:K$79,2,FALSE)),"",HLOOKUP(3,I$78:K$79,2,FALSE))</f>
        <v>GeB - ausschließlich: -13,7%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31391</v>
      </c>
      <c r="E12" s="114">
        <v>31376</v>
      </c>
      <c r="F12" s="114">
        <v>31380</v>
      </c>
      <c r="G12" s="114">
        <v>30534</v>
      </c>
      <c r="H12" s="114">
        <v>30548</v>
      </c>
      <c r="I12" s="115">
        <v>843</v>
      </c>
      <c r="J12" s="116">
        <v>2.7595914626162106</v>
      </c>
      <c r="N12" s="117"/>
    </row>
    <row r="13" spans="1:15" s="110" customFormat="1" ht="13.5" customHeight="1" x14ac:dyDescent="0.2">
      <c r="A13" s="118" t="s">
        <v>105</v>
      </c>
      <c r="B13" s="119" t="s">
        <v>106</v>
      </c>
      <c r="C13" s="113">
        <v>54.01229651811029</v>
      </c>
      <c r="D13" s="114">
        <v>16955</v>
      </c>
      <c r="E13" s="114">
        <v>16961</v>
      </c>
      <c r="F13" s="114">
        <v>17016</v>
      </c>
      <c r="G13" s="114">
        <v>16492</v>
      </c>
      <c r="H13" s="114">
        <v>16458</v>
      </c>
      <c r="I13" s="115">
        <v>497</v>
      </c>
      <c r="J13" s="116">
        <v>3.0198079961113136</v>
      </c>
    </row>
    <row r="14" spans="1:15" s="110" customFormat="1" ht="13.5" customHeight="1" x14ac:dyDescent="0.2">
      <c r="A14" s="120"/>
      <c r="B14" s="119" t="s">
        <v>107</v>
      </c>
      <c r="C14" s="113">
        <v>45.98770348188971</v>
      </c>
      <c r="D14" s="114">
        <v>14436</v>
      </c>
      <c r="E14" s="114">
        <v>14415</v>
      </c>
      <c r="F14" s="114">
        <v>14364</v>
      </c>
      <c r="G14" s="114">
        <v>14042</v>
      </c>
      <c r="H14" s="114">
        <v>14090</v>
      </c>
      <c r="I14" s="115">
        <v>346</v>
      </c>
      <c r="J14" s="116">
        <v>2.4556422995031939</v>
      </c>
    </row>
    <row r="15" spans="1:15" s="110" customFormat="1" ht="13.5" customHeight="1" x14ac:dyDescent="0.2">
      <c r="A15" s="118" t="s">
        <v>105</v>
      </c>
      <c r="B15" s="121" t="s">
        <v>108</v>
      </c>
      <c r="C15" s="113">
        <v>11.94609920040776</v>
      </c>
      <c r="D15" s="114">
        <v>3750</v>
      </c>
      <c r="E15" s="114">
        <v>3889</v>
      </c>
      <c r="F15" s="114">
        <v>3897</v>
      </c>
      <c r="G15" s="114">
        <v>3491</v>
      </c>
      <c r="H15" s="114">
        <v>3650</v>
      </c>
      <c r="I15" s="115">
        <v>100</v>
      </c>
      <c r="J15" s="116">
        <v>2.7397260273972601</v>
      </c>
    </row>
    <row r="16" spans="1:15" s="110" customFormat="1" ht="13.5" customHeight="1" x14ac:dyDescent="0.2">
      <c r="A16" s="118"/>
      <c r="B16" s="121" t="s">
        <v>109</v>
      </c>
      <c r="C16" s="113">
        <v>63.833582874072185</v>
      </c>
      <c r="D16" s="114">
        <v>20038</v>
      </c>
      <c r="E16" s="114">
        <v>19937</v>
      </c>
      <c r="F16" s="114">
        <v>20025</v>
      </c>
      <c r="G16" s="114">
        <v>19771</v>
      </c>
      <c r="H16" s="114">
        <v>19727</v>
      </c>
      <c r="I16" s="115">
        <v>311</v>
      </c>
      <c r="J16" s="116">
        <v>1.5765194910528717</v>
      </c>
    </row>
    <row r="17" spans="1:10" s="110" customFormat="1" ht="13.5" customHeight="1" x14ac:dyDescent="0.2">
      <c r="A17" s="118"/>
      <c r="B17" s="121" t="s">
        <v>110</v>
      </c>
      <c r="C17" s="113">
        <v>23.012965499665508</v>
      </c>
      <c r="D17" s="114">
        <v>7224</v>
      </c>
      <c r="E17" s="114">
        <v>7169</v>
      </c>
      <c r="F17" s="114">
        <v>7070</v>
      </c>
      <c r="G17" s="114">
        <v>6895</v>
      </c>
      <c r="H17" s="114">
        <v>6783</v>
      </c>
      <c r="I17" s="115">
        <v>441</v>
      </c>
      <c r="J17" s="116">
        <v>6.5015479876160986</v>
      </c>
    </row>
    <row r="18" spans="1:10" s="110" customFormat="1" ht="13.5" customHeight="1" x14ac:dyDescent="0.2">
      <c r="A18" s="120"/>
      <c r="B18" s="121" t="s">
        <v>111</v>
      </c>
      <c r="C18" s="113">
        <v>1.2073524258545443</v>
      </c>
      <c r="D18" s="114">
        <v>379</v>
      </c>
      <c r="E18" s="114">
        <v>381</v>
      </c>
      <c r="F18" s="114">
        <v>388</v>
      </c>
      <c r="G18" s="114">
        <v>377</v>
      </c>
      <c r="H18" s="114">
        <v>388</v>
      </c>
      <c r="I18" s="115">
        <v>-9</v>
      </c>
      <c r="J18" s="116">
        <v>-2.3195876288659796</v>
      </c>
    </row>
    <row r="19" spans="1:10" s="110" customFormat="1" ht="13.5" customHeight="1" x14ac:dyDescent="0.2">
      <c r="A19" s="120"/>
      <c r="B19" s="121" t="s">
        <v>112</v>
      </c>
      <c r="C19" s="113">
        <v>0.32811952470453315</v>
      </c>
      <c r="D19" s="114">
        <v>103</v>
      </c>
      <c r="E19" s="114">
        <v>104</v>
      </c>
      <c r="F19" s="114">
        <v>107</v>
      </c>
      <c r="G19" s="114">
        <v>110</v>
      </c>
      <c r="H19" s="114">
        <v>123</v>
      </c>
      <c r="I19" s="115">
        <v>-20</v>
      </c>
      <c r="J19" s="116">
        <v>-16.260162601626018</v>
      </c>
    </row>
    <row r="20" spans="1:10" s="110" customFormat="1" ht="13.5" customHeight="1" x14ac:dyDescent="0.2">
      <c r="A20" s="118" t="s">
        <v>113</v>
      </c>
      <c r="B20" s="122" t="s">
        <v>114</v>
      </c>
      <c r="C20" s="113">
        <v>69.647351151603957</v>
      </c>
      <c r="D20" s="114">
        <v>21863</v>
      </c>
      <c r="E20" s="114">
        <v>21962</v>
      </c>
      <c r="F20" s="114">
        <v>22028</v>
      </c>
      <c r="G20" s="114">
        <v>21371</v>
      </c>
      <c r="H20" s="114">
        <v>21471</v>
      </c>
      <c r="I20" s="115">
        <v>392</v>
      </c>
      <c r="J20" s="116">
        <v>1.8257184108797913</v>
      </c>
    </row>
    <row r="21" spans="1:10" s="110" customFormat="1" ht="13.5" customHeight="1" x14ac:dyDescent="0.2">
      <c r="A21" s="120"/>
      <c r="B21" s="122" t="s">
        <v>115</v>
      </c>
      <c r="C21" s="113">
        <v>30.352648848396036</v>
      </c>
      <c r="D21" s="114">
        <v>9528</v>
      </c>
      <c r="E21" s="114">
        <v>9414</v>
      </c>
      <c r="F21" s="114">
        <v>9352</v>
      </c>
      <c r="G21" s="114">
        <v>9163</v>
      </c>
      <c r="H21" s="114">
        <v>9077</v>
      </c>
      <c r="I21" s="115">
        <v>451</v>
      </c>
      <c r="J21" s="116">
        <v>4.9686019610003305</v>
      </c>
    </row>
    <row r="22" spans="1:10" s="110" customFormat="1" ht="13.5" customHeight="1" x14ac:dyDescent="0.2">
      <c r="A22" s="118" t="s">
        <v>113</v>
      </c>
      <c r="B22" s="122" t="s">
        <v>116</v>
      </c>
      <c r="C22" s="113">
        <v>93.775285909974201</v>
      </c>
      <c r="D22" s="114">
        <v>29437</v>
      </c>
      <c r="E22" s="114">
        <v>29529</v>
      </c>
      <c r="F22" s="114">
        <v>29557</v>
      </c>
      <c r="G22" s="114">
        <v>28887</v>
      </c>
      <c r="H22" s="114">
        <v>28943</v>
      </c>
      <c r="I22" s="115">
        <v>494</v>
      </c>
      <c r="J22" s="116">
        <v>1.7068030266385654</v>
      </c>
    </row>
    <row r="23" spans="1:10" s="110" customFormat="1" ht="13.5" customHeight="1" x14ac:dyDescent="0.2">
      <c r="A23" s="123"/>
      <c r="B23" s="124" t="s">
        <v>117</v>
      </c>
      <c r="C23" s="125">
        <v>6.1833009461310571</v>
      </c>
      <c r="D23" s="114">
        <v>1941</v>
      </c>
      <c r="E23" s="114">
        <v>1835</v>
      </c>
      <c r="F23" s="114">
        <v>1811</v>
      </c>
      <c r="G23" s="114">
        <v>1637</v>
      </c>
      <c r="H23" s="114">
        <v>1596</v>
      </c>
      <c r="I23" s="115">
        <v>345</v>
      </c>
      <c r="J23" s="116">
        <v>21.616541353383457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6993</v>
      </c>
      <c r="E26" s="114">
        <v>7364</v>
      </c>
      <c r="F26" s="114">
        <v>7392</v>
      </c>
      <c r="G26" s="114">
        <v>7362</v>
      </c>
      <c r="H26" s="140">
        <v>7186</v>
      </c>
      <c r="I26" s="115">
        <v>-193</v>
      </c>
      <c r="J26" s="116">
        <v>-2.6857779014750904</v>
      </c>
    </row>
    <row r="27" spans="1:10" s="110" customFormat="1" ht="13.5" customHeight="1" x14ac:dyDescent="0.2">
      <c r="A27" s="118" t="s">
        <v>105</v>
      </c>
      <c r="B27" s="119" t="s">
        <v>106</v>
      </c>
      <c r="C27" s="113">
        <v>43.214643214643218</v>
      </c>
      <c r="D27" s="115">
        <v>3022</v>
      </c>
      <c r="E27" s="114">
        <v>3188</v>
      </c>
      <c r="F27" s="114">
        <v>3185</v>
      </c>
      <c r="G27" s="114">
        <v>3158</v>
      </c>
      <c r="H27" s="140">
        <v>3061</v>
      </c>
      <c r="I27" s="115">
        <v>-39</v>
      </c>
      <c r="J27" s="116">
        <v>-1.2740934335184579</v>
      </c>
    </row>
    <row r="28" spans="1:10" s="110" customFormat="1" ht="13.5" customHeight="1" x14ac:dyDescent="0.2">
      <c r="A28" s="120"/>
      <c r="B28" s="119" t="s">
        <v>107</v>
      </c>
      <c r="C28" s="113">
        <v>56.785356785356782</v>
      </c>
      <c r="D28" s="115">
        <v>3971</v>
      </c>
      <c r="E28" s="114">
        <v>4176</v>
      </c>
      <c r="F28" s="114">
        <v>4207</v>
      </c>
      <c r="G28" s="114">
        <v>4204</v>
      </c>
      <c r="H28" s="140">
        <v>4125</v>
      </c>
      <c r="I28" s="115">
        <v>-154</v>
      </c>
      <c r="J28" s="116">
        <v>-3.7333333333333334</v>
      </c>
    </row>
    <row r="29" spans="1:10" s="110" customFormat="1" ht="13.5" customHeight="1" x14ac:dyDescent="0.2">
      <c r="A29" s="118" t="s">
        <v>105</v>
      </c>
      <c r="B29" s="121" t="s">
        <v>108</v>
      </c>
      <c r="C29" s="113">
        <v>19.834119834119836</v>
      </c>
      <c r="D29" s="115">
        <v>1387</v>
      </c>
      <c r="E29" s="114">
        <v>1502</v>
      </c>
      <c r="F29" s="114">
        <v>1506</v>
      </c>
      <c r="G29" s="114">
        <v>1511</v>
      </c>
      <c r="H29" s="140">
        <v>1380</v>
      </c>
      <c r="I29" s="115">
        <v>7</v>
      </c>
      <c r="J29" s="116">
        <v>0.50724637681159424</v>
      </c>
    </row>
    <row r="30" spans="1:10" s="110" customFormat="1" ht="13.5" customHeight="1" x14ac:dyDescent="0.2">
      <c r="A30" s="118"/>
      <c r="B30" s="121" t="s">
        <v>109</v>
      </c>
      <c r="C30" s="113">
        <v>44.987844987844987</v>
      </c>
      <c r="D30" s="115">
        <v>3146</v>
      </c>
      <c r="E30" s="114">
        <v>3346</v>
      </c>
      <c r="F30" s="114">
        <v>3366</v>
      </c>
      <c r="G30" s="114">
        <v>3328</v>
      </c>
      <c r="H30" s="140">
        <v>3321</v>
      </c>
      <c r="I30" s="115">
        <v>-175</v>
      </c>
      <c r="J30" s="116">
        <v>-5.2694971394158383</v>
      </c>
    </row>
    <row r="31" spans="1:10" s="110" customFormat="1" ht="13.5" customHeight="1" x14ac:dyDescent="0.2">
      <c r="A31" s="118"/>
      <c r="B31" s="121" t="s">
        <v>110</v>
      </c>
      <c r="C31" s="113">
        <v>18.904618904618903</v>
      </c>
      <c r="D31" s="115">
        <v>1322</v>
      </c>
      <c r="E31" s="114">
        <v>1332</v>
      </c>
      <c r="F31" s="114">
        <v>1341</v>
      </c>
      <c r="G31" s="114">
        <v>1357</v>
      </c>
      <c r="H31" s="140">
        <v>1348</v>
      </c>
      <c r="I31" s="115">
        <v>-26</v>
      </c>
      <c r="J31" s="116">
        <v>-1.9287833827893175</v>
      </c>
    </row>
    <row r="32" spans="1:10" s="110" customFormat="1" ht="13.5" customHeight="1" x14ac:dyDescent="0.2">
      <c r="A32" s="120"/>
      <c r="B32" s="121" t="s">
        <v>111</v>
      </c>
      <c r="C32" s="113">
        <v>16.273416273416274</v>
      </c>
      <c r="D32" s="115">
        <v>1138</v>
      </c>
      <c r="E32" s="114">
        <v>1184</v>
      </c>
      <c r="F32" s="114">
        <v>1179</v>
      </c>
      <c r="G32" s="114">
        <v>1166</v>
      </c>
      <c r="H32" s="140">
        <v>1137</v>
      </c>
      <c r="I32" s="115">
        <v>1</v>
      </c>
      <c r="J32" s="116">
        <v>8.7950747581354446E-2</v>
      </c>
    </row>
    <row r="33" spans="1:10" s="110" customFormat="1" ht="13.5" customHeight="1" x14ac:dyDescent="0.2">
      <c r="A33" s="120"/>
      <c r="B33" s="121" t="s">
        <v>112</v>
      </c>
      <c r="C33" s="113">
        <v>1.3013013013013013</v>
      </c>
      <c r="D33" s="115">
        <v>91</v>
      </c>
      <c r="E33" s="114">
        <v>104</v>
      </c>
      <c r="F33" s="114">
        <v>108</v>
      </c>
      <c r="G33" s="114">
        <v>91</v>
      </c>
      <c r="H33" s="140">
        <v>87</v>
      </c>
      <c r="I33" s="115">
        <v>4</v>
      </c>
      <c r="J33" s="116">
        <v>4.5977011494252871</v>
      </c>
    </row>
    <row r="34" spans="1:10" s="110" customFormat="1" ht="13.5" customHeight="1" x14ac:dyDescent="0.2">
      <c r="A34" s="118" t="s">
        <v>113</v>
      </c>
      <c r="B34" s="122" t="s">
        <v>116</v>
      </c>
      <c r="C34" s="113">
        <v>92.4066924066924</v>
      </c>
      <c r="D34" s="115">
        <v>6462</v>
      </c>
      <c r="E34" s="114">
        <v>6791</v>
      </c>
      <c r="F34" s="114">
        <v>6830</v>
      </c>
      <c r="G34" s="114">
        <v>6795</v>
      </c>
      <c r="H34" s="140">
        <v>6650</v>
      </c>
      <c r="I34" s="115">
        <v>-188</v>
      </c>
      <c r="J34" s="116">
        <v>-2.8270676691729322</v>
      </c>
    </row>
    <row r="35" spans="1:10" s="110" customFormat="1" ht="13.5" customHeight="1" x14ac:dyDescent="0.2">
      <c r="A35" s="118"/>
      <c r="B35" s="119" t="s">
        <v>117</v>
      </c>
      <c r="C35" s="113">
        <v>7.4789074789074785</v>
      </c>
      <c r="D35" s="115">
        <v>523</v>
      </c>
      <c r="E35" s="114">
        <v>555</v>
      </c>
      <c r="F35" s="114">
        <v>538</v>
      </c>
      <c r="G35" s="114">
        <v>536</v>
      </c>
      <c r="H35" s="140">
        <v>499</v>
      </c>
      <c r="I35" s="115">
        <v>24</v>
      </c>
      <c r="J35" s="116">
        <v>4.8096192384769543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4567</v>
      </c>
      <c r="E37" s="114">
        <v>4818</v>
      </c>
      <c r="F37" s="114">
        <v>4779</v>
      </c>
      <c r="G37" s="114">
        <v>4918</v>
      </c>
      <c r="H37" s="140">
        <v>4823</v>
      </c>
      <c r="I37" s="115">
        <v>-256</v>
      </c>
      <c r="J37" s="116">
        <v>-5.307899647522289</v>
      </c>
    </row>
    <row r="38" spans="1:10" s="110" customFormat="1" ht="13.5" customHeight="1" x14ac:dyDescent="0.2">
      <c r="A38" s="118" t="s">
        <v>105</v>
      </c>
      <c r="B38" s="119" t="s">
        <v>106</v>
      </c>
      <c r="C38" s="113">
        <v>42.960367856360847</v>
      </c>
      <c r="D38" s="115">
        <v>1962</v>
      </c>
      <c r="E38" s="114">
        <v>2093</v>
      </c>
      <c r="F38" s="114">
        <v>2065</v>
      </c>
      <c r="G38" s="114">
        <v>2128</v>
      </c>
      <c r="H38" s="140">
        <v>2059</v>
      </c>
      <c r="I38" s="115">
        <v>-97</v>
      </c>
      <c r="J38" s="116">
        <v>-4.7110247693054879</v>
      </c>
    </row>
    <row r="39" spans="1:10" s="110" customFormat="1" ht="13.5" customHeight="1" x14ac:dyDescent="0.2">
      <c r="A39" s="120"/>
      <c r="B39" s="119" t="s">
        <v>107</v>
      </c>
      <c r="C39" s="113">
        <v>57.039632143639153</v>
      </c>
      <c r="D39" s="115">
        <v>2605</v>
      </c>
      <c r="E39" s="114">
        <v>2725</v>
      </c>
      <c r="F39" s="114">
        <v>2714</v>
      </c>
      <c r="G39" s="114">
        <v>2790</v>
      </c>
      <c r="H39" s="140">
        <v>2764</v>
      </c>
      <c r="I39" s="115">
        <v>-159</v>
      </c>
      <c r="J39" s="116">
        <v>-5.7525325615050651</v>
      </c>
    </row>
    <row r="40" spans="1:10" s="110" customFormat="1" ht="13.5" customHeight="1" x14ac:dyDescent="0.2">
      <c r="A40" s="118" t="s">
        <v>105</v>
      </c>
      <c r="B40" s="121" t="s">
        <v>108</v>
      </c>
      <c r="C40" s="113">
        <v>22.312239982483032</v>
      </c>
      <c r="D40" s="115">
        <v>1019</v>
      </c>
      <c r="E40" s="114">
        <v>1104</v>
      </c>
      <c r="F40" s="114">
        <v>1080</v>
      </c>
      <c r="G40" s="114">
        <v>1155</v>
      </c>
      <c r="H40" s="140">
        <v>1059</v>
      </c>
      <c r="I40" s="115">
        <v>-40</v>
      </c>
      <c r="J40" s="116">
        <v>-3.7771482530689329</v>
      </c>
    </row>
    <row r="41" spans="1:10" s="110" customFormat="1" ht="13.5" customHeight="1" x14ac:dyDescent="0.2">
      <c r="A41" s="118"/>
      <c r="B41" s="121" t="s">
        <v>109</v>
      </c>
      <c r="C41" s="113">
        <v>34.355156557915478</v>
      </c>
      <c r="D41" s="115">
        <v>1569</v>
      </c>
      <c r="E41" s="114">
        <v>1686</v>
      </c>
      <c r="F41" s="114">
        <v>1673</v>
      </c>
      <c r="G41" s="114">
        <v>1715</v>
      </c>
      <c r="H41" s="140">
        <v>1733</v>
      </c>
      <c r="I41" s="115">
        <v>-164</v>
      </c>
      <c r="J41" s="116">
        <v>-9.4633583381419495</v>
      </c>
    </row>
    <row r="42" spans="1:10" s="110" customFormat="1" ht="13.5" customHeight="1" x14ac:dyDescent="0.2">
      <c r="A42" s="118"/>
      <c r="B42" s="121" t="s">
        <v>110</v>
      </c>
      <c r="C42" s="113">
        <v>19.049704401138602</v>
      </c>
      <c r="D42" s="115">
        <v>870</v>
      </c>
      <c r="E42" s="114">
        <v>877</v>
      </c>
      <c r="F42" s="114">
        <v>883</v>
      </c>
      <c r="G42" s="114">
        <v>916</v>
      </c>
      <c r="H42" s="140">
        <v>926</v>
      </c>
      <c r="I42" s="115">
        <v>-56</v>
      </c>
      <c r="J42" s="116">
        <v>-6.0475161987041037</v>
      </c>
    </row>
    <row r="43" spans="1:10" s="110" customFormat="1" ht="13.5" customHeight="1" x14ac:dyDescent="0.2">
      <c r="A43" s="120"/>
      <c r="B43" s="121" t="s">
        <v>111</v>
      </c>
      <c r="C43" s="113">
        <v>24.282899058462885</v>
      </c>
      <c r="D43" s="115">
        <v>1109</v>
      </c>
      <c r="E43" s="114">
        <v>1151</v>
      </c>
      <c r="F43" s="114">
        <v>1143</v>
      </c>
      <c r="G43" s="114">
        <v>1132</v>
      </c>
      <c r="H43" s="140">
        <v>1105</v>
      </c>
      <c r="I43" s="115">
        <v>4</v>
      </c>
      <c r="J43" s="116">
        <v>0.36199095022624433</v>
      </c>
    </row>
    <row r="44" spans="1:10" s="110" customFormat="1" ht="13.5" customHeight="1" x14ac:dyDescent="0.2">
      <c r="A44" s="120"/>
      <c r="B44" s="121" t="s">
        <v>112</v>
      </c>
      <c r="C44" s="113">
        <v>1.8611780162031968</v>
      </c>
      <c r="D44" s="115">
        <v>85</v>
      </c>
      <c r="E44" s="114">
        <v>98</v>
      </c>
      <c r="F44" s="114">
        <v>102</v>
      </c>
      <c r="G44" s="114">
        <v>85</v>
      </c>
      <c r="H44" s="140">
        <v>83</v>
      </c>
      <c r="I44" s="115">
        <v>2</v>
      </c>
      <c r="J44" s="116">
        <v>2.4096385542168677</v>
      </c>
    </row>
    <row r="45" spans="1:10" s="110" customFormat="1" ht="13.5" customHeight="1" x14ac:dyDescent="0.2">
      <c r="A45" s="118" t="s">
        <v>113</v>
      </c>
      <c r="B45" s="122" t="s">
        <v>116</v>
      </c>
      <c r="C45" s="113">
        <v>91.350996277643972</v>
      </c>
      <c r="D45" s="115">
        <v>4172</v>
      </c>
      <c r="E45" s="114">
        <v>4375</v>
      </c>
      <c r="F45" s="114">
        <v>4352</v>
      </c>
      <c r="G45" s="114">
        <v>4464</v>
      </c>
      <c r="H45" s="140">
        <v>4385</v>
      </c>
      <c r="I45" s="115">
        <v>-213</v>
      </c>
      <c r="J45" s="116">
        <v>-4.8574686431014822</v>
      </c>
    </row>
    <row r="46" spans="1:10" s="110" customFormat="1" ht="13.5" customHeight="1" x14ac:dyDescent="0.2">
      <c r="A46" s="118"/>
      <c r="B46" s="119" t="s">
        <v>117</v>
      </c>
      <c r="C46" s="113">
        <v>8.4738340267133783</v>
      </c>
      <c r="D46" s="115">
        <v>387</v>
      </c>
      <c r="E46" s="114">
        <v>425</v>
      </c>
      <c r="F46" s="114">
        <v>403</v>
      </c>
      <c r="G46" s="114">
        <v>423</v>
      </c>
      <c r="H46" s="140">
        <v>401</v>
      </c>
      <c r="I46" s="115">
        <v>-14</v>
      </c>
      <c r="J46" s="116">
        <v>-3.491271820448878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2426</v>
      </c>
      <c r="E48" s="114">
        <v>2546</v>
      </c>
      <c r="F48" s="114">
        <v>2613</v>
      </c>
      <c r="G48" s="114">
        <v>2444</v>
      </c>
      <c r="H48" s="140">
        <v>2363</v>
      </c>
      <c r="I48" s="115">
        <v>63</v>
      </c>
      <c r="J48" s="116">
        <v>2.6661024121878967</v>
      </c>
    </row>
    <row r="49" spans="1:12" s="110" customFormat="1" ht="13.5" customHeight="1" x14ac:dyDescent="0.2">
      <c r="A49" s="118" t="s">
        <v>105</v>
      </c>
      <c r="B49" s="119" t="s">
        <v>106</v>
      </c>
      <c r="C49" s="113">
        <v>43.693322341302554</v>
      </c>
      <c r="D49" s="115">
        <v>1060</v>
      </c>
      <c r="E49" s="114">
        <v>1095</v>
      </c>
      <c r="F49" s="114">
        <v>1120</v>
      </c>
      <c r="G49" s="114">
        <v>1030</v>
      </c>
      <c r="H49" s="140">
        <v>1002</v>
      </c>
      <c r="I49" s="115">
        <v>58</v>
      </c>
      <c r="J49" s="116">
        <v>5.788423153692615</v>
      </c>
    </row>
    <row r="50" spans="1:12" s="110" customFormat="1" ht="13.5" customHeight="1" x14ac:dyDescent="0.2">
      <c r="A50" s="120"/>
      <c r="B50" s="119" t="s">
        <v>107</v>
      </c>
      <c r="C50" s="113">
        <v>56.306677658697446</v>
      </c>
      <c r="D50" s="115">
        <v>1366</v>
      </c>
      <c r="E50" s="114">
        <v>1451</v>
      </c>
      <c r="F50" s="114">
        <v>1493</v>
      </c>
      <c r="G50" s="114">
        <v>1414</v>
      </c>
      <c r="H50" s="140">
        <v>1361</v>
      </c>
      <c r="I50" s="115">
        <v>5</v>
      </c>
      <c r="J50" s="116">
        <v>0.36737692872887584</v>
      </c>
    </row>
    <row r="51" spans="1:12" s="110" customFormat="1" ht="13.5" customHeight="1" x14ac:dyDescent="0.2">
      <c r="A51" s="118" t="s">
        <v>105</v>
      </c>
      <c r="B51" s="121" t="s">
        <v>108</v>
      </c>
      <c r="C51" s="113">
        <v>15.169002473206925</v>
      </c>
      <c r="D51" s="115">
        <v>368</v>
      </c>
      <c r="E51" s="114">
        <v>398</v>
      </c>
      <c r="F51" s="114">
        <v>426</v>
      </c>
      <c r="G51" s="114">
        <v>356</v>
      </c>
      <c r="H51" s="140">
        <v>321</v>
      </c>
      <c r="I51" s="115">
        <v>47</v>
      </c>
      <c r="J51" s="116">
        <v>14.641744548286605</v>
      </c>
    </row>
    <row r="52" spans="1:12" s="110" customFormat="1" ht="13.5" customHeight="1" x14ac:dyDescent="0.2">
      <c r="A52" s="118"/>
      <c r="B52" s="121" t="s">
        <v>109</v>
      </c>
      <c r="C52" s="113">
        <v>65.004122011541639</v>
      </c>
      <c r="D52" s="115">
        <v>1577</v>
      </c>
      <c r="E52" s="114">
        <v>1660</v>
      </c>
      <c r="F52" s="114">
        <v>1693</v>
      </c>
      <c r="G52" s="114">
        <v>1613</v>
      </c>
      <c r="H52" s="140">
        <v>1588</v>
      </c>
      <c r="I52" s="115">
        <v>-11</v>
      </c>
      <c r="J52" s="116">
        <v>-0.69269521410579349</v>
      </c>
    </row>
    <row r="53" spans="1:12" s="110" customFormat="1" ht="13.5" customHeight="1" x14ac:dyDescent="0.2">
      <c r="A53" s="118"/>
      <c r="B53" s="121" t="s">
        <v>110</v>
      </c>
      <c r="C53" s="113">
        <v>18.63149216817807</v>
      </c>
      <c r="D53" s="115">
        <v>452</v>
      </c>
      <c r="E53" s="114">
        <v>455</v>
      </c>
      <c r="F53" s="114">
        <v>458</v>
      </c>
      <c r="G53" s="114">
        <v>441</v>
      </c>
      <c r="H53" s="140">
        <v>422</v>
      </c>
      <c r="I53" s="115">
        <v>30</v>
      </c>
      <c r="J53" s="116">
        <v>7.109004739336493</v>
      </c>
    </row>
    <row r="54" spans="1:12" s="110" customFormat="1" ht="13.5" customHeight="1" x14ac:dyDescent="0.2">
      <c r="A54" s="120"/>
      <c r="B54" s="121" t="s">
        <v>111</v>
      </c>
      <c r="C54" s="113">
        <v>1.1953833470733719</v>
      </c>
      <c r="D54" s="115">
        <v>29</v>
      </c>
      <c r="E54" s="114">
        <v>33</v>
      </c>
      <c r="F54" s="114">
        <v>36</v>
      </c>
      <c r="G54" s="114">
        <v>34</v>
      </c>
      <c r="H54" s="140">
        <v>32</v>
      </c>
      <c r="I54" s="115">
        <v>-3</v>
      </c>
      <c r="J54" s="116">
        <v>-9.375</v>
      </c>
    </row>
    <row r="55" spans="1:12" s="110" customFormat="1" ht="13.5" customHeight="1" x14ac:dyDescent="0.2">
      <c r="A55" s="120"/>
      <c r="B55" s="121" t="s">
        <v>112</v>
      </c>
      <c r="C55" s="113">
        <v>0.247320692497939</v>
      </c>
      <c r="D55" s="115">
        <v>6</v>
      </c>
      <c r="E55" s="114">
        <v>6</v>
      </c>
      <c r="F55" s="114">
        <v>6</v>
      </c>
      <c r="G55" s="114">
        <v>6</v>
      </c>
      <c r="H55" s="140">
        <v>4</v>
      </c>
      <c r="I55" s="115">
        <v>2</v>
      </c>
      <c r="J55" s="116">
        <v>50</v>
      </c>
    </row>
    <row r="56" spans="1:12" s="110" customFormat="1" ht="13.5" customHeight="1" x14ac:dyDescent="0.2">
      <c r="A56" s="118" t="s">
        <v>113</v>
      </c>
      <c r="B56" s="122" t="s">
        <v>116</v>
      </c>
      <c r="C56" s="113">
        <v>94.394064303380048</v>
      </c>
      <c r="D56" s="115">
        <v>2290</v>
      </c>
      <c r="E56" s="114">
        <v>2416</v>
      </c>
      <c r="F56" s="114">
        <v>2478</v>
      </c>
      <c r="G56" s="114">
        <v>2331</v>
      </c>
      <c r="H56" s="140">
        <v>2265</v>
      </c>
      <c r="I56" s="115">
        <v>25</v>
      </c>
      <c r="J56" s="116">
        <v>1.1037527593818985</v>
      </c>
    </row>
    <row r="57" spans="1:12" s="110" customFormat="1" ht="13.5" customHeight="1" x14ac:dyDescent="0.2">
      <c r="A57" s="142"/>
      <c r="B57" s="124" t="s">
        <v>117</v>
      </c>
      <c r="C57" s="125">
        <v>5.6059356966199507</v>
      </c>
      <c r="D57" s="143">
        <v>136</v>
      </c>
      <c r="E57" s="144">
        <v>130</v>
      </c>
      <c r="F57" s="144">
        <v>135</v>
      </c>
      <c r="G57" s="144">
        <v>113</v>
      </c>
      <c r="H57" s="145">
        <v>98</v>
      </c>
      <c r="I57" s="143">
        <v>38</v>
      </c>
      <c r="J57" s="146">
        <v>38.775510204081634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31391</v>
      </c>
      <c r="E12" s="236">
        <v>31376</v>
      </c>
      <c r="F12" s="114">
        <v>31380</v>
      </c>
      <c r="G12" s="114">
        <v>30534</v>
      </c>
      <c r="H12" s="140">
        <v>30548</v>
      </c>
      <c r="I12" s="115">
        <v>843</v>
      </c>
      <c r="J12" s="116">
        <v>2.7595914626162106</v>
      </c>
    </row>
    <row r="13" spans="1:15" s="110" customFormat="1" ht="12" customHeight="1" x14ac:dyDescent="0.2">
      <c r="A13" s="118" t="s">
        <v>105</v>
      </c>
      <c r="B13" s="119" t="s">
        <v>106</v>
      </c>
      <c r="C13" s="113">
        <v>54.01229651811029</v>
      </c>
      <c r="D13" s="115">
        <v>16955</v>
      </c>
      <c r="E13" s="114">
        <v>16961</v>
      </c>
      <c r="F13" s="114">
        <v>17016</v>
      </c>
      <c r="G13" s="114">
        <v>16492</v>
      </c>
      <c r="H13" s="140">
        <v>16458</v>
      </c>
      <c r="I13" s="115">
        <v>497</v>
      </c>
      <c r="J13" s="116">
        <v>3.0198079961113136</v>
      </c>
    </row>
    <row r="14" spans="1:15" s="110" customFormat="1" ht="12" customHeight="1" x14ac:dyDescent="0.2">
      <c r="A14" s="118"/>
      <c r="B14" s="119" t="s">
        <v>107</v>
      </c>
      <c r="C14" s="113">
        <v>45.98770348188971</v>
      </c>
      <c r="D14" s="115">
        <v>14436</v>
      </c>
      <c r="E14" s="114">
        <v>14415</v>
      </c>
      <c r="F14" s="114">
        <v>14364</v>
      </c>
      <c r="G14" s="114">
        <v>14042</v>
      </c>
      <c r="H14" s="140">
        <v>14090</v>
      </c>
      <c r="I14" s="115">
        <v>346</v>
      </c>
      <c r="J14" s="116">
        <v>2.4556422995031939</v>
      </c>
    </row>
    <row r="15" spans="1:15" s="110" customFormat="1" ht="12" customHeight="1" x14ac:dyDescent="0.2">
      <c r="A15" s="118" t="s">
        <v>105</v>
      </c>
      <c r="B15" s="121" t="s">
        <v>108</v>
      </c>
      <c r="C15" s="113">
        <v>11.94609920040776</v>
      </c>
      <c r="D15" s="115">
        <v>3750</v>
      </c>
      <c r="E15" s="114">
        <v>3889</v>
      </c>
      <c r="F15" s="114">
        <v>3897</v>
      </c>
      <c r="G15" s="114">
        <v>3491</v>
      </c>
      <c r="H15" s="140">
        <v>3650</v>
      </c>
      <c r="I15" s="115">
        <v>100</v>
      </c>
      <c r="J15" s="116">
        <v>2.7397260273972601</v>
      </c>
    </row>
    <row r="16" spans="1:15" s="110" customFormat="1" ht="12" customHeight="1" x14ac:dyDescent="0.2">
      <c r="A16" s="118"/>
      <c r="B16" s="121" t="s">
        <v>109</v>
      </c>
      <c r="C16" s="113">
        <v>63.833582874072185</v>
      </c>
      <c r="D16" s="115">
        <v>20038</v>
      </c>
      <c r="E16" s="114">
        <v>19937</v>
      </c>
      <c r="F16" s="114">
        <v>20025</v>
      </c>
      <c r="G16" s="114">
        <v>19771</v>
      </c>
      <c r="H16" s="140">
        <v>19727</v>
      </c>
      <c r="I16" s="115">
        <v>311</v>
      </c>
      <c r="J16" s="116">
        <v>1.5765194910528717</v>
      </c>
    </row>
    <row r="17" spans="1:10" s="110" customFormat="1" ht="12" customHeight="1" x14ac:dyDescent="0.2">
      <c r="A17" s="118"/>
      <c r="B17" s="121" t="s">
        <v>110</v>
      </c>
      <c r="C17" s="113">
        <v>23.012965499665508</v>
      </c>
      <c r="D17" s="115">
        <v>7224</v>
      </c>
      <c r="E17" s="114">
        <v>7169</v>
      </c>
      <c r="F17" s="114">
        <v>7070</v>
      </c>
      <c r="G17" s="114">
        <v>6895</v>
      </c>
      <c r="H17" s="140">
        <v>6783</v>
      </c>
      <c r="I17" s="115">
        <v>441</v>
      </c>
      <c r="J17" s="116">
        <v>6.5015479876160986</v>
      </c>
    </row>
    <row r="18" spans="1:10" s="110" customFormat="1" ht="12" customHeight="1" x14ac:dyDescent="0.2">
      <c r="A18" s="120"/>
      <c r="B18" s="121" t="s">
        <v>111</v>
      </c>
      <c r="C18" s="113">
        <v>1.2073524258545443</v>
      </c>
      <c r="D18" s="115">
        <v>379</v>
      </c>
      <c r="E18" s="114">
        <v>381</v>
      </c>
      <c r="F18" s="114">
        <v>388</v>
      </c>
      <c r="G18" s="114">
        <v>377</v>
      </c>
      <c r="H18" s="140">
        <v>388</v>
      </c>
      <c r="I18" s="115">
        <v>-9</v>
      </c>
      <c r="J18" s="116">
        <v>-2.3195876288659796</v>
      </c>
    </row>
    <row r="19" spans="1:10" s="110" customFormat="1" ht="12" customHeight="1" x14ac:dyDescent="0.2">
      <c r="A19" s="120"/>
      <c r="B19" s="121" t="s">
        <v>112</v>
      </c>
      <c r="C19" s="113">
        <v>0.32811952470453315</v>
      </c>
      <c r="D19" s="115">
        <v>103</v>
      </c>
      <c r="E19" s="114">
        <v>104</v>
      </c>
      <c r="F19" s="114">
        <v>107</v>
      </c>
      <c r="G19" s="114">
        <v>110</v>
      </c>
      <c r="H19" s="140">
        <v>123</v>
      </c>
      <c r="I19" s="115">
        <v>-20</v>
      </c>
      <c r="J19" s="116">
        <v>-16.260162601626018</v>
      </c>
    </row>
    <row r="20" spans="1:10" s="110" customFormat="1" ht="12" customHeight="1" x14ac:dyDescent="0.2">
      <c r="A20" s="118" t="s">
        <v>113</v>
      </c>
      <c r="B20" s="119" t="s">
        <v>181</v>
      </c>
      <c r="C20" s="113">
        <v>69.647351151603957</v>
      </c>
      <c r="D20" s="115">
        <v>21863</v>
      </c>
      <c r="E20" s="114">
        <v>21962</v>
      </c>
      <c r="F20" s="114">
        <v>22028</v>
      </c>
      <c r="G20" s="114">
        <v>21371</v>
      </c>
      <c r="H20" s="140">
        <v>21471</v>
      </c>
      <c r="I20" s="115">
        <v>392</v>
      </c>
      <c r="J20" s="116">
        <v>1.8257184108797913</v>
      </c>
    </row>
    <row r="21" spans="1:10" s="110" customFormat="1" ht="12" customHeight="1" x14ac:dyDescent="0.2">
      <c r="A21" s="118"/>
      <c r="B21" s="119" t="s">
        <v>182</v>
      </c>
      <c r="C21" s="113">
        <v>30.352648848396036</v>
      </c>
      <c r="D21" s="115">
        <v>9528</v>
      </c>
      <c r="E21" s="114">
        <v>9414</v>
      </c>
      <c r="F21" s="114">
        <v>9352</v>
      </c>
      <c r="G21" s="114">
        <v>9163</v>
      </c>
      <c r="H21" s="140">
        <v>9077</v>
      </c>
      <c r="I21" s="115">
        <v>451</v>
      </c>
      <c r="J21" s="116">
        <v>4.9686019610003305</v>
      </c>
    </row>
    <row r="22" spans="1:10" s="110" customFormat="1" ht="12" customHeight="1" x14ac:dyDescent="0.2">
      <c r="A22" s="118" t="s">
        <v>113</v>
      </c>
      <c r="B22" s="119" t="s">
        <v>116</v>
      </c>
      <c r="C22" s="113">
        <v>93.775285909974201</v>
      </c>
      <c r="D22" s="115">
        <v>29437</v>
      </c>
      <c r="E22" s="114">
        <v>29529</v>
      </c>
      <c r="F22" s="114">
        <v>29557</v>
      </c>
      <c r="G22" s="114">
        <v>28887</v>
      </c>
      <c r="H22" s="140">
        <v>28943</v>
      </c>
      <c r="I22" s="115">
        <v>494</v>
      </c>
      <c r="J22" s="116">
        <v>1.7068030266385654</v>
      </c>
    </row>
    <row r="23" spans="1:10" s="110" customFormat="1" ht="12" customHeight="1" x14ac:dyDescent="0.2">
      <c r="A23" s="118"/>
      <c r="B23" s="119" t="s">
        <v>117</v>
      </c>
      <c r="C23" s="113">
        <v>6.1833009461310571</v>
      </c>
      <c r="D23" s="115">
        <v>1941</v>
      </c>
      <c r="E23" s="114">
        <v>1835</v>
      </c>
      <c r="F23" s="114">
        <v>1811</v>
      </c>
      <c r="G23" s="114">
        <v>1637</v>
      </c>
      <c r="H23" s="140">
        <v>1596</v>
      </c>
      <c r="I23" s="115">
        <v>345</v>
      </c>
      <c r="J23" s="116">
        <v>21.616541353383457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26330</v>
      </c>
      <c r="E64" s="236">
        <v>26275</v>
      </c>
      <c r="F64" s="236">
        <v>26520</v>
      </c>
      <c r="G64" s="236">
        <v>25770</v>
      </c>
      <c r="H64" s="140">
        <v>25690</v>
      </c>
      <c r="I64" s="115">
        <v>640</v>
      </c>
      <c r="J64" s="116">
        <v>2.4912417282989492</v>
      </c>
    </row>
    <row r="65" spans="1:12" s="110" customFormat="1" ht="12" customHeight="1" x14ac:dyDescent="0.2">
      <c r="A65" s="118" t="s">
        <v>105</v>
      </c>
      <c r="B65" s="119" t="s">
        <v>106</v>
      </c>
      <c r="C65" s="113">
        <v>53.228256741359665</v>
      </c>
      <c r="D65" s="235">
        <v>14015</v>
      </c>
      <c r="E65" s="236">
        <v>13981</v>
      </c>
      <c r="F65" s="236">
        <v>14181</v>
      </c>
      <c r="G65" s="236">
        <v>13718</v>
      </c>
      <c r="H65" s="140">
        <v>13642</v>
      </c>
      <c r="I65" s="115">
        <v>373</v>
      </c>
      <c r="J65" s="116">
        <v>2.7342031960123148</v>
      </c>
    </row>
    <row r="66" spans="1:12" s="110" customFormat="1" ht="12" customHeight="1" x14ac:dyDescent="0.2">
      <c r="A66" s="118"/>
      <c r="B66" s="119" t="s">
        <v>107</v>
      </c>
      <c r="C66" s="113">
        <v>46.771743258640335</v>
      </c>
      <c r="D66" s="235">
        <v>12315</v>
      </c>
      <c r="E66" s="236">
        <v>12294</v>
      </c>
      <c r="F66" s="236">
        <v>12339</v>
      </c>
      <c r="G66" s="236">
        <v>12052</v>
      </c>
      <c r="H66" s="140">
        <v>12048</v>
      </c>
      <c r="I66" s="115">
        <v>267</v>
      </c>
      <c r="J66" s="116">
        <v>2.2161354581673307</v>
      </c>
    </row>
    <row r="67" spans="1:12" s="110" customFormat="1" ht="12" customHeight="1" x14ac:dyDescent="0.2">
      <c r="A67" s="118" t="s">
        <v>105</v>
      </c>
      <c r="B67" s="121" t="s">
        <v>108</v>
      </c>
      <c r="C67" s="113">
        <v>12.225598176984429</v>
      </c>
      <c r="D67" s="235">
        <v>3219</v>
      </c>
      <c r="E67" s="236">
        <v>3268</v>
      </c>
      <c r="F67" s="236">
        <v>3321</v>
      </c>
      <c r="G67" s="236">
        <v>2990</v>
      </c>
      <c r="H67" s="140">
        <v>3078</v>
      </c>
      <c r="I67" s="115">
        <v>141</v>
      </c>
      <c r="J67" s="116">
        <v>4.5808966861598437</v>
      </c>
    </row>
    <row r="68" spans="1:12" s="110" customFormat="1" ht="12" customHeight="1" x14ac:dyDescent="0.2">
      <c r="A68" s="118"/>
      <c r="B68" s="121" t="s">
        <v>109</v>
      </c>
      <c r="C68" s="113">
        <v>64.891758450436768</v>
      </c>
      <c r="D68" s="235">
        <v>17086</v>
      </c>
      <c r="E68" s="236">
        <v>17044</v>
      </c>
      <c r="F68" s="236">
        <v>17273</v>
      </c>
      <c r="G68" s="236">
        <v>17005</v>
      </c>
      <c r="H68" s="140">
        <v>16940</v>
      </c>
      <c r="I68" s="115">
        <v>146</v>
      </c>
      <c r="J68" s="116">
        <v>0.86186540731995276</v>
      </c>
    </row>
    <row r="69" spans="1:12" s="110" customFormat="1" ht="12" customHeight="1" x14ac:dyDescent="0.2">
      <c r="A69" s="118"/>
      <c r="B69" s="121" t="s">
        <v>110</v>
      </c>
      <c r="C69" s="113">
        <v>21.500189897455375</v>
      </c>
      <c r="D69" s="235">
        <v>5661</v>
      </c>
      <c r="E69" s="236">
        <v>5600</v>
      </c>
      <c r="F69" s="236">
        <v>5566</v>
      </c>
      <c r="G69" s="236">
        <v>5419</v>
      </c>
      <c r="H69" s="140">
        <v>5307</v>
      </c>
      <c r="I69" s="115">
        <v>354</v>
      </c>
      <c r="J69" s="116">
        <v>6.6704352741661959</v>
      </c>
    </row>
    <row r="70" spans="1:12" s="110" customFormat="1" ht="12" customHeight="1" x14ac:dyDescent="0.2">
      <c r="A70" s="120"/>
      <c r="B70" s="121" t="s">
        <v>111</v>
      </c>
      <c r="C70" s="113">
        <v>1.3824534751234334</v>
      </c>
      <c r="D70" s="235">
        <v>364</v>
      </c>
      <c r="E70" s="236">
        <v>363</v>
      </c>
      <c r="F70" s="236">
        <v>360</v>
      </c>
      <c r="G70" s="236">
        <v>356</v>
      </c>
      <c r="H70" s="140">
        <v>365</v>
      </c>
      <c r="I70" s="115">
        <v>-1</v>
      </c>
      <c r="J70" s="116">
        <v>-0.27397260273972601</v>
      </c>
    </row>
    <row r="71" spans="1:12" s="110" customFormat="1" ht="12" customHeight="1" x14ac:dyDescent="0.2">
      <c r="A71" s="120"/>
      <c r="B71" s="121" t="s">
        <v>112</v>
      </c>
      <c r="C71" s="113">
        <v>0.35320926699582228</v>
      </c>
      <c r="D71" s="235">
        <v>93</v>
      </c>
      <c r="E71" s="236">
        <v>86</v>
      </c>
      <c r="F71" s="236">
        <v>88</v>
      </c>
      <c r="G71" s="236">
        <v>83</v>
      </c>
      <c r="H71" s="140">
        <v>102</v>
      </c>
      <c r="I71" s="115">
        <v>-9</v>
      </c>
      <c r="J71" s="116">
        <v>-8.8235294117647065</v>
      </c>
    </row>
    <row r="72" spans="1:12" s="110" customFormat="1" ht="12" customHeight="1" x14ac:dyDescent="0.2">
      <c r="A72" s="118" t="s">
        <v>113</v>
      </c>
      <c r="B72" s="119" t="s">
        <v>181</v>
      </c>
      <c r="C72" s="113">
        <v>67.519939232814281</v>
      </c>
      <c r="D72" s="235">
        <v>17778</v>
      </c>
      <c r="E72" s="236">
        <v>17820</v>
      </c>
      <c r="F72" s="236">
        <v>18061</v>
      </c>
      <c r="G72" s="236">
        <v>17523</v>
      </c>
      <c r="H72" s="140">
        <v>17548</v>
      </c>
      <c r="I72" s="115">
        <v>230</v>
      </c>
      <c r="J72" s="116">
        <v>1.310690677000228</v>
      </c>
    </row>
    <row r="73" spans="1:12" s="110" customFormat="1" ht="12" customHeight="1" x14ac:dyDescent="0.2">
      <c r="A73" s="118"/>
      <c r="B73" s="119" t="s">
        <v>182</v>
      </c>
      <c r="C73" s="113">
        <v>32.480060767185719</v>
      </c>
      <c r="D73" s="115">
        <v>8552</v>
      </c>
      <c r="E73" s="114">
        <v>8455</v>
      </c>
      <c r="F73" s="114">
        <v>8459</v>
      </c>
      <c r="G73" s="114">
        <v>8247</v>
      </c>
      <c r="H73" s="140">
        <v>8142</v>
      </c>
      <c r="I73" s="115">
        <v>410</v>
      </c>
      <c r="J73" s="116">
        <v>5.0356177843281751</v>
      </c>
    </row>
    <row r="74" spans="1:12" s="110" customFormat="1" ht="12" customHeight="1" x14ac:dyDescent="0.2">
      <c r="A74" s="118" t="s">
        <v>113</v>
      </c>
      <c r="B74" s="119" t="s">
        <v>116</v>
      </c>
      <c r="C74" s="113">
        <v>91.348271933156099</v>
      </c>
      <c r="D74" s="115">
        <v>24052</v>
      </c>
      <c r="E74" s="114">
        <v>24144</v>
      </c>
      <c r="F74" s="114">
        <v>24354</v>
      </c>
      <c r="G74" s="114">
        <v>23800</v>
      </c>
      <c r="H74" s="140">
        <v>23782</v>
      </c>
      <c r="I74" s="115">
        <v>270</v>
      </c>
      <c r="J74" s="116">
        <v>1.1353124211588597</v>
      </c>
    </row>
    <row r="75" spans="1:12" s="110" customFormat="1" ht="12" customHeight="1" x14ac:dyDescent="0.2">
      <c r="A75" s="142"/>
      <c r="B75" s="124" t="s">
        <v>117</v>
      </c>
      <c r="C75" s="125">
        <v>8.5909608811241931</v>
      </c>
      <c r="D75" s="143">
        <v>2262</v>
      </c>
      <c r="E75" s="144">
        <v>2116</v>
      </c>
      <c r="F75" s="144">
        <v>2151</v>
      </c>
      <c r="G75" s="144">
        <v>1955</v>
      </c>
      <c r="H75" s="145">
        <v>1894</v>
      </c>
      <c r="I75" s="143">
        <v>368</v>
      </c>
      <c r="J75" s="146">
        <v>19.429778247096092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31391</v>
      </c>
      <c r="G11" s="114">
        <v>31376</v>
      </c>
      <c r="H11" s="114">
        <v>31380</v>
      </c>
      <c r="I11" s="114">
        <v>30534</v>
      </c>
      <c r="J11" s="140">
        <v>30548</v>
      </c>
      <c r="K11" s="114">
        <v>843</v>
      </c>
      <c r="L11" s="116">
        <v>2.7595914626162106</v>
      </c>
    </row>
    <row r="12" spans="1:17" s="110" customFormat="1" ht="24.95" customHeight="1" x14ac:dyDescent="0.2">
      <c r="A12" s="604" t="s">
        <v>185</v>
      </c>
      <c r="B12" s="605"/>
      <c r="C12" s="605"/>
      <c r="D12" s="606"/>
      <c r="E12" s="113">
        <v>54.01229651811029</v>
      </c>
      <c r="F12" s="115">
        <v>16955</v>
      </c>
      <c r="G12" s="114">
        <v>16961</v>
      </c>
      <c r="H12" s="114">
        <v>17016</v>
      </c>
      <c r="I12" s="114">
        <v>16492</v>
      </c>
      <c r="J12" s="140">
        <v>16458</v>
      </c>
      <c r="K12" s="114">
        <v>497</v>
      </c>
      <c r="L12" s="116">
        <v>3.0198079961113136</v>
      </c>
    </row>
    <row r="13" spans="1:17" s="110" customFormat="1" ht="15" customHeight="1" x14ac:dyDescent="0.2">
      <c r="A13" s="120"/>
      <c r="B13" s="612" t="s">
        <v>107</v>
      </c>
      <c r="C13" s="612"/>
      <c r="E13" s="113">
        <v>45.98770348188971</v>
      </c>
      <c r="F13" s="115">
        <v>14436</v>
      </c>
      <c r="G13" s="114">
        <v>14415</v>
      </c>
      <c r="H13" s="114">
        <v>14364</v>
      </c>
      <c r="I13" s="114">
        <v>14042</v>
      </c>
      <c r="J13" s="140">
        <v>14090</v>
      </c>
      <c r="K13" s="114">
        <v>346</v>
      </c>
      <c r="L13" s="116">
        <v>2.4556422995031939</v>
      </c>
    </row>
    <row r="14" spans="1:17" s="110" customFormat="1" ht="24.95" customHeight="1" x14ac:dyDescent="0.2">
      <c r="A14" s="604" t="s">
        <v>186</v>
      </c>
      <c r="B14" s="605"/>
      <c r="C14" s="605"/>
      <c r="D14" s="606"/>
      <c r="E14" s="113">
        <v>11.94609920040776</v>
      </c>
      <c r="F14" s="115">
        <v>3750</v>
      </c>
      <c r="G14" s="114">
        <v>3889</v>
      </c>
      <c r="H14" s="114">
        <v>3897</v>
      </c>
      <c r="I14" s="114">
        <v>3491</v>
      </c>
      <c r="J14" s="140">
        <v>3650</v>
      </c>
      <c r="K14" s="114">
        <v>100</v>
      </c>
      <c r="L14" s="116">
        <v>2.7397260273972601</v>
      </c>
    </row>
    <row r="15" spans="1:17" s="110" customFormat="1" ht="15" customHeight="1" x14ac:dyDescent="0.2">
      <c r="A15" s="120"/>
      <c r="B15" s="119"/>
      <c r="C15" s="258" t="s">
        <v>106</v>
      </c>
      <c r="E15" s="113">
        <v>54.96</v>
      </c>
      <c r="F15" s="115">
        <v>2061</v>
      </c>
      <c r="G15" s="114">
        <v>2158</v>
      </c>
      <c r="H15" s="114">
        <v>2160</v>
      </c>
      <c r="I15" s="114">
        <v>1887</v>
      </c>
      <c r="J15" s="140">
        <v>1962</v>
      </c>
      <c r="K15" s="114">
        <v>99</v>
      </c>
      <c r="L15" s="116">
        <v>5.0458715596330279</v>
      </c>
    </row>
    <row r="16" spans="1:17" s="110" customFormat="1" ht="15" customHeight="1" x14ac:dyDescent="0.2">
      <c r="A16" s="120"/>
      <c r="B16" s="119"/>
      <c r="C16" s="258" t="s">
        <v>107</v>
      </c>
      <c r="E16" s="113">
        <v>45.04</v>
      </c>
      <c r="F16" s="115">
        <v>1689</v>
      </c>
      <c r="G16" s="114">
        <v>1731</v>
      </c>
      <c r="H16" s="114">
        <v>1737</v>
      </c>
      <c r="I16" s="114">
        <v>1604</v>
      </c>
      <c r="J16" s="140">
        <v>1688</v>
      </c>
      <c r="K16" s="114">
        <v>1</v>
      </c>
      <c r="L16" s="116">
        <v>5.9241706161137442E-2</v>
      </c>
    </row>
    <row r="17" spans="1:12" s="110" customFormat="1" ht="15" customHeight="1" x14ac:dyDescent="0.2">
      <c r="A17" s="120"/>
      <c r="B17" s="121" t="s">
        <v>109</v>
      </c>
      <c r="C17" s="258"/>
      <c r="E17" s="113">
        <v>63.833582874072185</v>
      </c>
      <c r="F17" s="115">
        <v>20038</v>
      </c>
      <c r="G17" s="114">
        <v>19937</v>
      </c>
      <c r="H17" s="114">
        <v>20025</v>
      </c>
      <c r="I17" s="114">
        <v>19771</v>
      </c>
      <c r="J17" s="140">
        <v>19727</v>
      </c>
      <c r="K17" s="114">
        <v>311</v>
      </c>
      <c r="L17" s="116">
        <v>1.5765194910528717</v>
      </c>
    </row>
    <row r="18" spans="1:12" s="110" customFormat="1" ht="15" customHeight="1" x14ac:dyDescent="0.2">
      <c r="A18" s="120"/>
      <c r="B18" s="119"/>
      <c r="C18" s="258" t="s">
        <v>106</v>
      </c>
      <c r="E18" s="113">
        <v>53.188941012077052</v>
      </c>
      <c r="F18" s="115">
        <v>10658</v>
      </c>
      <c r="G18" s="114">
        <v>10606</v>
      </c>
      <c r="H18" s="114">
        <v>10681</v>
      </c>
      <c r="I18" s="114">
        <v>10525</v>
      </c>
      <c r="J18" s="140">
        <v>10483</v>
      </c>
      <c r="K18" s="114">
        <v>175</v>
      </c>
      <c r="L18" s="116">
        <v>1.6693694553085949</v>
      </c>
    </row>
    <row r="19" spans="1:12" s="110" customFormat="1" ht="15" customHeight="1" x14ac:dyDescent="0.2">
      <c r="A19" s="120"/>
      <c r="B19" s="119"/>
      <c r="C19" s="258" t="s">
        <v>107</v>
      </c>
      <c r="E19" s="113">
        <v>46.811058987922948</v>
      </c>
      <c r="F19" s="115">
        <v>9380</v>
      </c>
      <c r="G19" s="114">
        <v>9331</v>
      </c>
      <c r="H19" s="114">
        <v>9344</v>
      </c>
      <c r="I19" s="114">
        <v>9246</v>
      </c>
      <c r="J19" s="140">
        <v>9244</v>
      </c>
      <c r="K19" s="114">
        <v>136</v>
      </c>
      <c r="L19" s="116">
        <v>1.4712245781047166</v>
      </c>
    </row>
    <row r="20" spans="1:12" s="110" customFormat="1" ht="15" customHeight="1" x14ac:dyDescent="0.2">
      <c r="A20" s="120"/>
      <c r="B20" s="121" t="s">
        <v>110</v>
      </c>
      <c r="C20" s="258"/>
      <c r="E20" s="113">
        <v>23.012965499665508</v>
      </c>
      <c r="F20" s="115">
        <v>7224</v>
      </c>
      <c r="G20" s="114">
        <v>7169</v>
      </c>
      <c r="H20" s="114">
        <v>7070</v>
      </c>
      <c r="I20" s="114">
        <v>6895</v>
      </c>
      <c r="J20" s="140">
        <v>6783</v>
      </c>
      <c r="K20" s="114">
        <v>441</v>
      </c>
      <c r="L20" s="116">
        <v>6.5015479876160986</v>
      </c>
    </row>
    <row r="21" spans="1:12" s="110" customFormat="1" ht="15" customHeight="1" x14ac:dyDescent="0.2">
      <c r="A21" s="120"/>
      <c r="B21" s="119"/>
      <c r="C21" s="258" t="s">
        <v>106</v>
      </c>
      <c r="E21" s="113">
        <v>55.024916943521596</v>
      </c>
      <c r="F21" s="115">
        <v>3975</v>
      </c>
      <c r="G21" s="114">
        <v>3942</v>
      </c>
      <c r="H21" s="114">
        <v>3924</v>
      </c>
      <c r="I21" s="114">
        <v>3839</v>
      </c>
      <c r="J21" s="140">
        <v>3757</v>
      </c>
      <c r="K21" s="114">
        <v>218</v>
      </c>
      <c r="L21" s="116">
        <v>5.8025019962736222</v>
      </c>
    </row>
    <row r="22" spans="1:12" s="110" customFormat="1" ht="15" customHeight="1" x14ac:dyDescent="0.2">
      <c r="A22" s="120"/>
      <c r="B22" s="119"/>
      <c r="C22" s="258" t="s">
        <v>107</v>
      </c>
      <c r="E22" s="113">
        <v>44.975083056478404</v>
      </c>
      <c r="F22" s="115">
        <v>3249</v>
      </c>
      <c r="G22" s="114">
        <v>3227</v>
      </c>
      <c r="H22" s="114">
        <v>3146</v>
      </c>
      <c r="I22" s="114">
        <v>3056</v>
      </c>
      <c r="J22" s="140">
        <v>3026</v>
      </c>
      <c r="K22" s="114">
        <v>223</v>
      </c>
      <c r="L22" s="116">
        <v>7.3694646397884993</v>
      </c>
    </row>
    <row r="23" spans="1:12" s="110" customFormat="1" ht="15" customHeight="1" x14ac:dyDescent="0.2">
      <c r="A23" s="120"/>
      <c r="B23" s="121" t="s">
        <v>111</v>
      </c>
      <c r="C23" s="258"/>
      <c r="E23" s="113">
        <v>1.2073524258545443</v>
      </c>
      <c r="F23" s="115">
        <v>379</v>
      </c>
      <c r="G23" s="114">
        <v>381</v>
      </c>
      <c r="H23" s="114">
        <v>388</v>
      </c>
      <c r="I23" s="114">
        <v>377</v>
      </c>
      <c r="J23" s="140">
        <v>388</v>
      </c>
      <c r="K23" s="114">
        <v>-9</v>
      </c>
      <c r="L23" s="116">
        <v>-2.3195876288659796</v>
      </c>
    </row>
    <row r="24" spans="1:12" s="110" customFormat="1" ht="15" customHeight="1" x14ac:dyDescent="0.2">
      <c r="A24" s="120"/>
      <c r="B24" s="119"/>
      <c r="C24" s="258" t="s">
        <v>106</v>
      </c>
      <c r="E24" s="113">
        <v>68.865435356200521</v>
      </c>
      <c r="F24" s="115">
        <v>261</v>
      </c>
      <c r="G24" s="114">
        <v>255</v>
      </c>
      <c r="H24" s="114">
        <v>251</v>
      </c>
      <c r="I24" s="114">
        <v>241</v>
      </c>
      <c r="J24" s="140">
        <v>256</v>
      </c>
      <c r="K24" s="114">
        <v>5</v>
      </c>
      <c r="L24" s="116">
        <v>1.953125</v>
      </c>
    </row>
    <row r="25" spans="1:12" s="110" customFormat="1" ht="15" customHeight="1" x14ac:dyDescent="0.2">
      <c r="A25" s="120"/>
      <c r="B25" s="119"/>
      <c r="C25" s="258" t="s">
        <v>107</v>
      </c>
      <c r="E25" s="113">
        <v>31.134564643799472</v>
      </c>
      <c r="F25" s="115">
        <v>118</v>
      </c>
      <c r="G25" s="114">
        <v>126</v>
      </c>
      <c r="H25" s="114">
        <v>137</v>
      </c>
      <c r="I25" s="114">
        <v>136</v>
      </c>
      <c r="J25" s="140">
        <v>132</v>
      </c>
      <c r="K25" s="114">
        <v>-14</v>
      </c>
      <c r="L25" s="116">
        <v>-10.606060606060606</v>
      </c>
    </row>
    <row r="26" spans="1:12" s="110" customFormat="1" ht="15" customHeight="1" x14ac:dyDescent="0.2">
      <c r="A26" s="120"/>
      <c r="C26" s="121" t="s">
        <v>187</v>
      </c>
      <c r="D26" s="110" t="s">
        <v>188</v>
      </c>
      <c r="E26" s="113">
        <v>0.32811952470453315</v>
      </c>
      <c r="F26" s="115">
        <v>103</v>
      </c>
      <c r="G26" s="114">
        <v>104</v>
      </c>
      <c r="H26" s="114">
        <v>107</v>
      </c>
      <c r="I26" s="114">
        <v>110</v>
      </c>
      <c r="J26" s="140">
        <v>123</v>
      </c>
      <c r="K26" s="114">
        <v>-20</v>
      </c>
      <c r="L26" s="116">
        <v>-16.260162601626018</v>
      </c>
    </row>
    <row r="27" spans="1:12" s="110" customFormat="1" ht="15" customHeight="1" x14ac:dyDescent="0.2">
      <c r="A27" s="120"/>
      <c r="B27" s="119"/>
      <c r="D27" s="259" t="s">
        <v>106</v>
      </c>
      <c r="E27" s="113">
        <v>66.990291262135926</v>
      </c>
      <c r="F27" s="115">
        <v>69</v>
      </c>
      <c r="G27" s="114">
        <v>60</v>
      </c>
      <c r="H27" s="114">
        <v>55</v>
      </c>
      <c r="I27" s="114">
        <v>59</v>
      </c>
      <c r="J27" s="140">
        <v>75</v>
      </c>
      <c r="K27" s="114">
        <v>-6</v>
      </c>
      <c r="L27" s="116">
        <v>-8</v>
      </c>
    </row>
    <row r="28" spans="1:12" s="110" customFormat="1" ht="15" customHeight="1" x14ac:dyDescent="0.2">
      <c r="A28" s="120"/>
      <c r="B28" s="119"/>
      <c r="D28" s="259" t="s">
        <v>107</v>
      </c>
      <c r="E28" s="113">
        <v>33.009708737864081</v>
      </c>
      <c r="F28" s="115">
        <v>34</v>
      </c>
      <c r="G28" s="114">
        <v>44</v>
      </c>
      <c r="H28" s="114">
        <v>52</v>
      </c>
      <c r="I28" s="114">
        <v>51</v>
      </c>
      <c r="J28" s="140">
        <v>48</v>
      </c>
      <c r="K28" s="114">
        <v>-14</v>
      </c>
      <c r="L28" s="116">
        <v>-29.166666666666668</v>
      </c>
    </row>
    <row r="29" spans="1:12" s="110" customFormat="1" ht="24.95" customHeight="1" x14ac:dyDescent="0.2">
      <c r="A29" s="604" t="s">
        <v>189</v>
      </c>
      <c r="B29" s="605"/>
      <c r="C29" s="605"/>
      <c r="D29" s="606"/>
      <c r="E29" s="113">
        <v>93.775285909974201</v>
      </c>
      <c r="F29" s="115">
        <v>29437</v>
      </c>
      <c r="G29" s="114">
        <v>29529</v>
      </c>
      <c r="H29" s="114">
        <v>29557</v>
      </c>
      <c r="I29" s="114">
        <v>28887</v>
      </c>
      <c r="J29" s="140">
        <v>28943</v>
      </c>
      <c r="K29" s="114">
        <v>494</v>
      </c>
      <c r="L29" s="116">
        <v>1.7068030266385654</v>
      </c>
    </row>
    <row r="30" spans="1:12" s="110" customFormat="1" ht="15" customHeight="1" x14ac:dyDescent="0.2">
      <c r="A30" s="120"/>
      <c r="B30" s="119"/>
      <c r="C30" s="258" t="s">
        <v>106</v>
      </c>
      <c r="E30" s="113">
        <v>52.940177327852702</v>
      </c>
      <c r="F30" s="115">
        <v>15584</v>
      </c>
      <c r="G30" s="114">
        <v>15650</v>
      </c>
      <c r="H30" s="114">
        <v>15726</v>
      </c>
      <c r="I30" s="114">
        <v>15338</v>
      </c>
      <c r="J30" s="140">
        <v>15330</v>
      </c>
      <c r="K30" s="114">
        <v>254</v>
      </c>
      <c r="L30" s="116">
        <v>1.6568819308545335</v>
      </c>
    </row>
    <row r="31" spans="1:12" s="110" customFormat="1" ht="15" customHeight="1" x14ac:dyDescent="0.2">
      <c r="A31" s="120"/>
      <c r="B31" s="119"/>
      <c r="C31" s="258" t="s">
        <v>107</v>
      </c>
      <c r="E31" s="113">
        <v>47.059822672147298</v>
      </c>
      <c r="F31" s="115">
        <v>13853</v>
      </c>
      <c r="G31" s="114">
        <v>13879</v>
      </c>
      <c r="H31" s="114">
        <v>13831</v>
      </c>
      <c r="I31" s="114">
        <v>13549</v>
      </c>
      <c r="J31" s="140">
        <v>13613</v>
      </c>
      <c r="K31" s="114">
        <v>240</v>
      </c>
      <c r="L31" s="116">
        <v>1.7630206420333505</v>
      </c>
    </row>
    <row r="32" spans="1:12" s="110" customFormat="1" ht="15" customHeight="1" x14ac:dyDescent="0.2">
      <c r="A32" s="120"/>
      <c r="B32" s="119" t="s">
        <v>117</v>
      </c>
      <c r="C32" s="258"/>
      <c r="E32" s="113">
        <v>6.1833009461310571</v>
      </c>
      <c r="F32" s="115">
        <v>1941</v>
      </c>
      <c r="G32" s="114">
        <v>1835</v>
      </c>
      <c r="H32" s="114">
        <v>1811</v>
      </c>
      <c r="I32" s="114">
        <v>1637</v>
      </c>
      <c r="J32" s="140">
        <v>1596</v>
      </c>
      <c r="K32" s="114">
        <v>345</v>
      </c>
      <c r="L32" s="116">
        <v>21.616541353383457</v>
      </c>
    </row>
    <row r="33" spans="1:12" s="110" customFormat="1" ht="15" customHeight="1" x14ac:dyDescent="0.2">
      <c r="A33" s="120"/>
      <c r="B33" s="119"/>
      <c r="C33" s="258" t="s">
        <v>106</v>
      </c>
      <c r="E33" s="113">
        <v>70.118495620814016</v>
      </c>
      <c r="F33" s="115">
        <v>1361</v>
      </c>
      <c r="G33" s="114">
        <v>1301</v>
      </c>
      <c r="H33" s="114">
        <v>1280</v>
      </c>
      <c r="I33" s="114">
        <v>1146</v>
      </c>
      <c r="J33" s="140">
        <v>1121</v>
      </c>
      <c r="K33" s="114">
        <v>240</v>
      </c>
      <c r="L33" s="116">
        <v>21.409455842997325</v>
      </c>
    </row>
    <row r="34" spans="1:12" s="110" customFormat="1" ht="15" customHeight="1" x14ac:dyDescent="0.2">
      <c r="A34" s="120"/>
      <c r="B34" s="119"/>
      <c r="C34" s="258" t="s">
        <v>107</v>
      </c>
      <c r="E34" s="113">
        <v>29.881504379185987</v>
      </c>
      <c r="F34" s="115">
        <v>580</v>
      </c>
      <c r="G34" s="114">
        <v>534</v>
      </c>
      <c r="H34" s="114">
        <v>531</v>
      </c>
      <c r="I34" s="114">
        <v>491</v>
      </c>
      <c r="J34" s="140">
        <v>475</v>
      </c>
      <c r="K34" s="114">
        <v>105</v>
      </c>
      <c r="L34" s="116">
        <v>22.105263157894736</v>
      </c>
    </row>
    <row r="35" spans="1:12" s="110" customFormat="1" ht="24.95" customHeight="1" x14ac:dyDescent="0.2">
      <c r="A35" s="604" t="s">
        <v>190</v>
      </c>
      <c r="B35" s="605"/>
      <c r="C35" s="605"/>
      <c r="D35" s="606"/>
      <c r="E35" s="113">
        <v>69.647351151603957</v>
      </c>
      <c r="F35" s="115">
        <v>21863</v>
      </c>
      <c r="G35" s="114">
        <v>21962</v>
      </c>
      <c r="H35" s="114">
        <v>22028</v>
      </c>
      <c r="I35" s="114">
        <v>21371</v>
      </c>
      <c r="J35" s="140">
        <v>21471</v>
      </c>
      <c r="K35" s="114">
        <v>392</v>
      </c>
      <c r="L35" s="116">
        <v>1.8257184108797913</v>
      </c>
    </row>
    <row r="36" spans="1:12" s="110" customFormat="1" ht="15" customHeight="1" x14ac:dyDescent="0.2">
      <c r="A36" s="120"/>
      <c r="B36" s="119"/>
      <c r="C36" s="258" t="s">
        <v>106</v>
      </c>
      <c r="E36" s="113">
        <v>68.421534098705578</v>
      </c>
      <c r="F36" s="115">
        <v>14959</v>
      </c>
      <c r="G36" s="114">
        <v>15027</v>
      </c>
      <c r="H36" s="114">
        <v>15096</v>
      </c>
      <c r="I36" s="114">
        <v>14626</v>
      </c>
      <c r="J36" s="140">
        <v>14625</v>
      </c>
      <c r="K36" s="114">
        <v>334</v>
      </c>
      <c r="L36" s="116">
        <v>2.2837606837606836</v>
      </c>
    </row>
    <row r="37" spans="1:12" s="110" customFormat="1" ht="15" customHeight="1" x14ac:dyDescent="0.2">
      <c r="A37" s="120"/>
      <c r="B37" s="119"/>
      <c r="C37" s="258" t="s">
        <v>107</v>
      </c>
      <c r="E37" s="113">
        <v>31.578465901294425</v>
      </c>
      <c r="F37" s="115">
        <v>6904</v>
      </c>
      <c r="G37" s="114">
        <v>6935</v>
      </c>
      <c r="H37" s="114">
        <v>6932</v>
      </c>
      <c r="I37" s="114">
        <v>6745</v>
      </c>
      <c r="J37" s="140">
        <v>6846</v>
      </c>
      <c r="K37" s="114">
        <v>58</v>
      </c>
      <c r="L37" s="116">
        <v>0.84721004966403735</v>
      </c>
    </row>
    <row r="38" spans="1:12" s="110" customFormat="1" ht="15" customHeight="1" x14ac:dyDescent="0.2">
      <c r="A38" s="120"/>
      <c r="B38" s="119" t="s">
        <v>182</v>
      </c>
      <c r="C38" s="258"/>
      <c r="E38" s="113">
        <v>30.352648848396036</v>
      </c>
      <c r="F38" s="115">
        <v>9528</v>
      </c>
      <c r="G38" s="114">
        <v>9414</v>
      </c>
      <c r="H38" s="114">
        <v>9352</v>
      </c>
      <c r="I38" s="114">
        <v>9163</v>
      </c>
      <c r="J38" s="140">
        <v>9077</v>
      </c>
      <c r="K38" s="114">
        <v>451</v>
      </c>
      <c r="L38" s="116">
        <v>4.9686019610003305</v>
      </c>
    </row>
    <row r="39" spans="1:12" s="110" customFormat="1" ht="15" customHeight="1" x14ac:dyDescent="0.2">
      <c r="A39" s="120"/>
      <c r="B39" s="119"/>
      <c r="C39" s="258" t="s">
        <v>106</v>
      </c>
      <c r="E39" s="113">
        <v>20.948782535684298</v>
      </c>
      <c r="F39" s="115">
        <v>1996</v>
      </c>
      <c r="G39" s="114">
        <v>1934</v>
      </c>
      <c r="H39" s="114">
        <v>1920</v>
      </c>
      <c r="I39" s="114">
        <v>1866</v>
      </c>
      <c r="J39" s="140">
        <v>1833</v>
      </c>
      <c r="K39" s="114">
        <v>163</v>
      </c>
      <c r="L39" s="116">
        <v>8.8925259138025101</v>
      </c>
    </row>
    <row r="40" spans="1:12" s="110" customFormat="1" ht="15" customHeight="1" x14ac:dyDescent="0.2">
      <c r="A40" s="120"/>
      <c r="B40" s="119"/>
      <c r="C40" s="258" t="s">
        <v>107</v>
      </c>
      <c r="E40" s="113">
        <v>79.051217464315698</v>
      </c>
      <c r="F40" s="115">
        <v>7532</v>
      </c>
      <c r="G40" s="114">
        <v>7480</v>
      </c>
      <c r="H40" s="114">
        <v>7432</v>
      </c>
      <c r="I40" s="114">
        <v>7297</v>
      </c>
      <c r="J40" s="140">
        <v>7244</v>
      </c>
      <c r="K40" s="114">
        <v>288</v>
      </c>
      <c r="L40" s="116">
        <v>3.9757040309221425</v>
      </c>
    </row>
    <row r="41" spans="1:12" s="110" customFormat="1" ht="24.75" customHeight="1" x14ac:dyDescent="0.2">
      <c r="A41" s="604" t="s">
        <v>518</v>
      </c>
      <c r="B41" s="605"/>
      <c r="C41" s="605"/>
      <c r="D41" s="606"/>
      <c r="E41" s="113">
        <v>5.5621037877098534</v>
      </c>
      <c r="F41" s="115">
        <v>1746</v>
      </c>
      <c r="G41" s="114">
        <v>1891</v>
      </c>
      <c r="H41" s="114">
        <v>1914</v>
      </c>
      <c r="I41" s="114">
        <v>1501</v>
      </c>
      <c r="J41" s="140">
        <v>1709</v>
      </c>
      <c r="K41" s="114">
        <v>37</v>
      </c>
      <c r="L41" s="116">
        <v>2.1650087770626096</v>
      </c>
    </row>
    <row r="42" spans="1:12" s="110" customFormat="1" ht="15" customHeight="1" x14ac:dyDescent="0.2">
      <c r="A42" s="120"/>
      <c r="B42" s="119"/>
      <c r="C42" s="258" t="s">
        <v>106</v>
      </c>
      <c r="E42" s="113">
        <v>56.872852233676973</v>
      </c>
      <c r="F42" s="115">
        <v>993</v>
      </c>
      <c r="G42" s="114">
        <v>1117</v>
      </c>
      <c r="H42" s="114">
        <v>1130</v>
      </c>
      <c r="I42" s="114">
        <v>856</v>
      </c>
      <c r="J42" s="140">
        <v>980</v>
      </c>
      <c r="K42" s="114">
        <v>13</v>
      </c>
      <c r="L42" s="116">
        <v>1.3265306122448979</v>
      </c>
    </row>
    <row r="43" spans="1:12" s="110" customFormat="1" ht="15" customHeight="1" x14ac:dyDescent="0.2">
      <c r="A43" s="123"/>
      <c r="B43" s="124"/>
      <c r="C43" s="260" t="s">
        <v>107</v>
      </c>
      <c r="D43" s="261"/>
      <c r="E43" s="125">
        <v>43.127147766323027</v>
      </c>
      <c r="F43" s="143">
        <v>753</v>
      </c>
      <c r="G43" s="144">
        <v>774</v>
      </c>
      <c r="H43" s="144">
        <v>784</v>
      </c>
      <c r="I43" s="144">
        <v>645</v>
      </c>
      <c r="J43" s="145">
        <v>729</v>
      </c>
      <c r="K43" s="144">
        <v>24</v>
      </c>
      <c r="L43" s="146">
        <v>3.2921810699588478</v>
      </c>
    </row>
    <row r="44" spans="1:12" s="110" customFormat="1" ht="45.75" customHeight="1" x14ac:dyDescent="0.2">
      <c r="A44" s="604" t="s">
        <v>191</v>
      </c>
      <c r="B44" s="605"/>
      <c r="C44" s="605"/>
      <c r="D44" s="606"/>
      <c r="E44" s="113">
        <v>3.7685960944219681</v>
      </c>
      <c r="F44" s="115">
        <v>1183</v>
      </c>
      <c r="G44" s="114">
        <v>1203</v>
      </c>
      <c r="H44" s="114">
        <v>1211</v>
      </c>
      <c r="I44" s="114">
        <v>1196</v>
      </c>
      <c r="J44" s="140">
        <v>1205</v>
      </c>
      <c r="K44" s="114">
        <v>-22</v>
      </c>
      <c r="L44" s="116">
        <v>-1.8257261410788381</v>
      </c>
    </row>
    <row r="45" spans="1:12" s="110" customFormat="1" ht="15" customHeight="1" x14ac:dyDescent="0.2">
      <c r="A45" s="120"/>
      <c r="B45" s="119"/>
      <c r="C45" s="258" t="s">
        <v>106</v>
      </c>
      <c r="E45" s="113">
        <v>61.115807269653423</v>
      </c>
      <c r="F45" s="115">
        <v>723</v>
      </c>
      <c r="G45" s="114">
        <v>739</v>
      </c>
      <c r="H45" s="114">
        <v>741</v>
      </c>
      <c r="I45" s="114">
        <v>731</v>
      </c>
      <c r="J45" s="140">
        <v>737</v>
      </c>
      <c r="K45" s="114">
        <v>-14</v>
      </c>
      <c r="L45" s="116">
        <v>-1.8995929443690638</v>
      </c>
    </row>
    <row r="46" spans="1:12" s="110" customFormat="1" ht="15" customHeight="1" x14ac:dyDescent="0.2">
      <c r="A46" s="123"/>
      <c r="B46" s="124"/>
      <c r="C46" s="260" t="s">
        <v>107</v>
      </c>
      <c r="D46" s="261"/>
      <c r="E46" s="125">
        <v>38.884192730346577</v>
      </c>
      <c r="F46" s="143">
        <v>460</v>
      </c>
      <c r="G46" s="144">
        <v>464</v>
      </c>
      <c r="H46" s="144">
        <v>470</v>
      </c>
      <c r="I46" s="144">
        <v>465</v>
      </c>
      <c r="J46" s="145">
        <v>468</v>
      </c>
      <c r="K46" s="144">
        <v>-8</v>
      </c>
      <c r="L46" s="146">
        <v>-1.7094017094017093</v>
      </c>
    </row>
    <row r="47" spans="1:12" s="110" customFormat="1" ht="39" customHeight="1" x14ac:dyDescent="0.2">
      <c r="A47" s="604" t="s">
        <v>519</v>
      </c>
      <c r="B47" s="607"/>
      <c r="C47" s="607"/>
      <c r="D47" s="608"/>
      <c r="E47" s="113">
        <v>0.57978401452645667</v>
      </c>
      <c r="F47" s="115">
        <v>182</v>
      </c>
      <c r="G47" s="114">
        <v>203</v>
      </c>
      <c r="H47" s="114">
        <v>186</v>
      </c>
      <c r="I47" s="114">
        <v>221</v>
      </c>
      <c r="J47" s="140">
        <v>244</v>
      </c>
      <c r="K47" s="114">
        <v>-62</v>
      </c>
      <c r="L47" s="116">
        <v>-25.409836065573771</v>
      </c>
    </row>
    <row r="48" spans="1:12" s="110" customFormat="1" ht="15" customHeight="1" x14ac:dyDescent="0.2">
      <c r="A48" s="120"/>
      <c r="B48" s="119"/>
      <c r="C48" s="258" t="s">
        <v>106</v>
      </c>
      <c r="E48" s="113">
        <v>37.362637362637365</v>
      </c>
      <c r="F48" s="115">
        <v>68</v>
      </c>
      <c r="G48" s="114">
        <v>78</v>
      </c>
      <c r="H48" s="114">
        <v>68</v>
      </c>
      <c r="I48" s="114">
        <v>68</v>
      </c>
      <c r="J48" s="140">
        <v>72</v>
      </c>
      <c r="K48" s="114">
        <v>-4</v>
      </c>
      <c r="L48" s="116">
        <v>-5.5555555555555554</v>
      </c>
    </row>
    <row r="49" spans="1:12" s="110" customFormat="1" ht="15" customHeight="1" x14ac:dyDescent="0.2">
      <c r="A49" s="123"/>
      <c r="B49" s="124"/>
      <c r="C49" s="260" t="s">
        <v>107</v>
      </c>
      <c r="D49" s="261"/>
      <c r="E49" s="125">
        <v>62.637362637362635</v>
      </c>
      <c r="F49" s="143">
        <v>114</v>
      </c>
      <c r="G49" s="144">
        <v>125</v>
      </c>
      <c r="H49" s="144">
        <v>118</v>
      </c>
      <c r="I49" s="144">
        <v>153</v>
      </c>
      <c r="J49" s="145">
        <v>172</v>
      </c>
      <c r="K49" s="144">
        <v>-58</v>
      </c>
      <c r="L49" s="146">
        <v>-33.720930232558139</v>
      </c>
    </row>
    <row r="50" spans="1:12" s="110" customFormat="1" ht="24.95" customHeight="1" x14ac:dyDescent="0.2">
      <c r="A50" s="609" t="s">
        <v>192</v>
      </c>
      <c r="B50" s="610"/>
      <c r="C50" s="610"/>
      <c r="D50" s="611"/>
      <c r="E50" s="262">
        <v>13.102481603007231</v>
      </c>
      <c r="F50" s="263">
        <v>4113</v>
      </c>
      <c r="G50" s="264">
        <v>4223</v>
      </c>
      <c r="H50" s="264">
        <v>4190</v>
      </c>
      <c r="I50" s="264">
        <v>3778</v>
      </c>
      <c r="J50" s="265">
        <v>3809</v>
      </c>
      <c r="K50" s="263">
        <v>304</v>
      </c>
      <c r="L50" s="266">
        <v>7.9810974008926223</v>
      </c>
    </row>
    <row r="51" spans="1:12" s="110" customFormat="1" ht="15" customHeight="1" x14ac:dyDescent="0.2">
      <c r="A51" s="120"/>
      <c r="B51" s="119"/>
      <c r="C51" s="258" t="s">
        <v>106</v>
      </c>
      <c r="E51" s="113">
        <v>58.935083880379288</v>
      </c>
      <c r="F51" s="115">
        <v>2424</v>
      </c>
      <c r="G51" s="114">
        <v>2478</v>
      </c>
      <c r="H51" s="114">
        <v>2457</v>
      </c>
      <c r="I51" s="114">
        <v>2156</v>
      </c>
      <c r="J51" s="140">
        <v>2161</v>
      </c>
      <c r="K51" s="114">
        <v>263</v>
      </c>
      <c r="L51" s="116">
        <v>12.170291531698288</v>
      </c>
    </row>
    <row r="52" spans="1:12" s="110" customFormat="1" ht="15" customHeight="1" x14ac:dyDescent="0.2">
      <c r="A52" s="120"/>
      <c r="B52" s="119"/>
      <c r="C52" s="258" t="s">
        <v>107</v>
      </c>
      <c r="E52" s="113">
        <v>41.064916119620712</v>
      </c>
      <c r="F52" s="115">
        <v>1689</v>
      </c>
      <c r="G52" s="114">
        <v>1745</v>
      </c>
      <c r="H52" s="114">
        <v>1733</v>
      </c>
      <c r="I52" s="114">
        <v>1622</v>
      </c>
      <c r="J52" s="140">
        <v>1648</v>
      </c>
      <c r="K52" s="114">
        <v>41</v>
      </c>
      <c r="L52" s="116">
        <v>2.487864077669903</v>
      </c>
    </row>
    <row r="53" spans="1:12" s="110" customFormat="1" ht="15" customHeight="1" x14ac:dyDescent="0.2">
      <c r="A53" s="120"/>
      <c r="B53" s="119"/>
      <c r="C53" s="258" t="s">
        <v>187</v>
      </c>
      <c r="D53" s="110" t="s">
        <v>193</v>
      </c>
      <c r="E53" s="113">
        <v>29.734986627765622</v>
      </c>
      <c r="F53" s="115">
        <v>1223</v>
      </c>
      <c r="G53" s="114">
        <v>1407</v>
      </c>
      <c r="H53" s="114">
        <v>1421</v>
      </c>
      <c r="I53" s="114">
        <v>1094</v>
      </c>
      <c r="J53" s="140">
        <v>1193</v>
      </c>
      <c r="K53" s="114">
        <v>30</v>
      </c>
      <c r="L53" s="116">
        <v>2.5146689019279127</v>
      </c>
    </row>
    <row r="54" spans="1:12" s="110" customFormat="1" ht="15" customHeight="1" x14ac:dyDescent="0.2">
      <c r="A54" s="120"/>
      <c r="B54" s="119"/>
      <c r="D54" s="267" t="s">
        <v>194</v>
      </c>
      <c r="E54" s="113">
        <v>59.443990188062145</v>
      </c>
      <c r="F54" s="115">
        <v>727</v>
      </c>
      <c r="G54" s="114">
        <v>833</v>
      </c>
      <c r="H54" s="114">
        <v>854</v>
      </c>
      <c r="I54" s="114">
        <v>650</v>
      </c>
      <c r="J54" s="140">
        <v>697</v>
      </c>
      <c r="K54" s="114">
        <v>30</v>
      </c>
      <c r="L54" s="116">
        <v>4.3041606886657098</v>
      </c>
    </row>
    <row r="55" spans="1:12" s="110" customFormat="1" ht="15" customHeight="1" x14ac:dyDescent="0.2">
      <c r="A55" s="120"/>
      <c r="B55" s="119"/>
      <c r="D55" s="267" t="s">
        <v>195</v>
      </c>
      <c r="E55" s="113">
        <v>40.556009811937855</v>
      </c>
      <c r="F55" s="115">
        <v>496</v>
      </c>
      <c r="G55" s="114">
        <v>574</v>
      </c>
      <c r="H55" s="114">
        <v>567</v>
      </c>
      <c r="I55" s="114">
        <v>444</v>
      </c>
      <c r="J55" s="140">
        <v>496</v>
      </c>
      <c r="K55" s="114">
        <v>0</v>
      </c>
      <c r="L55" s="116">
        <v>0</v>
      </c>
    </row>
    <row r="56" spans="1:12" s="110" customFormat="1" ht="15" customHeight="1" x14ac:dyDescent="0.2">
      <c r="A56" s="120"/>
      <c r="B56" s="119" t="s">
        <v>196</v>
      </c>
      <c r="C56" s="258"/>
      <c r="E56" s="113">
        <v>66.554107865311707</v>
      </c>
      <c r="F56" s="115">
        <v>20892</v>
      </c>
      <c r="G56" s="114">
        <v>20802</v>
      </c>
      <c r="H56" s="114">
        <v>20860</v>
      </c>
      <c r="I56" s="114">
        <v>20547</v>
      </c>
      <c r="J56" s="140">
        <v>20502</v>
      </c>
      <c r="K56" s="114">
        <v>390</v>
      </c>
      <c r="L56" s="116">
        <v>1.9022534386889085</v>
      </c>
    </row>
    <row r="57" spans="1:12" s="110" customFormat="1" ht="15" customHeight="1" x14ac:dyDescent="0.2">
      <c r="A57" s="120"/>
      <c r="B57" s="119"/>
      <c r="C57" s="258" t="s">
        <v>106</v>
      </c>
      <c r="E57" s="113">
        <v>52.43633926861957</v>
      </c>
      <c r="F57" s="115">
        <v>10955</v>
      </c>
      <c r="G57" s="114">
        <v>10907</v>
      </c>
      <c r="H57" s="114">
        <v>10989</v>
      </c>
      <c r="I57" s="114">
        <v>10834</v>
      </c>
      <c r="J57" s="140">
        <v>10791</v>
      </c>
      <c r="K57" s="114">
        <v>164</v>
      </c>
      <c r="L57" s="116">
        <v>1.5197850060235381</v>
      </c>
    </row>
    <row r="58" spans="1:12" s="110" customFormat="1" ht="15" customHeight="1" x14ac:dyDescent="0.2">
      <c r="A58" s="120"/>
      <c r="B58" s="119"/>
      <c r="C58" s="258" t="s">
        <v>107</v>
      </c>
      <c r="E58" s="113">
        <v>47.56366073138043</v>
      </c>
      <c r="F58" s="115">
        <v>9937</v>
      </c>
      <c r="G58" s="114">
        <v>9895</v>
      </c>
      <c r="H58" s="114">
        <v>9871</v>
      </c>
      <c r="I58" s="114">
        <v>9713</v>
      </c>
      <c r="J58" s="140">
        <v>9711</v>
      </c>
      <c r="K58" s="114">
        <v>226</v>
      </c>
      <c r="L58" s="116">
        <v>2.3272577489444961</v>
      </c>
    </row>
    <row r="59" spans="1:12" s="110" customFormat="1" ht="15" customHeight="1" x14ac:dyDescent="0.2">
      <c r="A59" s="120"/>
      <c r="B59" s="119"/>
      <c r="C59" s="258" t="s">
        <v>105</v>
      </c>
      <c r="D59" s="110" t="s">
        <v>197</v>
      </c>
      <c r="E59" s="113">
        <v>93.499904269576874</v>
      </c>
      <c r="F59" s="115">
        <v>19534</v>
      </c>
      <c r="G59" s="114">
        <v>19456</v>
      </c>
      <c r="H59" s="114">
        <v>19503</v>
      </c>
      <c r="I59" s="114">
        <v>19219</v>
      </c>
      <c r="J59" s="140">
        <v>19175</v>
      </c>
      <c r="K59" s="114">
        <v>359</v>
      </c>
      <c r="L59" s="116">
        <v>1.8722294654498044</v>
      </c>
    </row>
    <row r="60" spans="1:12" s="110" customFormat="1" ht="15" customHeight="1" x14ac:dyDescent="0.2">
      <c r="A60" s="120"/>
      <c r="B60" s="119"/>
      <c r="C60" s="258"/>
      <c r="D60" s="267" t="s">
        <v>198</v>
      </c>
      <c r="E60" s="113">
        <v>50.967543769837206</v>
      </c>
      <c r="F60" s="115">
        <v>9956</v>
      </c>
      <c r="G60" s="114">
        <v>9925</v>
      </c>
      <c r="H60" s="114">
        <v>9999</v>
      </c>
      <c r="I60" s="114">
        <v>9859</v>
      </c>
      <c r="J60" s="140">
        <v>9829</v>
      </c>
      <c r="K60" s="114">
        <v>127</v>
      </c>
      <c r="L60" s="116">
        <v>1.2920948214467392</v>
      </c>
    </row>
    <row r="61" spans="1:12" s="110" customFormat="1" ht="15" customHeight="1" x14ac:dyDescent="0.2">
      <c r="A61" s="120"/>
      <c r="B61" s="119"/>
      <c r="C61" s="258"/>
      <c r="D61" s="267" t="s">
        <v>199</v>
      </c>
      <c r="E61" s="113">
        <v>49.032456230162794</v>
      </c>
      <c r="F61" s="115">
        <v>9578</v>
      </c>
      <c r="G61" s="114">
        <v>9531</v>
      </c>
      <c r="H61" s="114">
        <v>9504</v>
      </c>
      <c r="I61" s="114">
        <v>9360</v>
      </c>
      <c r="J61" s="140">
        <v>9346</v>
      </c>
      <c r="K61" s="114">
        <v>232</v>
      </c>
      <c r="L61" s="116">
        <v>2.482345388401455</v>
      </c>
    </row>
    <row r="62" spans="1:12" s="110" customFormat="1" ht="15" customHeight="1" x14ac:dyDescent="0.2">
      <c r="A62" s="120"/>
      <c r="B62" s="119"/>
      <c r="C62" s="258"/>
      <c r="D62" s="258" t="s">
        <v>200</v>
      </c>
      <c r="E62" s="113">
        <v>6.5000957304231282</v>
      </c>
      <c r="F62" s="115">
        <v>1358</v>
      </c>
      <c r="G62" s="114">
        <v>1346</v>
      </c>
      <c r="H62" s="114">
        <v>1357</v>
      </c>
      <c r="I62" s="114">
        <v>1328</v>
      </c>
      <c r="J62" s="140">
        <v>1327</v>
      </c>
      <c r="K62" s="114">
        <v>31</v>
      </c>
      <c r="L62" s="116">
        <v>2.3360964581763377</v>
      </c>
    </row>
    <row r="63" spans="1:12" s="110" customFormat="1" ht="15" customHeight="1" x14ac:dyDescent="0.2">
      <c r="A63" s="120"/>
      <c r="B63" s="119"/>
      <c r="C63" s="258"/>
      <c r="D63" s="267" t="s">
        <v>198</v>
      </c>
      <c r="E63" s="113">
        <v>73.564064801178205</v>
      </c>
      <c r="F63" s="115">
        <v>999</v>
      </c>
      <c r="G63" s="114">
        <v>982</v>
      </c>
      <c r="H63" s="114">
        <v>990</v>
      </c>
      <c r="I63" s="114">
        <v>975</v>
      </c>
      <c r="J63" s="140">
        <v>962</v>
      </c>
      <c r="K63" s="114">
        <v>37</v>
      </c>
      <c r="L63" s="116">
        <v>3.8461538461538463</v>
      </c>
    </row>
    <row r="64" spans="1:12" s="110" customFormat="1" ht="15" customHeight="1" x14ac:dyDescent="0.2">
      <c r="A64" s="120"/>
      <c r="B64" s="119"/>
      <c r="C64" s="258"/>
      <c r="D64" s="267" t="s">
        <v>199</v>
      </c>
      <c r="E64" s="113">
        <v>26.435935198821795</v>
      </c>
      <c r="F64" s="115">
        <v>359</v>
      </c>
      <c r="G64" s="114">
        <v>364</v>
      </c>
      <c r="H64" s="114">
        <v>367</v>
      </c>
      <c r="I64" s="114">
        <v>353</v>
      </c>
      <c r="J64" s="140">
        <v>365</v>
      </c>
      <c r="K64" s="114">
        <v>-6</v>
      </c>
      <c r="L64" s="116">
        <v>-1.6438356164383561</v>
      </c>
    </row>
    <row r="65" spans="1:12" s="110" customFormat="1" ht="15" customHeight="1" x14ac:dyDescent="0.2">
      <c r="A65" s="120"/>
      <c r="B65" s="119" t="s">
        <v>201</v>
      </c>
      <c r="C65" s="258"/>
      <c r="E65" s="113">
        <v>10.589022331241438</v>
      </c>
      <c r="F65" s="115">
        <v>3324</v>
      </c>
      <c r="G65" s="114">
        <v>3266</v>
      </c>
      <c r="H65" s="114">
        <v>3204</v>
      </c>
      <c r="I65" s="114">
        <v>3145</v>
      </c>
      <c r="J65" s="140">
        <v>3166</v>
      </c>
      <c r="K65" s="114">
        <v>158</v>
      </c>
      <c r="L65" s="116">
        <v>4.9905243209096648</v>
      </c>
    </row>
    <row r="66" spans="1:12" s="110" customFormat="1" ht="15" customHeight="1" x14ac:dyDescent="0.2">
      <c r="A66" s="120"/>
      <c r="B66" s="119"/>
      <c r="C66" s="258" t="s">
        <v>106</v>
      </c>
      <c r="E66" s="113">
        <v>53.429602888086642</v>
      </c>
      <c r="F66" s="115">
        <v>1776</v>
      </c>
      <c r="G66" s="114">
        <v>1758</v>
      </c>
      <c r="H66" s="114">
        <v>1732</v>
      </c>
      <c r="I66" s="114">
        <v>1710</v>
      </c>
      <c r="J66" s="140">
        <v>1727</v>
      </c>
      <c r="K66" s="114">
        <v>49</v>
      </c>
      <c r="L66" s="116">
        <v>2.8372900984365952</v>
      </c>
    </row>
    <row r="67" spans="1:12" s="110" customFormat="1" ht="15" customHeight="1" x14ac:dyDescent="0.2">
      <c r="A67" s="120"/>
      <c r="B67" s="119"/>
      <c r="C67" s="258" t="s">
        <v>107</v>
      </c>
      <c r="E67" s="113">
        <v>46.570397111913358</v>
      </c>
      <c r="F67" s="115">
        <v>1548</v>
      </c>
      <c r="G67" s="114">
        <v>1508</v>
      </c>
      <c r="H67" s="114">
        <v>1472</v>
      </c>
      <c r="I67" s="114">
        <v>1435</v>
      </c>
      <c r="J67" s="140">
        <v>1439</v>
      </c>
      <c r="K67" s="114">
        <v>109</v>
      </c>
      <c r="L67" s="116">
        <v>7.5747046560111189</v>
      </c>
    </row>
    <row r="68" spans="1:12" s="110" customFormat="1" ht="15" customHeight="1" x14ac:dyDescent="0.2">
      <c r="A68" s="120"/>
      <c r="B68" s="119"/>
      <c r="C68" s="258" t="s">
        <v>105</v>
      </c>
      <c r="D68" s="110" t="s">
        <v>202</v>
      </c>
      <c r="E68" s="113">
        <v>18.682310469314078</v>
      </c>
      <c r="F68" s="115">
        <v>621</v>
      </c>
      <c r="G68" s="114">
        <v>631</v>
      </c>
      <c r="H68" s="114">
        <v>604</v>
      </c>
      <c r="I68" s="114">
        <v>566</v>
      </c>
      <c r="J68" s="140">
        <v>563</v>
      </c>
      <c r="K68" s="114">
        <v>58</v>
      </c>
      <c r="L68" s="116">
        <v>10.301953818827709</v>
      </c>
    </row>
    <row r="69" spans="1:12" s="110" customFormat="1" ht="15" customHeight="1" x14ac:dyDescent="0.2">
      <c r="A69" s="120"/>
      <c r="B69" s="119"/>
      <c r="C69" s="258"/>
      <c r="D69" s="267" t="s">
        <v>198</v>
      </c>
      <c r="E69" s="113">
        <v>52.979066022544281</v>
      </c>
      <c r="F69" s="115">
        <v>329</v>
      </c>
      <c r="G69" s="114">
        <v>337</v>
      </c>
      <c r="H69" s="114">
        <v>320</v>
      </c>
      <c r="I69" s="114">
        <v>300</v>
      </c>
      <c r="J69" s="140">
        <v>298</v>
      </c>
      <c r="K69" s="114">
        <v>31</v>
      </c>
      <c r="L69" s="116">
        <v>10.40268456375839</v>
      </c>
    </row>
    <row r="70" spans="1:12" s="110" customFormat="1" ht="15" customHeight="1" x14ac:dyDescent="0.2">
      <c r="A70" s="120"/>
      <c r="B70" s="119"/>
      <c r="C70" s="258"/>
      <c r="D70" s="267" t="s">
        <v>199</v>
      </c>
      <c r="E70" s="113">
        <v>47.020933977455719</v>
      </c>
      <c r="F70" s="115">
        <v>292</v>
      </c>
      <c r="G70" s="114">
        <v>294</v>
      </c>
      <c r="H70" s="114">
        <v>284</v>
      </c>
      <c r="I70" s="114">
        <v>266</v>
      </c>
      <c r="J70" s="140">
        <v>265</v>
      </c>
      <c r="K70" s="114">
        <v>27</v>
      </c>
      <c r="L70" s="116">
        <v>10.188679245283019</v>
      </c>
    </row>
    <row r="71" spans="1:12" s="110" customFormat="1" ht="15" customHeight="1" x14ac:dyDescent="0.2">
      <c r="A71" s="120"/>
      <c r="B71" s="119"/>
      <c r="C71" s="258"/>
      <c r="D71" s="110" t="s">
        <v>203</v>
      </c>
      <c r="E71" s="113">
        <v>74.608904933814685</v>
      </c>
      <c r="F71" s="115">
        <v>2480</v>
      </c>
      <c r="G71" s="114">
        <v>2447</v>
      </c>
      <c r="H71" s="114">
        <v>2422</v>
      </c>
      <c r="I71" s="114">
        <v>2409</v>
      </c>
      <c r="J71" s="140">
        <v>2426</v>
      </c>
      <c r="K71" s="114">
        <v>54</v>
      </c>
      <c r="L71" s="116">
        <v>2.225886232481451</v>
      </c>
    </row>
    <row r="72" spans="1:12" s="110" customFormat="1" ht="15" customHeight="1" x14ac:dyDescent="0.2">
      <c r="A72" s="120"/>
      <c r="B72" s="119"/>
      <c r="C72" s="258"/>
      <c r="D72" s="267" t="s">
        <v>198</v>
      </c>
      <c r="E72" s="113">
        <v>53.145161290322584</v>
      </c>
      <c r="F72" s="115">
        <v>1318</v>
      </c>
      <c r="G72" s="114">
        <v>1307</v>
      </c>
      <c r="H72" s="114">
        <v>1303</v>
      </c>
      <c r="I72" s="114">
        <v>1308</v>
      </c>
      <c r="J72" s="140">
        <v>1320</v>
      </c>
      <c r="K72" s="114">
        <v>-2</v>
      </c>
      <c r="L72" s="116">
        <v>-0.15151515151515152</v>
      </c>
    </row>
    <row r="73" spans="1:12" s="110" customFormat="1" ht="15" customHeight="1" x14ac:dyDescent="0.2">
      <c r="A73" s="120"/>
      <c r="B73" s="119"/>
      <c r="C73" s="258"/>
      <c r="D73" s="267" t="s">
        <v>199</v>
      </c>
      <c r="E73" s="113">
        <v>46.854838709677416</v>
      </c>
      <c r="F73" s="115">
        <v>1162</v>
      </c>
      <c r="G73" s="114">
        <v>1140</v>
      </c>
      <c r="H73" s="114">
        <v>1119</v>
      </c>
      <c r="I73" s="114">
        <v>1101</v>
      </c>
      <c r="J73" s="140">
        <v>1106</v>
      </c>
      <c r="K73" s="114">
        <v>56</v>
      </c>
      <c r="L73" s="116">
        <v>5.0632911392405067</v>
      </c>
    </row>
    <row r="74" spans="1:12" s="110" customFormat="1" ht="15" customHeight="1" x14ac:dyDescent="0.2">
      <c r="A74" s="120"/>
      <c r="B74" s="119"/>
      <c r="C74" s="258"/>
      <c r="D74" s="110" t="s">
        <v>204</v>
      </c>
      <c r="E74" s="113">
        <v>6.7087845968712392</v>
      </c>
      <c r="F74" s="115">
        <v>223</v>
      </c>
      <c r="G74" s="114">
        <v>188</v>
      </c>
      <c r="H74" s="114">
        <v>178</v>
      </c>
      <c r="I74" s="114">
        <v>170</v>
      </c>
      <c r="J74" s="140">
        <v>177</v>
      </c>
      <c r="K74" s="114">
        <v>46</v>
      </c>
      <c r="L74" s="116">
        <v>25.988700564971751</v>
      </c>
    </row>
    <row r="75" spans="1:12" s="110" customFormat="1" ht="15" customHeight="1" x14ac:dyDescent="0.2">
      <c r="A75" s="120"/>
      <c r="B75" s="119"/>
      <c r="C75" s="258"/>
      <c r="D75" s="267" t="s">
        <v>198</v>
      </c>
      <c r="E75" s="113">
        <v>57.847533632286996</v>
      </c>
      <c r="F75" s="115">
        <v>129</v>
      </c>
      <c r="G75" s="114">
        <v>114</v>
      </c>
      <c r="H75" s="114">
        <v>109</v>
      </c>
      <c r="I75" s="114">
        <v>102</v>
      </c>
      <c r="J75" s="140">
        <v>109</v>
      </c>
      <c r="K75" s="114">
        <v>20</v>
      </c>
      <c r="L75" s="116">
        <v>18.348623853211009</v>
      </c>
    </row>
    <row r="76" spans="1:12" s="110" customFormat="1" ht="15" customHeight="1" x14ac:dyDescent="0.2">
      <c r="A76" s="120"/>
      <c r="B76" s="119"/>
      <c r="C76" s="258"/>
      <c r="D76" s="267" t="s">
        <v>199</v>
      </c>
      <c r="E76" s="113">
        <v>42.152466367713004</v>
      </c>
      <c r="F76" s="115">
        <v>94</v>
      </c>
      <c r="G76" s="114">
        <v>74</v>
      </c>
      <c r="H76" s="114">
        <v>69</v>
      </c>
      <c r="I76" s="114">
        <v>68</v>
      </c>
      <c r="J76" s="140">
        <v>68</v>
      </c>
      <c r="K76" s="114">
        <v>26</v>
      </c>
      <c r="L76" s="116">
        <v>38.235294117647058</v>
      </c>
    </row>
    <row r="77" spans="1:12" s="110" customFormat="1" ht="15" customHeight="1" x14ac:dyDescent="0.2">
      <c r="A77" s="534"/>
      <c r="B77" s="119" t="s">
        <v>205</v>
      </c>
      <c r="C77" s="268"/>
      <c r="D77" s="182"/>
      <c r="E77" s="113">
        <v>9.7543882004396156</v>
      </c>
      <c r="F77" s="115">
        <v>3062</v>
      </c>
      <c r="G77" s="114">
        <v>3085</v>
      </c>
      <c r="H77" s="114">
        <v>3126</v>
      </c>
      <c r="I77" s="114">
        <v>3064</v>
      </c>
      <c r="J77" s="140">
        <v>3071</v>
      </c>
      <c r="K77" s="114">
        <v>-9</v>
      </c>
      <c r="L77" s="116">
        <v>-0.29306414848583523</v>
      </c>
    </row>
    <row r="78" spans="1:12" s="110" customFormat="1" ht="15" customHeight="1" x14ac:dyDescent="0.2">
      <c r="A78" s="120"/>
      <c r="B78" s="119"/>
      <c r="C78" s="268" t="s">
        <v>106</v>
      </c>
      <c r="D78" s="182"/>
      <c r="E78" s="113">
        <v>58.785107772697586</v>
      </c>
      <c r="F78" s="115">
        <v>1800</v>
      </c>
      <c r="G78" s="114">
        <v>1818</v>
      </c>
      <c r="H78" s="114">
        <v>1838</v>
      </c>
      <c r="I78" s="114">
        <v>1792</v>
      </c>
      <c r="J78" s="140">
        <v>1779</v>
      </c>
      <c r="K78" s="114">
        <v>21</v>
      </c>
      <c r="L78" s="116">
        <v>1.1804384485666104</v>
      </c>
    </row>
    <row r="79" spans="1:12" s="110" customFormat="1" ht="15" customHeight="1" x14ac:dyDescent="0.2">
      <c r="A79" s="123"/>
      <c r="B79" s="124"/>
      <c r="C79" s="260" t="s">
        <v>107</v>
      </c>
      <c r="D79" s="261"/>
      <c r="E79" s="125">
        <v>41.214892227302414</v>
      </c>
      <c r="F79" s="143">
        <v>1262</v>
      </c>
      <c r="G79" s="144">
        <v>1267</v>
      </c>
      <c r="H79" s="144">
        <v>1288</v>
      </c>
      <c r="I79" s="144">
        <v>1272</v>
      </c>
      <c r="J79" s="145">
        <v>1292</v>
      </c>
      <c r="K79" s="144">
        <v>-30</v>
      </c>
      <c r="L79" s="146">
        <v>-2.321981424148607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31391</v>
      </c>
      <c r="E11" s="114">
        <v>31376</v>
      </c>
      <c r="F11" s="114">
        <v>31380</v>
      </c>
      <c r="G11" s="114">
        <v>30534</v>
      </c>
      <c r="H11" s="140">
        <v>30548</v>
      </c>
      <c r="I11" s="115">
        <v>843</v>
      </c>
      <c r="J11" s="116">
        <v>2.7595914626162106</v>
      </c>
    </row>
    <row r="12" spans="1:15" s="110" customFormat="1" ht="24.95" customHeight="1" x14ac:dyDescent="0.2">
      <c r="A12" s="193" t="s">
        <v>132</v>
      </c>
      <c r="B12" s="194" t="s">
        <v>133</v>
      </c>
      <c r="C12" s="113">
        <v>0.1051256729635883</v>
      </c>
      <c r="D12" s="115">
        <v>33</v>
      </c>
      <c r="E12" s="114">
        <v>31</v>
      </c>
      <c r="F12" s="114">
        <v>34</v>
      </c>
      <c r="G12" s="114">
        <v>31</v>
      </c>
      <c r="H12" s="140">
        <v>24</v>
      </c>
      <c r="I12" s="115">
        <v>9</v>
      </c>
      <c r="J12" s="116">
        <v>37.5</v>
      </c>
    </row>
    <row r="13" spans="1:15" s="110" customFormat="1" ht="24.95" customHeight="1" x14ac:dyDescent="0.2">
      <c r="A13" s="193" t="s">
        <v>134</v>
      </c>
      <c r="B13" s="199" t="s">
        <v>214</v>
      </c>
      <c r="C13" s="113">
        <v>3.4213628109967824</v>
      </c>
      <c r="D13" s="115">
        <v>1074</v>
      </c>
      <c r="E13" s="114">
        <v>1075</v>
      </c>
      <c r="F13" s="114">
        <v>1074</v>
      </c>
      <c r="G13" s="114">
        <v>1059</v>
      </c>
      <c r="H13" s="140">
        <v>1052</v>
      </c>
      <c r="I13" s="115">
        <v>22</v>
      </c>
      <c r="J13" s="116">
        <v>2.0912547528517109</v>
      </c>
    </row>
    <row r="14" spans="1:15" s="287" customFormat="1" ht="24" customHeight="1" x14ac:dyDescent="0.2">
      <c r="A14" s="193" t="s">
        <v>215</v>
      </c>
      <c r="B14" s="199" t="s">
        <v>137</v>
      </c>
      <c r="C14" s="113">
        <v>12.23917683412443</v>
      </c>
      <c r="D14" s="115">
        <v>3842</v>
      </c>
      <c r="E14" s="114">
        <v>3878</v>
      </c>
      <c r="F14" s="114">
        <v>3949</v>
      </c>
      <c r="G14" s="114">
        <v>3851</v>
      </c>
      <c r="H14" s="140">
        <v>3845</v>
      </c>
      <c r="I14" s="115">
        <v>-3</v>
      </c>
      <c r="J14" s="116">
        <v>-7.8023407022106639E-2</v>
      </c>
      <c r="K14" s="110"/>
      <c r="L14" s="110"/>
      <c r="M14" s="110"/>
      <c r="N14" s="110"/>
      <c r="O14" s="110"/>
    </row>
    <row r="15" spans="1:15" s="110" customFormat="1" ht="24.75" customHeight="1" x14ac:dyDescent="0.2">
      <c r="A15" s="193" t="s">
        <v>216</v>
      </c>
      <c r="B15" s="199" t="s">
        <v>217</v>
      </c>
      <c r="C15" s="113">
        <v>2.6568124621706857</v>
      </c>
      <c r="D15" s="115">
        <v>834</v>
      </c>
      <c r="E15" s="114">
        <v>839</v>
      </c>
      <c r="F15" s="114">
        <v>870</v>
      </c>
      <c r="G15" s="114">
        <v>839</v>
      </c>
      <c r="H15" s="140">
        <v>852</v>
      </c>
      <c r="I15" s="115">
        <v>-18</v>
      </c>
      <c r="J15" s="116">
        <v>-2.112676056338028</v>
      </c>
    </row>
    <row r="16" spans="1:15" s="287" customFormat="1" ht="24.95" customHeight="1" x14ac:dyDescent="0.2">
      <c r="A16" s="193" t="s">
        <v>218</v>
      </c>
      <c r="B16" s="199" t="s">
        <v>141</v>
      </c>
      <c r="C16" s="113">
        <v>7.6709884998885034</v>
      </c>
      <c r="D16" s="115">
        <v>2408</v>
      </c>
      <c r="E16" s="114">
        <v>2433</v>
      </c>
      <c r="F16" s="114">
        <v>2475</v>
      </c>
      <c r="G16" s="114">
        <v>2417</v>
      </c>
      <c r="H16" s="140">
        <v>2399</v>
      </c>
      <c r="I16" s="115">
        <v>9</v>
      </c>
      <c r="J16" s="116">
        <v>0.37515631513130471</v>
      </c>
      <c r="K16" s="110"/>
      <c r="L16" s="110"/>
      <c r="M16" s="110"/>
      <c r="N16" s="110"/>
      <c r="O16" s="110"/>
    </row>
    <row r="17" spans="1:15" s="110" customFormat="1" ht="24.95" customHeight="1" x14ac:dyDescent="0.2">
      <c r="A17" s="193" t="s">
        <v>219</v>
      </c>
      <c r="B17" s="199" t="s">
        <v>220</v>
      </c>
      <c r="C17" s="113">
        <v>1.9113758720652416</v>
      </c>
      <c r="D17" s="115">
        <v>600</v>
      </c>
      <c r="E17" s="114">
        <v>606</v>
      </c>
      <c r="F17" s="114">
        <v>604</v>
      </c>
      <c r="G17" s="114">
        <v>595</v>
      </c>
      <c r="H17" s="140">
        <v>594</v>
      </c>
      <c r="I17" s="115">
        <v>6</v>
      </c>
      <c r="J17" s="116">
        <v>1.0101010101010102</v>
      </c>
    </row>
    <row r="18" spans="1:15" s="287" customFormat="1" ht="24.95" customHeight="1" x14ac:dyDescent="0.2">
      <c r="A18" s="201" t="s">
        <v>144</v>
      </c>
      <c r="B18" s="202" t="s">
        <v>145</v>
      </c>
      <c r="C18" s="113">
        <v>5.7086426045681886</v>
      </c>
      <c r="D18" s="115">
        <v>1792</v>
      </c>
      <c r="E18" s="114">
        <v>1730</v>
      </c>
      <c r="F18" s="114">
        <v>1785</v>
      </c>
      <c r="G18" s="114">
        <v>1688</v>
      </c>
      <c r="H18" s="140">
        <v>1654</v>
      </c>
      <c r="I18" s="115">
        <v>138</v>
      </c>
      <c r="J18" s="116">
        <v>8.3434099153567107</v>
      </c>
      <c r="K18" s="110"/>
      <c r="L18" s="110"/>
      <c r="M18" s="110"/>
      <c r="N18" s="110"/>
      <c r="O18" s="110"/>
    </row>
    <row r="19" spans="1:15" s="110" customFormat="1" ht="24.95" customHeight="1" x14ac:dyDescent="0.2">
      <c r="A19" s="193" t="s">
        <v>146</v>
      </c>
      <c r="B19" s="199" t="s">
        <v>147</v>
      </c>
      <c r="C19" s="113">
        <v>12.446242553598164</v>
      </c>
      <c r="D19" s="115">
        <v>3907</v>
      </c>
      <c r="E19" s="114">
        <v>3906</v>
      </c>
      <c r="F19" s="114">
        <v>3893</v>
      </c>
      <c r="G19" s="114">
        <v>3799</v>
      </c>
      <c r="H19" s="140">
        <v>3848</v>
      </c>
      <c r="I19" s="115">
        <v>59</v>
      </c>
      <c r="J19" s="116">
        <v>1.5332640332640333</v>
      </c>
    </row>
    <row r="20" spans="1:15" s="287" customFormat="1" ht="24.95" customHeight="1" x14ac:dyDescent="0.2">
      <c r="A20" s="193" t="s">
        <v>148</v>
      </c>
      <c r="B20" s="199" t="s">
        <v>149</v>
      </c>
      <c r="C20" s="113">
        <v>5.5812175464305058</v>
      </c>
      <c r="D20" s="115">
        <v>1752</v>
      </c>
      <c r="E20" s="114">
        <v>1793</v>
      </c>
      <c r="F20" s="114">
        <v>1792</v>
      </c>
      <c r="G20" s="114">
        <v>1668</v>
      </c>
      <c r="H20" s="140">
        <v>1615</v>
      </c>
      <c r="I20" s="115">
        <v>137</v>
      </c>
      <c r="J20" s="116">
        <v>8.4829721362229105</v>
      </c>
      <c r="K20" s="110"/>
      <c r="L20" s="110"/>
      <c r="M20" s="110"/>
      <c r="N20" s="110"/>
      <c r="O20" s="110"/>
    </row>
    <row r="21" spans="1:15" s="110" customFormat="1" ht="24.95" customHeight="1" x14ac:dyDescent="0.2">
      <c r="A21" s="201" t="s">
        <v>150</v>
      </c>
      <c r="B21" s="202" t="s">
        <v>151</v>
      </c>
      <c r="C21" s="113">
        <v>3.1378420566404381</v>
      </c>
      <c r="D21" s="115">
        <v>985</v>
      </c>
      <c r="E21" s="114">
        <v>966</v>
      </c>
      <c r="F21" s="114">
        <v>1002</v>
      </c>
      <c r="G21" s="114">
        <v>989</v>
      </c>
      <c r="H21" s="140">
        <v>959</v>
      </c>
      <c r="I21" s="115">
        <v>26</v>
      </c>
      <c r="J21" s="116">
        <v>2.7111574556830029</v>
      </c>
    </row>
    <row r="22" spans="1:15" s="110" customFormat="1" ht="24.95" customHeight="1" x14ac:dyDescent="0.2">
      <c r="A22" s="201" t="s">
        <v>152</v>
      </c>
      <c r="B22" s="199" t="s">
        <v>153</v>
      </c>
      <c r="C22" s="113">
        <v>0.60526902615399314</v>
      </c>
      <c r="D22" s="115">
        <v>190</v>
      </c>
      <c r="E22" s="114">
        <v>188</v>
      </c>
      <c r="F22" s="114">
        <v>188</v>
      </c>
      <c r="G22" s="114">
        <v>175</v>
      </c>
      <c r="H22" s="140">
        <v>199</v>
      </c>
      <c r="I22" s="115">
        <v>-9</v>
      </c>
      <c r="J22" s="116">
        <v>-4.5226130653266328</v>
      </c>
    </row>
    <row r="23" spans="1:15" s="110" customFormat="1" ht="24.95" customHeight="1" x14ac:dyDescent="0.2">
      <c r="A23" s="193" t="s">
        <v>154</v>
      </c>
      <c r="B23" s="199" t="s">
        <v>155</v>
      </c>
      <c r="C23" s="113">
        <v>1.4048612659679527</v>
      </c>
      <c r="D23" s="115">
        <v>441</v>
      </c>
      <c r="E23" s="114">
        <v>458</v>
      </c>
      <c r="F23" s="114">
        <v>466</v>
      </c>
      <c r="G23" s="114">
        <v>454</v>
      </c>
      <c r="H23" s="140">
        <v>459</v>
      </c>
      <c r="I23" s="115">
        <v>-18</v>
      </c>
      <c r="J23" s="116">
        <v>-3.9215686274509802</v>
      </c>
    </row>
    <row r="24" spans="1:15" s="110" customFormat="1" ht="24.95" customHeight="1" x14ac:dyDescent="0.2">
      <c r="A24" s="193" t="s">
        <v>156</v>
      </c>
      <c r="B24" s="199" t="s">
        <v>221</v>
      </c>
      <c r="C24" s="113">
        <v>4.2209550508107423</v>
      </c>
      <c r="D24" s="115">
        <v>1325</v>
      </c>
      <c r="E24" s="114">
        <v>1246</v>
      </c>
      <c r="F24" s="114">
        <v>1252</v>
      </c>
      <c r="G24" s="114">
        <v>1171</v>
      </c>
      <c r="H24" s="140">
        <v>1200</v>
      </c>
      <c r="I24" s="115">
        <v>125</v>
      </c>
      <c r="J24" s="116">
        <v>10.416666666666666</v>
      </c>
    </row>
    <row r="25" spans="1:15" s="110" customFormat="1" ht="24.95" customHeight="1" x14ac:dyDescent="0.2">
      <c r="A25" s="193" t="s">
        <v>222</v>
      </c>
      <c r="B25" s="204" t="s">
        <v>159</v>
      </c>
      <c r="C25" s="113">
        <v>3.813194864770157</v>
      </c>
      <c r="D25" s="115">
        <v>1197</v>
      </c>
      <c r="E25" s="114">
        <v>1183</v>
      </c>
      <c r="F25" s="114">
        <v>1172</v>
      </c>
      <c r="G25" s="114">
        <v>1104</v>
      </c>
      <c r="H25" s="140">
        <v>1065</v>
      </c>
      <c r="I25" s="115">
        <v>132</v>
      </c>
      <c r="J25" s="116">
        <v>12.394366197183098</v>
      </c>
    </row>
    <row r="26" spans="1:15" s="110" customFormat="1" ht="24.95" customHeight="1" x14ac:dyDescent="0.2">
      <c r="A26" s="201">
        <v>782.78300000000002</v>
      </c>
      <c r="B26" s="203" t="s">
        <v>160</v>
      </c>
      <c r="C26" s="113">
        <v>4.2273263037176259</v>
      </c>
      <c r="D26" s="115">
        <v>1327</v>
      </c>
      <c r="E26" s="114">
        <v>1306</v>
      </c>
      <c r="F26" s="114">
        <v>1278</v>
      </c>
      <c r="G26" s="114">
        <v>1235</v>
      </c>
      <c r="H26" s="140">
        <v>1235</v>
      </c>
      <c r="I26" s="115">
        <v>92</v>
      </c>
      <c r="J26" s="116">
        <v>7.4493927125506074</v>
      </c>
    </row>
    <row r="27" spans="1:15" s="110" customFormat="1" ht="24.95" customHeight="1" x14ac:dyDescent="0.2">
      <c r="A27" s="193" t="s">
        <v>161</v>
      </c>
      <c r="B27" s="199" t="s">
        <v>223</v>
      </c>
      <c r="C27" s="113">
        <v>12.924086521614475</v>
      </c>
      <c r="D27" s="115">
        <v>4057</v>
      </c>
      <c r="E27" s="114">
        <v>4101</v>
      </c>
      <c r="F27" s="114">
        <v>4091</v>
      </c>
      <c r="G27" s="114">
        <v>4014</v>
      </c>
      <c r="H27" s="140">
        <v>4048</v>
      </c>
      <c r="I27" s="115">
        <v>9</v>
      </c>
      <c r="J27" s="116">
        <v>0.22233201581027667</v>
      </c>
    </row>
    <row r="28" spans="1:15" s="110" customFormat="1" ht="24.95" customHeight="1" x14ac:dyDescent="0.2">
      <c r="A28" s="193" t="s">
        <v>163</v>
      </c>
      <c r="B28" s="199" t="s">
        <v>164</v>
      </c>
      <c r="C28" s="113">
        <v>4.593673345863464</v>
      </c>
      <c r="D28" s="115">
        <v>1442</v>
      </c>
      <c r="E28" s="114">
        <v>1440</v>
      </c>
      <c r="F28" s="114">
        <v>1406</v>
      </c>
      <c r="G28" s="114">
        <v>1383</v>
      </c>
      <c r="H28" s="140">
        <v>1375</v>
      </c>
      <c r="I28" s="115">
        <v>67</v>
      </c>
      <c r="J28" s="116">
        <v>4.872727272727273</v>
      </c>
    </row>
    <row r="29" spans="1:15" s="110" customFormat="1" ht="24.95" customHeight="1" x14ac:dyDescent="0.2">
      <c r="A29" s="193">
        <v>86</v>
      </c>
      <c r="B29" s="199" t="s">
        <v>165</v>
      </c>
      <c r="C29" s="113">
        <v>8.8082571437673227</v>
      </c>
      <c r="D29" s="115">
        <v>2765</v>
      </c>
      <c r="E29" s="114">
        <v>2781</v>
      </c>
      <c r="F29" s="114">
        <v>2761</v>
      </c>
      <c r="G29" s="114">
        <v>2748</v>
      </c>
      <c r="H29" s="140">
        <v>2763</v>
      </c>
      <c r="I29" s="115">
        <v>2</v>
      </c>
      <c r="J29" s="116">
        <v>7.2385088671733627E-2</v>
      </c>
    </row>
    <row r="30" spans="1:15" s="110" customFormat="1" ht="24.95" customHeight="1" x14ac:dyDescent="0.2">
      <c r="A30" s="193">
        <v>87.88</v>
      </c>
      <c r="B30" s="204" t="s">
        <v>166</v>
      </c>
      <c r="C30" s="113">
        <v>13.828804434392023</v>
      </c>
      <c r="D30" s="115">
        <v>4341</v>
      </c>
      <c r="E30" s="114">
        <v>4363</v>
      </c>
      <c r="F30" s="114">
        <v>4311</v>
      </c>
      <c r="G30" s="114">
        <v>4258</v>
      </c>
      <c r="H30" s="140">
        <v>4281</v>
      </c>
      <c r="I30" s="115">
        <v>60</v>
      </c>
      <c r="J30" s="116">
        <v>1.4015416958654521</v>
      </c>
    </row>
    <row r="31" spans="1:15" s="110" customFormat="1" ht="24.95" customHeight="1" x14ac:dyDescent="0.2">
      <c r="A31" s="193" t="s">
        <v>167</v>
      </c>
      <c r="B31" s="199" t="s">
        <v>168</v>
      </c>
      <c r="C31" s="113">
        <v>2.9307763371667037</v>
      </c>
      <c r="D31" s="115">
        <v>920</v>
      </c>
      <c r="E31" s="114">
        <v>930</v>
      </c>
      <c r="F31" s="114">
        <v>925</v>
      </c>
      <c r="G31" s="114">
        <v>906</v>
      </c>
      <c r="H31" s="140">
        <v>925</v>
      </c>
      <c r="I31" s="115">
        <v>-5</v>
      </c>
      <c r="J31" s="116">
        <v>-0.54054054054054057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0.1051256729635883</v>
      </c>
      <c r="D34" s="115">
        <v>33</v>
      </c>
      <c r="E34" s="114">
        <v>31</v>
      </c>
      <c r="F34" s="114">
        <v>34</v>
      </c>
      <c r="G34" s="114">
        <v>31</v>
      </c>
      <c r="H34" s="140">
        <v>24</v>
      </c>
      <c r="I34" s="115">
        <v>9</v>
      </c>
      <c r="J34" s="116">
        <v>37.5</v>
      </c>
    </row>
    <row r="35" spans="1:10" s="110" customFormat="1" ht="24.95" customHeight="1" x14ac:dyDescent="0.2">
      <c r="A35" s="292" t="s">
        <v>171</v>
      </c>
      <c r="B35" s="293" t="s">
        <v>172</v>
      </c>
      <c r="C35" s="113">
        <v>21.369182249689402</v>
      </c>
      <c r="D35" s="115">
        <v>6708</v>
      </c>
      <c r="E35" s="114">
        <v>6683</v>
      </c>
      <c r="F35" s="114">
        <v>6808</v>
      </c>
      <c r="G35" s="114">
        <v>6598</v>
      </c>
      <c r="H35" s="140">
        <v>6551</v>
      </c>
      <c r="I35" s="115">
        <v>157</v>
      </c>
      <c r="J35" s="116">
        <v>2.3965806747061515</v>
      </c>
    </row>
    <row r="36" spans="1:10" s="110" customFormat="1" ht="24.95" customHeight="1" x14ac:dyDescent="0.2">
      <c r="A36" s="294" t="s">
        <v>173</v>
      </c>
      <c r="B36" s="295" t="s">
        <v>174</v>
      </c>
      <c r="C36" s="125">
        <v>78.522506450893573</v>
      </c>
      <c r="D36" s="143">
        <v>24649</v>
      </c>
      <c r="E36" s="144">
        <v>24661</v>
      </c>
      <c r="F36" s="144">
        <v>24537</v>
      </c>
      <c r="G36" s="144">
        <v>23904</v>
      </c>
      <c r="H36" s="145">
        <v>23972</v>
      </c>
      <c r="I36" s="143">
        <v>677</v>
      </c>
      <c r="J36" s="146">
        <v>2.824128149507759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2020-09-25T07:18:47Z</dcterms:created>
  <dcterms:modified xsi:type="dcterms:W3CDTF">2020-09-28T08:06:51Z</dcterms:modified>
</cp:coreProperties>
</file>