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J75" i="24" s="1"/>
  <c r="G75" i="24"/>
  <c r="F75" i="24"/>
  <c r="E75" i="24"/>
  <c r="L74" i="24"/>
  <c r="H74" i="24" s="1"/>
  <c r="J74" i="24"/>
  <c r="G74" i="24"/>
  <c r="F74" i="24"/>
  <c r="E74" i="24"/>
  <c r="L73" i="24"/>
  <c r="H73" i="24" s="1"/>
  <c r="J73" i="24" s="1"/>
  <c r="G73" i="24"/>
  <c r="F73" i="24"/>
  <c r="E73" i="24"/>
  <c r="L72" i="24"/>
  <c r="H72" i="24" s="1"/>
  <c r="J72" i="24"/>
  <c r="G72" i="24"/>
  <c r="F72" i="24"/>
  <c r="E72" i="24"/>
  <c r="L71" i="24"/>
  <c r="H71" i="24" s="1"/>
  <c r="J71" i="24" s="1"/>
  <c r="G71" i="24"/>
  <c r="F71" i="24"/>
  <c r="E71" i="24"/>
  <c r="L70" i="24"/>
  <c r="H70" i="24" s="1"/>
  <c r="J70" i="24"/>
  <c r="G70" i="24"/>
  <c r="F70" i="24"/>
  <c r="E70" i="24"/>
  <c r="L69" i="24"/>
  <c r="H69" i="24" s="1"/>
  <c r="G69" i="24"/>
  <c r="F69" i="24"/>
  <c r="E69" i="24"/>
  <c r="L68" i="24"/>
  <c r="H68" i="24" s="1"/>
  <c r="J68" i="24"/>
  <c r="G68" i="24"/>
  <c r="F68" i="24"/>
  <c r="E68" i="24"/>
  <c r="L67" i="24"/>
  <c r="H67" i="24" s="1"/>
  <c r="J67" i="24" s="1"/>
  <c r="G67" i="24"/>
  <c r="F67" i="24"/>
  <c r="E67" i="24"/>
  <c r="L66" i="24"/>
  <c r="H66" i="24" s="1"/>
  <c r="J66" i="24"/>
  <c r="G66" i="24"/>
  <c r="F66" i="24"/>
  <c r="E66" i="24"/>
  <c r="L65" i="24"/>
  <c r="H65" i="24" s="1"/>
  <c r="J65" i="24" s="1"/>
  <c r="G65" i="24"/>
  <c r="F65" i="24"/>
  <c r="E65" i="24"/>
  <c r="L64" i="24"/>
  <c r="H64" i="24" s="1"/>
  <c r="J64" i="24"/>
  <c r="G64" i="24"/>
  <c r="F64" i="24"/>
  <c r="E64" i="24"/>
  <c r="L63" i="24"/>
  <c r="H63" i="24" s="1"/>
  <c r="J63" i="24" s="1"/>
  <c r="G63" i="24"/>
  <c r="F63" i="24"/>
  <c r="E63" i="24"/>
  <c r="L62" i="24"/>
  <c r="H62" i="24" s="1"/>
  <c r="J62" i="24"/>
  <c r="G62" i="24"/>
  <c r="F62" i="24"/>
  <c r="E62" i="24"/>
  <c r="L61" i="24"/>
  <c r="H61" i="24" s="1"/>
  <c r="G61" i="24"/>
  <c r="F61" i="24"/>
  <c r="E61" i="24"/>
  <c r="L60" i="24"/>
  <c r="H60" i="24" s="1"/>
  <c r="J60" i="24"/>
  <c r="G60" i="24"/>
  <c r="F60" i="24"/>
  <c r="E60" i="24"/>
  <c r="L59" i="24"/>
  <c r="H59" i="24" s="1"/>
  <c r="J59" i="24" s="1"/>
  <c r="G59" i="24"/>
  <c r="F59" i="24"/>
  <c r="E59" i="24"/>
  <c r="L58" i="24"/>
  <c r="H58" i="24" s="1"/>
  <c r="J58" i="24"/>
  <c r="G58" i="24"/>
  <c r="F58" i="24"/>
  <c r="E58" i="24"/>
  <c r="L57" i="24"/>
  <c r="H57" i="24" s="1"/>
  <c r="J57" i="24" s="1"/>
  <c r="G57" i="24"/>
  <c r="F57" i="24"/>
  <c r="E57" i="24"/>
  <c r="L56" i="24"/>
  <c r="H56" i="24" s="1"/>
  <c r="J56" i="24"/>
  <c r="G56" i="24"/>
  <c r="F56" i="24"/>
  <c r="E56" i="24"/>
  <c r="L55" i="24"/>
  <c r="H55" i="24" s="1"/>
  <c r="J55" i="24" s="1"/>
  <c r="G55" i="24"/>
  <c r="F55" i="24"/>
  <c r="E55" i="24"/>
  <c r="L54" i="24"/>
  <c r="H54" i="24" s="1"/>
  <c r="J54" i="24"/>
  <c r="G54" i="24"/>
  <c r="F54" i="24"/>
  <c r="E54" i="24"/>
  <c r="L53" i="24"/>
  <c r="H53" i="24" s="1"/>
  <c r="G53" i="24"/>
  <c r="F53" i="24"/>
  <c r="E53" i="24"/>
  <c r="L52" i="24"/>
  <c r="H52" i="24" s="1"/>
  <c r="J52" i="24"/>
  <c r="G52" i="24"/>
  <c r="F52" i="24"/>
  <c r="E52" i="24"/>
  <c r="L51" i="24"/>
  <c r="H51" i="24" s="1"/>
  <c r="J51" i="24" s="1"/>
  <c r="G51" i="24"/>
  <c r="F51" i="24"/>
  <c r="E51" i="24"/>
  <c r="I44" i="24"/>
  <c r="G44" i="24"/>
  <c r="C44" i="24"/>
  <c r="M44" i="24" s="1"/>
  <c r="B44" i="24"/>
  <c r="D44" i="24" s="1"/>
  <c r="K43" i="24"/>
  <c r="H43" i="24"/>
  <c r="F43" i="24"/>
  <c r="C43" i="24"/>
  <c r="B43" i="24"/>
  <c r="D43" i="24" s="1"/>
  <c r="L42" i="24"/>
  <c r="I42" i="24"/>
  <c r="G42" i="24"/>
  <c r="C42" i="24"/>
  <c r="M42" i="24" s="1"/>
  <c r="B42" i="24"/>
  <c r="D42" i="24" s="1"/>
  <c r="K41" i="24"/>
  <c r="H41" i="24"/>
  <c r="F41" i="24"/>
  <c r="E41" i="24"/>
  <c r="C41" i="24"/>
  <c r="B41" i="24"/>
  <c r="D41" i="24" s="1"/>
  <c r="L40" i="24"/>
  <c r="I40" i="24"/>
  <c r="G40" i="24"/>
  <c r="C40" i="24"/>
  <c r="M40" i="24" s="1"/>
  <c r="B40" i="24"/>
  <c r="D40" i="24" s="1"/>
  <c r="M36" i="24"/>
  <c r="L36" i="24"/>
  <c r="K36" i="24"/>
  <c r="J36" i="24"/>
  <c r="I36" i="24"/>
  <c r="H36" i="24"/>
  <c r="G36" i="24"/>
  <c r="F36" i="24"/>
  <c r="E36" i="24"/>
  <c r="D36" i="24"/>
  <c r="K57" i="15"/>
  <c r="L57" i="15" s="1"/>
  <c r="C39" i="24"/>
  <c r="C38" i="24"/>
  <c r="C37" i="24"/>
  <c r="M37" i="24" s="1"/>
  <c r="C35" i="24"/>
  <c r="C34" i="24"/>
  <c r="E34" i="24" s="1"/>
  <c r="C33" i="24"/>
  <c r="C32" i="24"/>
  <c r="G32" i="24" s="1"/>
  <c r="C31" i="24"/>
  <c r="C30" i="24"/>
  <c r="C29" i="24"/>
  <c r="C28" i="24"/>
  <c r="E28" i="24" s="1"/>
  <c r="C27" i="24"/>
  <c r="C26" i="24"/>
  <c r="E26" i="24" s="1"/>
  <c r="C25" i="24"/>
  <c r="C24" i="24"/>
  <c r="C23" i="24"/>
  <c r="C22" i="24"/>
  <c r="C21" i="24"/>
  <c r="C20" i="24"/>
  <c r="E20" i="24" s="1"/>
  <c r="C19" i="24"/>
  <c r="C18" i="24"/>
  <c r="E18" i="24" s="1"/>
  <c r="C17" i="24"/>
  <c r="C16" i="24"/>
  <c r="G16" i="24" s="1"/>
  <c r="C15" i="24"/>
  <c r="C9" i="24"/>
  <c r="C8" i="24"/>
  <c r="C7" i="24"/>
  <c r="B38" i="24"/>
  <c r="B37" i="24"/>
  <c r="B35" i="24"/>
  <c r="B34" i="24"/>
  <c r="B33" i="24"/>
  <c r="B32" i="24"/>
  <c r="B31" i="24"/>
  <c r="B30" i="24"/>
  <c r="B29" i="24"/>
  <c r="B28" i="24"/>
  <c r="B27" i="24"/>
  <c r="B26" i="24"/>
  <c r="B25" i="24"/>
  <c r="B24" i="24"/>
  <c r="B23" i="24"/>
  <c r="B22" i="24"/>
  <c r="B21" i="24"/>
  <c r="B20" i="24"/>
  <c r="B19" i="24"/>
  <c r="B18" i="24"/>
  <c r="B17" i="24"/>
  <c r="B16" i="24"/>
  <c r="B15" i="24"/>
  <c r="B9" i="24"/>
  <c r="K9" i="24" s="1"/>
  <c r="B8" i="24"/>
  <c r="B7" i="24"/>
  <c r="G19" i="24" l="1"/>
  <c r="M19" i="24"/>
  <c r="E19" i="24"/>
  <c r="L19" i="24"/>
  <c r="I19" i="24"/>
  <c r="G35" i="24"/>
  <c r="M35" i="24"/>
  <c r="E35" i="24"/>
  <c r="L35" i="24"/>
  <c r="I35" i="24"/>
  <c r="F7" i="24"/>
  <c r="D7" i="24"/>
  <c r="J7" i="24"/>
  <c r="H7" i="24"/>
  <c r="K7" i="24"/>
  <c r="G7" i="24"/>
  <c r="M7" i="24"/>
  <c r="E7" i="24"/>
  <c r="L7" i="24"/>
  <c r="I7" i="24"/>
  <c r="G27" i="24"/>
  <c r="M27" i="24"/>
  <c r="E27" i="24"/>
  <c r="L27" i="24"/>
  <c r="I27" i="24"/>
  <c r="K26" i="24"/>
  <c r="J26" i="24"/>
  <c r="H26" i="24"/>
  <c r="F26" i="24"/>
  <c r="D26" i="24"/>
  <c r="K16" i="24"/>
  <c r="J16" i="24"/>
  <c r="H16" i="24"/>
  <c r="F16" i="24"/>
  <c r="D16" i="24"/>
  <c r="F29" i="24"/>
  <c r="D29" i="24"/>
  <c r="J29" i="24"/>
  <c r="H29" i="24"/>
  <c r="K32" i="24"/>
  <c r="J32" i="24"/>
  <c r="H32" i="24"/>
  <c r="F32" i="24"/>
  <c r="D32" i="24"/>
  <c r="G23" i="24"/>
  <c r="M23" i="24"/>
  <c r="E23" i="24"/>
  <c r="L23" i="24"/>
  <c r="I23" i="24"/>
  <c r="K29" i="24"/>
  <c r="K61" i="24"/>
  <c r="I61" i="24"/>
  <c r="J61" i="24"/>
  <c r="G17" i="24"/>
  <c r="M17" i="24"/>
  <c r="E17" i="24"/>
  <c r="L17" i="24"/>
  <c r="I17" i="24"/>
  <c r="F17" i="24"/>
  <c r="D17" i="24"/>
  <c r="J17" i="24"/>
  <c r="H17" i="24"/>
  <c r="K17" i="24"/>
  <c r="K20" i="24"/>
  <c r="J20" i="24"/>
  <c r="H20" i="24"/>
  <c r="F20" i="24"/>
  <c r="D20" i="24"/>
  <c r="F33" i="24"/>
  <c r="D33" i="24"/>
  <c r="J33" i="24"/>
  <c r="H33" i="24"/>
  <c r="K33" i="24"/>
  <c r="H37" i="24"/>
  <c r="F37" i="24"/>
  <c r="D37" i="24"/>
  <c r="J37" i="24"/>
  <c r="K37" i="24"/>
  <c r="I8" i="24"/>
  <c r="L8" i="24"/>
  <c r="M8" i="24"/>
  <c r="G8" i="24"/>
  <c r="E8" i="24"/>
  <c r="C14" i="24"/>
  <c r="C6" i="24"/>
  <c r="I30" i="24"/>
  <c r="L30" i="24"/>
  <c r="M30" i="24"/>
  <c r="G30" i="24"/>
  <c r="E30" i="24"/>
  <c r="G9" i="24"/>
  <c r="M9" i="24"/>
  <c r="E9" i="24"/>
  <c r="L9" i="24"/>
  <c r="I9" i="24"/>
  <c r="B14" i="24"/>
  <c r="B6" i="24"/>
  <c r="F27" i="24"/>
  <c r="D27" i="24"/>
  <c r="J27" i="24"/>
  <c r="H27" i="24"/>
  <c r="K27" i="24"/>
  <c r="K30" i="24"/>
  <c r="J30" i="24"/>
  <c r="H30" i="24"/>
  <c r="F30" i="24"/>
  <c r="D30" i="24"/>
  <c r="G21" i="24"/>
  <c r="M21" i="24"/>
  <c r="E21" i="24"/>
  <c r="L21" i="24"/>
  <c r="I21" i="24"/>
  <c r="I24" i="24"/>
  <c r="L24" i="24"/>
  <c r="E24" i="24"/>
  <c r="M24" i="24"/>
  <c r="M38" i="24"/>
  <c r="E38" i="24"/>
  <c r="L38" i="24"/>
  <c r="I38" i="24"/>
  <c r="G38" i="24"/>
  <c r="F9" i="24"/>
  <c r="D9" i="24"/>
  <c r="J9" i="24"/>
  <c r="H9" i="24"/>
  <c r="F21" i="24"/>
  <c r="D21" i="24"/>
  <c r="J21" i="24"/>
  <c r="H21" i="24"/>
  <c r="K24" i="24"/>
  <c r="J24" i="24"/>
  <c r="H24" i="24"/>
  <c r="F24" i="24"/>
  <c r="D24" i="24"/>
  <c r="D38" i="24"/>
  <c r="K38" i="24"/>
  <c r="J38" i="24"/>
  <c r="H38" i="24"/>
  <c r="F38" i="24"/>
  <c r="G15" i="24"/>
  <c r="M15" i="24"/>
  <c r="E15" i="24"/>
  <c r="L15" i="24"/>
  <c r="I15" i="24"/>
  <c r="G31" i="24"/>
  <c r="M31" i="24"/>
  <c r="E31" i="24"/>
  <c r="L31" i="24"/>
  <c r="I31" i="24"/>
  <c r="K53" i="24"/>
  <c r="I53" i="24"/>
  <c r="J53" i="24"/>
  <c r="K69" i="24"/>
  <c r="I69" i="24"/>
  <c r="J69" i="24"/>
  <c r="F23" i="24"/>
  <c r="D23" i="24"/>
  <c r="J23" i="24"/>
  <c r="H23" i="24"/>
  <c r="K23" i="24"/>
  <c r="F15" i="24"/>
  <c r="D15" i="24"/>
  <c r="J15" i="24"/>
  <c r="H15" i="24"/>
  <c r="K15" i="24"/>
  <c r="K18" i="24"/>
  <c r="J18" i="24"/>
  <c r="H18" i="24"/>
  <c r="F18" i="24"/>
  <c r="D18" i="24"/>
  <c r="F31" i="24"/>
  <c r="D31" i="24"/>
  <c r="J31" i="24"/>
  <c r="H31" i="24"/>
  <c r="K31" i="24"/>
  <c r="K34" i="24"/>
  <c r="J34" i="24"/>
  <c r="H34" i="24"/>
  <c r="F34" i="24"/>
  <c r="D34" i="24"/>
  <c r="G25" i="24"/>
  <c r="M25" i="24"/>
  <c r="E25" i="24"/>
  <c r="L25" i="24"/>
  <c r="I25" i="24"/>
  <c r="K21" i="24"/>
  <c r="G33" i="24"/>
  <c r="M33" i="24"/>
  <c r="E33" i="24"/>
  <c r="L33" i="24"/>
  <c r="I33" i="24"/>
  <c r="K8" i="24"/>
  <c r="J8" i="24"/>
  <c r="H8" i="24"/>
  <c r="F8" i="24"/>
  <c r="D8" i="24"/>
  <c r="F25" i="24"/>
  <c r="D25" i="24"/>
  <c r="J25" i="24"/>
  <c r="H25" i="24"/>
  <c r="K25" i="24"/>
  <c r="K28" i="24"/>
  <c r="J28" i="24"/>
  <c r="H28" i="24"/>
  <c r="F28" i="24"/>
  <c r="D28" i="24"/>
  <c r="I22" i="24"/>
  <c r="L22" i="24"/>
  <c r="M22" i="24"/>
  <c r="G22" i="24"/>
  <c r="E22" i="24"/>
  <c r="I39" i="24"/>
  <c r="G39" i="24"/>
  <c r="L39" i="24"/>
  <c r="M39" i="24"/>
  <c r="E39" i="24"/>
  <c r="G24" i="24"/>
  <c r="I37" i="24"/>
  <c r="G37" i="24"/>
  <c r="L37" i="24"/>
  <c r="E37" i="24"/>
  <c r="F19" i="24"/>
  <c r="D19" i="24"/>
  <c r="J19" i="24"/>
  <c r="H19" i="24"/>
  <c r="K19" i="24"/>
  <c r="K22" i="24"/>
  <c r="J22" i="24"/>
  <c r="H22" i="24"/>
  <c r="F22" i="24"/>
  <c r="D22" i="24"/>
  <c r="F35" i="24"/>
  <c r="D35" i="24"/>
  <c r="J35" i="24"/>
  <c r="H35" i="24"/>
  <c r="K35" i="24"/>
  <c r="B45" i="24"/>
  <c r="B39" i="24"/>
  <c r="I16" i="24"/>
  <c r="L16" i="24"/>
  <c r="E16" i="24"/>
  <c r="M16" i="24"/>
  <c r="G29" i="24"/>
  <c r="M29" i="24"/>
  <c r="E29" i="24"/>
  <c r="L29" i="24"/>
  <c r="I29" i="24"/>
  <c r="I32" i="24"/>
  <c r="L32" i="24"/>
  <c r="E32" i="24"/>
  <c r="M32" i="24"/>
  <c r="I43" i="24"/>
  <c r="G43" i="24"/>
  <c r="M43" i="24"/>
  <c r="E43" i="24"/>
  <c r="L43" i="24"/>
  <c r="C45" i="24"/>
  <c r="J77" i="24"/>
  <c r="K58" i="24"/>
  <c r="I58" i="24"/>
  <c r="K66" i="24"/>
  <c r="I66" i="24"/>
  <c r="K74" i="24"/>
  <c r="I74" i="24"/>
  <c r="K55" i="24"/>
  <c r="I55" i="24"/>
  <c r="K63" i="24"/>
  <c r="I63" i="24"/>
  <c r="K71" i="24"/>
  <c r="I71" i="24"/>
  <c r="K52" i="24"/>
  <c r="I52" i="24"/>
  <c r="K60" i="24"/>
  <c r="I60" i="24"/>
  <c r="K68" i="24"/>
  <c r="I68" i="24"/>
  <c r="I20" i="24"/>
  <c r="L20" i="24"/>
  <c r="I28" i="24"/>
  <c r="L28" i="24"/>
  <c r="G20" i="24"/>
  <c r="G28" i="24"/>
  <c r="K57" i="24"/>
  <c r="I57" i="24"/>
  <c r="K65" i="24"/>
  <c r="I65" i="24"/>
  <c r="K73" i="24"/>
  <c r="I73" i="24"/>
  <c r="M20" i="24"/>
  <c r="M28" i="24"/>
  <c r="I41" i="24"/>
  <c r="G41" i="24"/>
  <c r="M41" i="24"/>
  <c r="L41" i="24"/>
  <c r="K54" i="24"/>
  <c r="I54" i="24"/>
  <c r="K62" i="24"/>
  <c r="I62" i="24"/>
  <c r="K70" i="24"/>
  <c r="I70" i="24"/>
  <c r="I18" i="24"/>
  <c r="L18" i="24"/>
  <c r="I26" i="24"/>
  <c r="L26" i="24"/>
  <c r="I34" i="24"/>
  <c r="L34" i="24"/>
  <c r="G18" i="24"/>
  <c r="G26" i="24"/>
  <c r="G34" i="24"/>
  <c r="K51" i="24"/>
  <c r="I51" i="24"/>
  <c r="K59" i="24"/>
  <c r="I59" i="24"/>
  <c r="K67" i="24"/>
  <c r="I67" i="24"/>
  <c r="K75" i="24"/>
  <c r="I75" i="24"/>
  <c r="I77" i="24" s="1"/>
  <c r="M18" i="24"/>
  <c r="M26" i="24"/>
  <c r="M34" i="24"/>
  <c r="K56" i="24"/>
  <c r="I56" i="24"/>
  <c r="K64" i="24"/>
  <c r="I64" i="24"/>
  <c r="K72" i="24"/>
  <c r="I72" i="24"/>
  <c r="F40" i="24"/>
  <c r="J41" i="24"/>
  <c r="F42" i="24"/>
  <c r="J43" i="24"/>
  <c r="F44" i="24"/>
  <c r="H40" i="24"/>
  <c r="H42" i="24"/>
  <c r="H44" i="24"/>
  <c r="J40" i="24"/>
  <c r="J42" i="24"/>
  <c r="J44" i="24"/>
  <c r="K40" i="24"/>
  <c r="K42" i="24"/>
  <c r="K44" i="24"/>
  <c r="L44" i="24"/>
  <c r="E40" i="24"/>
  <c r="E42" i="24"/>
  <c r="E44" i="24"/>
  <c r="J79" i="24" l="1"/>
  <c r="J78" i="24"/>
  <c r="I45" i="24"/>
  <c r="G45" i="24"/>
  <c r="M45" i="24"/>
  <c r="E45" i="24"/>
  <c r="L45" i="24"/>
  <c r="K6" i="24"/>
  <c r="J6" i="24"/>
  <c r="H6" i="24"/>
  <c r="F6" i="24"/>
  <c r="D6" i="24"/>
  <c r="K14" i="24"/>
  <c r="J14" i="24"/>
  <c r="H14" i="24"/>
  <c r="F14" i="24"/>
  <c r="D14" i="24"/>
  <c r="H39" i="24"/>
  <c r="F39" i="24"/>
  <c r="D39" i="24"/>
  <c r="J39" i="24"/>
  <c r="K39" i="24"/>
  <c r="H45" i="24"/>
  <c r="F45" i="24"/>
  <c r="D45" i="24"/>
  <c r="J45" i="24"/>
  <c r="K45" i="24"/>
  <c r="I6" i="24"/>
  <c r="L6" i="24"/>
  <c r="M6" i="24"/>
  <c r="G6" i="24"/>
  <c r="E6" i="24"/>
  <c r="K77" i="24"/>
  <c r="I78" i="24"/>
  <c r="I79" i="24"/>
  <c r="I14" i="24"/>
  <c r="L14" i="24"/>
  <c r="M14" i="24"/>
  <c r="G14" i="24"/>
  <c r="E14" i="24"/>
  <c r="I83" i="24" l="1"/>
  <c r="I82" i="24"/>
  <c r="K79" i="24"/>
  <c r="K78" i="24"/>
  <c r="I81" i="24" s="1"/>
</calcChain>
</file>

<file path=xl/sharedStrings.xml><?xml version="1.0" encoding="utf-8"?>
<sst xmlns="http://schemas.openxmlformats.org/spreadsheetml/2006/main" count="1695" uniqueCount="520">
  <si>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</si>
  <si>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</si>
  <si>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</si>
  <si>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</si>
  <si>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</si>
  <si>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</si>
  <si>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</si>
  <si>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</si>
  <si>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</si>
  <si>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</si>
  <si>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</si>
  <si>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</si>
  <si>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</si>
  <si>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Ammerland (03451)</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</si>
  <si>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</si>
  <si>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</si>
  <si>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</si>
  <si>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</si>
  <si>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</si>
  <si>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</si>
  <si>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</si>
  <si>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</si>
  <si>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</si>
  <si>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</si>
  <si>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</si>
  <si>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</si>
  <si>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</si>
  <si>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</si>
  <si>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Nordost</t>
  </si>
  <si>
    <t>Spichernstr. 1</t>
  </si>
  <si>
    <t>30161 Hannover</t>
  </si>
  <si>
    <t>E-Mail:</t>
  </si>
  <si>
    <t>Statistik-Service-Nordost@arbeitsagentur.de</t>
  </si>
  <si>
    <t>Hotline:</t>
  </si>
  <si>
    <t>0511/919-3455</t>
  </si>
  <si>
    <t>Fax:</t>
  </si>
  <si>
    <t>0511/919-4103456</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</si>
  <si>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</si>
  <si>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</si>
  <si>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</si>
  <si>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</si>
  <si>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</si>
  <si>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</si>
  <si>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</si>
  <si>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</si>
  <si>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</si>
  <si>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</si>
  <si>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</si>
  <si>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</si>
  <si>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</si>
  <si>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</si>
  <si>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</si>
  <si>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</si>
  <si>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</si>
  <si>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</si>
  <si>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</si>
  <si>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</si>
  <si>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</si>
  <si>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</si>
  <si>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</si>
  <si>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</si>
  <si>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</si>
  <si>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</si>
  <si>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</si>
  <si>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</si>
  <si>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</si>
  <si>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</si>
  <si>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</si>
  <si>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</si>
  <si>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</si>
  <si>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</si>
  <si>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</si>
  <si>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</si>
  <si>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</si>
  <si>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</si>
  <si>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</si>
  <si>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</si>
  <si>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</si>
  <si>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</si>
  <si>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</si>
  <si>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</si>
  <si>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</si>
  <si>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</si>
  <si>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</si>
  <si>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</si>
  <si>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</si>
  <si>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</si>
  <si>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</si>
  <si>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</si>
  <si>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</si>
  <si>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</si>
  <si>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</si>
  <si>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Ammerland (03451);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</si>
  <si>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</si>
  <si>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</si>
  <si>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</si>
  <si>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</si>
  <si>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</si>
  <si>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</si>
  <si>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</si>
  <si>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</si>
  <si>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</si>
  <si>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</si>
  <si>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</si>
  <si>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</si>
  <si>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</si>
  <si>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</si>
  <si>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</si>
  <si>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</si>
  <si>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</si>
  <si>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</si>
  <si>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</si>
  <si>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</si>
  <si>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</si>
  <si>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</si>
  <si>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</si>
  <si>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</si>
  <si>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</si>
  <si>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</si>
  <si>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</si>
  <si>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</si>
  <si>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</si>
  <si>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</si>
  <si>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</si>
  <si>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</si>
  <si>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</si>
  <si>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</si>
  <si>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</si>
  <si>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</si>
  <si>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Bundesland Niedersachsen</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</si>
  <si>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</si>
  <si>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</si>
  <si>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</si>
  <si>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</si>
  <si>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</si>
  <si>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</si>
  <si>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</si>
  <si>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</si>
  <si>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</si>
  <si>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</si>
  <si>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</si>
  <si>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</si>
  <si>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</si>
  <si>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</si>
  <si>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</si>
  <si>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</si>
  <si>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</si>
  <si>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</si>
  <si>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</si>
  <si>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</si>
  <si>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</si>
  <si>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</si>
  <si>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</si>
  <si>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</si>
  <si>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</si>
  <si>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</si>
  <si>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</si>
  <si>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</si>
  <si>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</si>
  <si>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</si>
  <si>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</si>
  <si>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</si>
  <si>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</si>
  <si>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</si>
  <si>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</si>
  <si>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</si>
  <si>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</si>
  <si>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</si>
  <si>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</si>
  <si>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</si>
  <si>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</si>
  <si>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</si>
  <si>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</si>
  <si>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</si>
  <si>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</si>
  <si>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</si>
  <si>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</si>
  <si>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</si>
  <si>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</si>
  <si>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</si>
  <si>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</si>
  <si>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</si>
  <si>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</si>
  <si>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Ammerland (03451)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</si>
  <si>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</si>
  <si>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</si>
  <si>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</si>
  <si>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</si>
  <si>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</si>
  <si>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</si>
  <si>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</si>
  <si>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</si>
  <si>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</si>
  <si>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</si>
  <si>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</si>
  <si>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</si>
  <si>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</si>
  <si>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</si>
  <si>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</si>
  <si>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</si>
  <si>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</si>
  <si>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</si>
  <si>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</si>
  <si>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</si>
  <si>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</si>
  <si>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</si>
  <si>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</si>
  <si>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</si>
  <si>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</si>
  <si>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</si>
  <si>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</si>
  <si>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</si>
  <si>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</si>
  <si>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</si>
  <si>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</si>
  <si>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</si>
  <si>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</si>
  <si>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</si>
  <si>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</si>
  <si>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</si>
  <si>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</si>
  <si>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</si>
  <si>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</si>
  <si>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</si>
  <si>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</si>
  <si>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</si>
  <si>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</si>
  <si>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</si>
  <si>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</si>
  <si>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</si>
  <si>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</si>
  <si>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</si>
  <si>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</si>
  <si>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</si>
  <si>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</si>
  <si>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</si>
  <si>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</si>
  <si>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</si>
  <si>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</si>
  <si>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</si>
  <si>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</si>
  <si>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</si>
  <si>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</si>
  <si>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</si>
  <si>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</si>
  <si>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</si>
  <si>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</si>
  <si>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</si>
  <si>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</si>
  <si>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</si>
  <si>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</si>
  <si>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</si>
  <si>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</si>
  <si>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</si>
  <si>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</si>
  <si>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</si>
  <si>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</si>
  <si>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</si>
  <si>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</si>
  <si>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</si>
  <si>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</si>
  <si>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</si>
  <si>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</si>
  <si>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</si>
  <si>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</si>
  <si>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</si>
  <si>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</si>
  <si>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</si>
  <si>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</si>
  <si>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</si>
  <si>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</si>
  <si>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</si>
  <si>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</si>
  <si>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</si>
  <si>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</si>
  <si>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</si>
  <si>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</si>
  <si>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</si>
  <si>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</si>
  <si>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</si>
  <si>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</si>
  <si>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</si>
  <si>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</si>
  <si>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</si>
  <si>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</si>
  <si>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</si>
  <si>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</si>
  <si>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</si>
  <si>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</si>
  <si>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</si>
  <si>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</si>
  <si>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</si>
  <si>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</si>
  <si>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</si>
  <si>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</si>
  <si>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</si>
  <si>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</si>
  <si>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</si>
  <si>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</si>
  <si>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</si>
  <si>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</si>
  <si>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</si>
  <si>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</si>
  <si>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</si>
  <si>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</si>
  <si>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</si>
  <si>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</si>
  <si>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</si>
  <si>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</si>
  <si>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</si>
  <si>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</si>
  <si>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</si>
  <si>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</si>
  <si>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</si>
  <si>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</si>
  <si>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</si>
  <si>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</si>
  <si>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</si>
  <si>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</si>
  <si>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</si>
  <si>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</si>
  <si>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</si>
  <si>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</si>
  <si>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</si>
  <si>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</si>
  <si>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</si>
  <si>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</si>
  <si>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</si>
  <si>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</si>
  <si>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</si>
  <si>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</si>
  <si>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</si>
  <si>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</si>
  <si>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</si>
  <si>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</si>
  <si>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</si>
  <si>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</si>
  <si>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</si>
  <si>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</si>
  <si>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</si>
  <si>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</si>
  <si>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</si>
  <si>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</si>
  <si>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</si>
  <si>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</si>
  <si>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</si>
  <si>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</si>
  <si>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</si>
  <si>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</si>
  <si>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</si>
  <si>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</si>
  <si>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</si>
  <si>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</si>
  <si>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</si>
  <si>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</si>
  <si>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</si>
  <si>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</si>
  <si>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</si>
  <si>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</si>
  <si>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</si>
  <si>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</si>
  <si>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</si>
  <si>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</si>
  <si>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</si>
  <si>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</si>
  <si>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</si>
  <si>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</si>
  <si>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</si>
  <si>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</si>
  <si>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</si>
  <si>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</si>
  <si>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</si>
  <si>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</si>
  <si>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Ammerland (03451);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</si>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</sst>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{3893080A-CEA7-42B9-A3C6-4BBF743B24EA}</c15:txfldGUID>
                      <c15:f>Daten_Diagramme!$D$6</c15:f>
                      <c15:dlblFieldTableCache>
                        <c:ptCount val="1"/>
                        <c:pt idx="0">
                          <c:v>2.4</c:v>
                        </c:pt>
                      </c15:dlblFieldTableCache>
                    </c15:dlblFTEntry>
                  </c15:dlblFieldTable>
                  <c15:showDataLabelsRange val="0"/>
                </c:ext>
                <c:ext xmlns:c16="http://schemas.microsoft.com/office/drawing/2014/chart" uri="{C3380CC4-5D6E-409C-BE32-E72D297353CC}">
                  <c16:uniqueId val="{00000000-3764-437F-A291-D95E384CF496}"/>
                </c:ext>
              </c:extLst>
            </c:dLbl>
            <c:dLbl>
              <c:idx val="1"/>
              <c:tx>
                <c:strRef>
                  <c:f>Daten_Diagramme!$D$7</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{494049C6-79F3-4718-B0B7-8D4E7146FC59}</c15:txfldGUID>
                      <c15:f>Daten_Diagramme!$D$7</c15:f>
                      <c15:dlblFieldTableCache>
                        <c:ptCount val="1"/>
                        <c:pt idx="0">
                          <c:v>1.4</c:v>
                        </c:pt>
                      </c15:dlblFieldTableCache>
                    </c15:dlblFTEntry>
                  </c15:dlblFieldTable>
                  <c15:showDataLabelsRange val="0"/>
                </c:ext>
                <c:ext xmlns:c16="http://schemas.microsoft.com/office/drawing/2014/chart" uri="{C3380CC4-5D6E-409C-BE32-E72D297353CC}">
                  <c16:uniqueId val="{00000001-3764-437F-A291-D95E384CF496}"/>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{72B8D993-D6C7-4177-AC63-F98AF5B55CAC}</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3764-437F-A291-D95E384CF496}"/>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{2CBB8B0C-C2A7-4791-8E59-1B019C621646}</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3764-437F-A291-D95E384CF496}"/>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2.4062713019768234</c:v>
                </c:pt>
                <c:pt idx="1">
                  <c:v>1.4040057212208159</c:v>
                </c:pt>
                <c:pt idx="2">
                  <c:v>1.1186464311118853</c:v>
                </c:pt>
                <c:pt idx="3">
                  <c:v>1.0875687030768</c:v>
                </c:pt>
              </c:numCache>
            </c:numRef>
          </c:val>
          <c:extLst>
            <c:ext xmlns:c16="http://schemas.microsoft.com/office/drawing/2014/chart" uri="{C3380CC4-5D6E-409C-BE32-E72D297353CC}">
              <c16:uniqueId val="{00000004-3764-437F-A291-D95E384CF496}"/>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{F0289584-A72F-4B28-8D4B-52B74294D819}</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3764-437F-A291-D95E384CF496}"/>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{E85DD7F8-AA13-408A-A552-E019CC5964B5}</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3764-437F-A291-D95E384CF496}"/>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{15577B08-9F06-4631-990E-7C606088FFC0}</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3764-437F-A291-D95E384CF496}"/>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{ACFAEE4D-FB60-4DEC-8BD7-A0BB6464D194}</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3764-437F-A291-D95E384CF496}"/>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3764-437F-A291-D95E384CF496}"/>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3764-437F-A291-D95E384CF496}"/>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-4.3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{64123933-73BA-49C2-98B3-78406B6422A1}</c15:txfldGUID>
                      <c15:f>Daten_Diagramme!$E$6</c15:f>
                      <c15:dlblFieldTableCache>
                        <c:ptCount val="1"/>
                        <c:pt idx="0">
                          <c:v>-4.3</c:v>
                        </c:pt>
                      </c15:dlblFieldTableCache>
                    </c15:dlblFTEntry>
                  </c15:dlblFieldTable>
                  <c15:showDataLabelsRange val="0"/>
                </c:ext>
                <c:ext xmlns:c16="http://schemas.microsoft.com/office/drawing/2014/chart" uri="{C3380CC4-5D6E-409C-BE32-E72D297353CC}">
                  <c16:uniqueId val="{00000000-E9D7-4D3B-8A82-8D57DD1F57BE}"/>
                </c:ext>
              </c:extLst>
            </c:dLbl>
            <c:dLbl>
              <c:idx val="1"/>
              <c:tx>
                <c:strRef>
                  <c:f>Daten_Diagramme!$E$7</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{53B56408-A0BF-45A1-8357-00F6C77908CA}</c15:txfldGUID>
                      <c15:f>Daten_Diagramme!$E$7</c15:f>
                      <c15:dlblFieldTableCache>
                        <c:ptCount val="1"/>
                        <c:pt idx="0">
                          <c:v>-2.9</c:v>
                        </c:pt>
                      </c15:dlblFieldTableCache>
                    </c15:dlblFTEntry>
                  </c15:dlblFieldTable>
                  <c15:showDataLabelsRange val="0"/>
                </c:ext>
                <c:ext xmlns:c16="http://schemas.microsoft.com/office/drawing/2014/chart" uri="{C3380CC4-5D6E-409C-BE32-E72D297353CC}">
                  <c16:uniqueId val="{00000001-E9D7-4D3B-8A82-8D57DD1F57BE}"/>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{19691293-FE6F-4B2A-8513-6607C92F8FE9}</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E9D7-4D3B-8A82-8D57DD1F57BE}"/>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{8A1CF4DC-E43C-47D3-A4D5-0CF71AF4E455}</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E9D7-4D3B-8A82-8D57DD1F57BE}"/>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-4.2583935401614958</c:v>
                </c:pt>
                <c:pt idx="1">
                  <c:v>-2.8801937126160149</c:v>
                </c:pt>
                <c:pt idx="2">
                  <c:v>-2.7637010795899166</c:v>
                </c:pt>
                <c:pt idx="3">
                  <c:v>-2.8655893304673015</c:v>
                </c:pt>
              </c:numCache>
            </c:numRef>
          </c:val>
          <c:extLst>
            <c:ext xmlns:c16="http://schemas.microsoft.com/office/drawing/2014/chart" uri="{C3380CC4-5D6E-409C-BE32-E72D297353CC}">
              <c16:uniqueId val="{00000004-E9D7-4D3B-8A82-8D57DD1F57BE}"/>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{A727A1C8-F3DA-4EED-80D4-AD7B0A5742B8}</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E9D7-4D3B-8A82-8D57DD1F57BE}"/>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{34C7E33B-3928-4492-A7F1-861D37CC4292}</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E9D7-4D3B-8A82-8D57DD1F57BE}"/>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{12576BD6-3C8B-48DD-AC6F-3315BB7533B9}</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E9D7-4D3B-8A82-8D57DD1F57BE}"/>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{E55B26E3-4FD3-4C55-8ED5-E32F173780C4}</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E9D7-4D3B-8A82-8D57DD1F57BE}"/>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E9D7-4D3B-8A82-8D57DD1F57BE}"/>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E9D7-4D3B-8A82-8D57DD1F57BE}"/>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{3502B00A-5A40-438D-B14D-0FAA4C6B91E3}</c15:txfldGUID>
                      <c15:f>Daten_Diagramme!$D$14</c15:f>
                      <c15:dlblFieldTableCache>
                        <c:ptCount val="1"/>
                        <c:pt idx="0">
                          <c:v>2.4</c:v>
                        </c:pt>
                      </c15:dlblFieldTableCache>
                    </c15:dlblFTEntry>
                  </c15:dlblFieldTable>
                  <c15:showDataLabelsRange val="0"/>
                </c:ext>
                <c:ext xmlns:c16="http://schemas.microsoft.com/office/drawing/2014/chart" uri="{C3380CC4-5D6E-409C-BE32-E72D297353CC}">
                  <c16:uniqueId val="{00000000-BBF1-4E11-AE40-9538132AF4A8}"/>
                </c:ext>
              </c:extLst>
            </c:dLbl>
            <c:dLbl>
              <c:idx val="1"/>
              <c:tx>
                <c:strRef>
                  <c:f>Daten_Diagramme!$D$15</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{D7A5B635-445F-4DBD-B806-EAAA5DD12FDC}</c15:txfldGUID>
                      <c15:f>Daten_Diagramme!$D$15</c15:f>
                      <c15:dlblFieldTableCache>
                        <c:ptCount val="1"/>
                        <c:pt idx="0">
                          <c:v>-2.1</c:v>
                        </c:pt>
                      </c15:dlblFieldTableCache>
                    </c15:dlblFTEntry>
                  </c15:dlblFieldTable>
                  <c15:showDataLabelsRange val="0"/>
                </c:ext>
                <c:ext xmlns:c16="http://schemas.microsoft.com/office/drawing/2014/chart" uri="{C3380CC4-5D6E-409C-BE32-E72D297353CC}">
                  <c16:uniqueId val="{00000001-BBF1-4E11-AE40-9538132AF4A8}"/>
                </c:ext>
              </c:extLst>
            </c:dLbl>
            <c:dLbl>
              <c:idx val="2"/>
              <c:tx>
                <c:strRef>
                  <c:f>Daten_Diagramme!$D$16</c:f>
                  <c:strCache>
                    <c:ptCount val="1"/>
                    <c:pt idx="0">
                      <c:v>23.6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{2E9BA919-1049-4606-A806-3D1F6753D50F}</c15:txfldGUID>
                      <c15:f>Daten_Diagramme!$D$16</c15:f>
                      <c15:dlblFieldTableCache>
                        <c:ptCount val="1"/>
                        <c:pt idx="0">
                          <c:v>23.6</c:v>
                        </c:pt>
                      </c15:dlblFieldTableCache>
                    </c15:dlblFTEntry>
                  </c15:dlblFieldTable>
                  <c15:showDataLabelsRange val="0"/>
                </c:ext>
                <c:ext xmlns:c16="http://schemas.microsoft.com/office/drawing/2014/chart" uri="{C3380CC4-5D6E-409C-BE32-E72D297353CC}">
                  <c16:uniqueId val="{00000002-BBF1-4E11-AE40-9538132AF4A8}"/>
                </c:ext>
              </c:extLst>
            </c:dLbl>
            <c:dLbl>
              <c:idx val="3"/>
              <c:tx>
                <c:strRef>
                  <c:f>Daten_Diagramme!$D$17</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{F5C59251-A37A-4181-BE2C-55E9398A0E64}</c15:txfldGUID>
                      <c15:f>Daten_Diagramme!$D$17</c15:f>
                      <c15:dlblFieldTableCache>
                        <c:ptCount val="1"/>
                        <c:pt idx="0">
                          <c:v>1.9</c:v>
                        </c:pt>
                      </c15:dlblFieldTableCache>
                    </c15:dlblFTEntry>
                  </c15:dlblFieldTable>
                  <c15:showDataLabelsRange val="0"/>
                </c:ext>
                <c:ext xmlns:c16="http://schemas.microsoft.com/office/drawing/2014/chart" uri="{C3380CC4-5D6E-409C-BE32-E72D297353CC}">
                  <c16:uniqueId val="{00000003-BBF1-4E11-AE40-9538132AF4A8}"/>
                </c:ext>
              </c:extLst>
            </c:dLbl>
            <c:dLbl>
              <c:idx val="4"/>
              <c:tx>
                <c:strRef>
                  <c:f>Daten_Diagramme!$D$18</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{E461BC5F-F337-40E9-BBF6-7F3F8C5F05B1}</c15:txfldGUID>
                      <c15:f>Daten_Diagramme!$D$18</c15:f>
                      <c15:dlblFieldTableCache>
                        <c:ptCount val="1"/>
                        <c:pt idx="0">
                          <c:v>1.7</c:v>
                        </c:pt>
                      </c15:dlblFieldTableCache>
                    </c15:dlblFTEntry>
                  </c15:dlblFieldTable>
                  <c15:showDataLabelsRange val="0"/>
                </c:ext>
                <c:ext xmlns:c16="http://schemas.microsoft.com/office/drawing/2014/chart" uri="{C3380CC4-5D6E-409C-BE32-E72D297353CC}">
                  <c16:uniqueId val="{00000004-BBF1-4E11-AE40-9538132AF4A8}"/>
                </c:ext>
              </c:extLst>
            </c:dLbl>
            <c:dLbl>
              <c:idx val="5"/>
              <c:tx>
                <c:strRef>
                  <c:f>Daten_Diagramme!$D$19</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{0518C828-C587-482E-8E82-AF7AC6499822}</c15:txfldGUID>
                      <c15:f>Daten_Diagramme!$D$19</c15:f>
                      <c15:dlblFieldTableCache>
                        <c:ptCount val="1"/>
                        <c:pt idx="0">
                          <c:v>1.5</c:v>
                        </c:pt>
                      </c15:dlblFieldTableCache>
                    </c15:dlblFTEntry>
                  </c15:dlblFieldTable>
                  <c15:showDataLabelsRange val="0"/>
                </c:ext>
                <c:ext xmlns:c16="http://schemas.microsoft.com/office/drawing/2014/chart" uri="{C3380CC4-5D6E-409C-BE32-E72D297353CC}">
                  <c16:uniqueId val="{00000005-BBF1-4E11-AE40-9538132AF4A8}"/>
                </c:ext>
              </c:extLst>
            </c:dLbl>
            <c:dLbl>
              <c:idx val="6"/>
              <c:tx>
                <c:strRef>
                  <c:f>Daten_Diagramme!$D$20</c:f>
                  <c:strCache>
                    <c:ptCount val="1"/>
                    <c:pt idx="0">
                      <c:v>3.0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{0124EEC2-B1D5-4E0B-BC0A-6E6CB28F545C}</c15:txfldGUID>
                      <c15:f>Daten_Diagramme!$D$20</c15:f>
                      <c15:dlblFieldTableCache>
                        <c:ptCount val="1"/>
                        <c:pt idx="0">
                          <c:v>3.0</c:v>
                        </c:pt>
                      </c15:dlblFieldTableCache>
                    </c15:dlblFTEntry>
                  </c15:dlblFieldTable>
                  <c15:showDataLabelsRange val="0"/>
                </c:ext>
                <c:ext xmlns:c16="http://schemas.microsoft.com/office/drawing/2014/chart" uri="{C3380CC4-5D6E-409C-BE32-E72D297353CC}">
                  <c16:uniqueId val="{00000006-BBF1-4E11-AE40-9538132AF4A8}"/>
                </c:ext>
              </c:extLst>
            </c:dLbl>
            <c:dLbl>
              <c:idx val="7"/>
              <c:tx>
                <c:strRef>
                  <c:f>Daten_Diagramme!$D$21</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{6354973A-E863-4BE4-A502-0A31D6B9CB31}</c15:txfldGUID>
                      <c15:f>Daten_Diagramme!$D$21</c15:f>
                      <c15:dlblFieldTableCache>
                        <c:ptCount val="1"/>
                        <c:pt idx="0">
                          <c:v>0.7</c:v>
                        </c:pt>
                      </c15:dlblFieldTableCache>
                    </c15:dlblFTEntry>
                  </c15:dlblFieldTable>
                  <c15:showDataLabelsRange val="0"/>
                </c:ext>
                <c:ext xmlns:c16="http://schemas.microsoft.com/office/drawing/2014/chart" uri="{C3380CC4-5D6E-409C-BE32-E72D297353CC}">
                  <c16:uniqueId val="{00000007-BBF1-4E11-AE40-9538132AF4A8}"/>
                </c:ext>
              </c:extLst>
            </c:dLbl>
            <c:dLbl>
              <c:idx val="8"/>
              <c:tx>
                <c:strRef>
                  <c:f>Daten_Diagramme!$D$22</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{5B1877A9-381F-4524-922E-A3844A3966AE}</c15:txfldGUID>
                      <c15:f>Daten_Diagramme!$D$22</c15:f>
                      <c15:dlblFieldTableCache>
                        <c:ptCount val="1"/>
                        <c:pt idx="0">
                          <c:v>2.9</c:v>
                        </c:pt>
                      </c15:dlblFieldTableCache>
                    </c15:dlblFTEntry>
                  </c15:dlblFieldTable>
                  <c15:showDataLabelsRange val="0"/>
                </c:ext>
                <c:ext xmlns:c16="http://schemas.microsoft.com/office/drawing/2014/chart" uri="{C3380CC4-5D6E-409C-BE32-E72D297353CC}">
                  <c16:uniqueId val="{00000008-BBF1-4E11-AE40-9538132AF4A8}"/>
                </c:ext>
              </c:extLst>
            </c:dLbl>
            <c:dLbl>
              <c:idx val="9"/>
              <c:tx>
                <c:strRef>
                  <c:f>Daten_Diagramme!$D$23</c:f>
                  <c:strCache>
                    <c:ptCount val="1"/>
                    <c:pt idx="0">
                      <c:v>-2.2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{366744E7-8036-409F-BA15-4698E3DD30EB}</c15:txfldGUID>
                      <c15:f>Daten_Diagramme!$D$23</c15:f>
                      <c15:dlblFieldTableCache>
                        <c:ptCount val="1"/>
                        <c:pt idx="0">
                          <c:v>-2.2</c:v>
                        </c:pt>
                      </c15:dlblFieldTableCache>
                    </c15:dlblFTEntry>
                  </c15:dlblFieldTable>
                  <c15:showDataLabelsRange val="0"/>
                </c:ext>
                <c:ext xmlns:c16="http://schemas.microsoft.com/office/drawing/2014/chart" uri="{C3380CC4-5D6E-409C-BE32-E72D297353CC}">
                  <c16:uniqueId val="{00000009-BBF1-4E11-AE40-9538132AF4A8}"/>
                </c:ext>
              </c:extLst>
            </c:dLbl>
            <c:dLbl>
              <c:idx val="10"/>
              <c:tx>
                <c:strRef>
                  <c:f>Daten_Diagramme!$D$24</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{C3F1781D-C41E-4977-81A2-F27217BA3146}</c15:txfldGUID>
                      <c15:f>Daten_Diagramme!$D$24</c15:f>
                      <c15:dlblFieldTableCache>
                        <c:ptCount val="1"/>
                        <c:pt idx="0">
                          <c:v>0.3</c:v>
                        </c:pt>
                      </c15:dlblFieldTableCache>
                    </c15:dlblFTEntry>
                  </c15:dlblFieldTable>
                  <c15:showDataLabelsRange val="0"/>
                </c:ext>
                <c:ext xmlns:c16="http://schemas.microsoft.com/office/drawing/2014/chart" uri="{C3380CC4-5D6E-409C-BE32-E72D297353CC}">
                  <c16:uniqueId val="{0000000A-BBF1-4E11-AE40-9538132AF4A8}"/>
                </c:ext>
              </c:extLst>
            </c:dLbl>
            <c:dLbl>
              <c:idx val="11"/>
              <c:tx>
                <c:strRef>
                  <c:f>Daten_Diagramme!$D$25</c:f>
                  <c:strCache>
                    <c:ptCount val="1"/>
                    <c:pt idx="0">
                      <c:v>9.5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{E4ABDDFE-01C4-42A5-9994-90D265FABDB3}</c15:txfldGUID>
                      <c15:f>Daten_Diagramme!$D$25</c15:f>
                      <c15:dlblFieldTableCache>
                        <c:ptCount val="1"/>
                        <c:pt idx="0">
                          <c:v>9.5</c:v>
                        </c:pt>
                      </c15:dlblFieldTableCache>
                    </c15:dlblFTEntry>
                  </c15:dlblFieldTable>
                  <c15:showDataLabelsRange val="0"/>
                </c:ext>
                <c:ext xmlns:c16="http://schemas.microsoft.com/office/drawing/2014/chart" uri="{C3380CC4-5D6E-409C-BE32-E72D297353CC}">
                  <c16:uniqueId val="{0000000B-BBF1-4E11-AE40-9538132AF4A8}"/>
                </c:ext>
              </c:extLst>
            </c:dLbl>
            <c:dLbl>
              <c:idx val="12"/>
              <c:tx>
                <c:strRef>
                  <c:f>Daten_Diagramme!$D$26</c:f>
                  <c:strCache>
                    <c:ptCount val="1"/>
                    <c:pt idx="0">
                      <c:v>-3.5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{1FAB0E8B-5F5D-42BB-80A9-7C88E5BF838A}</c15:txfldGUID>
                      <c15:f>Daten_Diagramme!$D$26</c15:f>
                      <c15:dlblFieldTableCache>
                        <c:ptCount val="1"/>
                        <c:pt idx="0">
                          <c:v>-3.5</c:v>
                        </c:pt>
                      </c15:dlblFieldTableCache>
                    </c15:dlblFTEntry>
                  </c15:dlblFieldTable>
                  <c15:showDataLabelsRange val="0"/>
                </c:ext>
                <c:ext xmlns:c16="http://schemas.microsoft.com/office/drawing/2014/chart" uri="{C3380CC4-5D6E-409C-BE32-E72D297353CC}">
                  <c16:uniqueId val="{0000000C-BBF1-4E11-AE40-9538132AF4A8}"/>
                </c:ext>
              </c:extLst>
            </c:dLbl>
            <c:dLbl>
              <c:idx val="13"/>
              <c:tx>
                <c:strRef>
                  <c:f>Daten_Diagramme!$D$27</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{867D5424-FB92-4574-B579-C8EC4971D036}</c15:txfldGUID>
                      <c15:f>Daten_Diagramme!$D$27</c15:f>
                      <c15:dlblFieldTableCache>
                        <c:ptCount val="1"/>
                        <c:pt idx="0">
                          <c:v>0.5</c:v>
                        </c:pt>
                      </c15:dlblFieldTableCache>
                    </c15:dlblFTEntry>
                  </c15:dlblFieldTable>
                  <c15:showDataLabelsRange val="0"/>
                </c:ext>
                <c:ext xmlns:c16="http://schemas.microsoft.com/office/drawing/2014/chart" uri="{C3380CC4-5D6E-409C-BE32-E72D297353CC}">
                  <c16:uniqueId val="{0000000D-BBF1-4E11-AE40-9538132AF4A8}"/>
                </c:ext>
              </c:extLst>
            </c:dLbl>
            <c:dLbl>
              <c:idx val="14"/>
              <c:tx>
                <c:strRef>
                  <c:f>Daten_Diagramme!$D$28</c:f>
                  <c:strCache>
                    <c:ptCount val="1"/>
                    <c:pt idx="0">
                      <c:v>5.6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{F8F3E3C6-2917-4398-BDA8-2CC8CF483F08}</c15:txfldGUID>
                      <c15:f>Daten_Diagramme!$D$28</c15:f>
                      <c15:dlblFieldTableCache>
                        <c:ptCount val="1"/>
                        <c:pt idx="0">
                          <c:v>5.6</c:v>
                        </c:pt>
                      </c15:dlblFieldTableCache>
                    </c15:dlblFTEntry>
                  </c15:dlblFieldTable>
                  <c15:showDataLabelsRange val="0"/>
                </c:ext>
                <c:ext xmlns:c16="http://schemas.microsoft.com/office/drawing/2014/chart" uri="{C3380CC4-5D6E-409C-BE32-E72D297353CC}">
                  <c16:uniqueId val="{0000000E-BBF1-4E11-AE40-9538132AF4A8}"/>
                </c:ext>
              </c:extLst>
            </c:dLbl>
            <c:dLbl>
              <c:idx val="15"/>
              <c:tx>
                <c:strRef>
                  <c:f>Daten_Diagramme!$D$29</c:f>
                  <c:strCache>
                    <c:ptCount val="1"/>
                    <c:pt idx="0">
                      <c:v>11.3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{4ECD4371-C457-4790-B947-2EA18EFC01A7}</c15:txfldGUID>
                      <c15:f>Daten_Diagramme!$D$29</c15:f>
                      <c15:dlblFieldTableCache>
                        <c:ptCount val="1"/>
                        <c:pt idx="0">
                          <c:v>11.3</c:v>
                        </c:pt>
                      </c15:dlblFieldTableCache>
                    </c15:dlblFTEntry>
                  </c15:dlblFieldTable>
                  <c15:showDataLabelsRange val="0"/>
                </c:ext>
                <c:ext xmlns:c16="http://schemas.microsoft.com/office/drawing/2014/chart" uri="{C3380CC4-5D6E-409C-BE32-E72D297353CC}">
                  <c16:uniqueId val="{0000000F-BBF1-4E11-AE40-9538132AF4A8}"/>
                </c:ext>
              </c:extLst>
            </c:dLbl>
            <c:dLbl>
              <c:idx val="16"/>
              <c:tx>
                <c:strRef>
                  <c:f>Daten_Diagramme!$D$30</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{43C96228-8012-43BF-B4A3-7699A6EF9832}</c15:txfldGUID>
                      <c15:f>Daten_Diagramme!$D$30</c15:f>
                      <c15:dlblFieldTableCache>
                        <c:ptCount val="1"/>
                        <c:pt idx="0">
                          <c:v>2.7</c:v>
                        </c:pt>
                      </c15:dlblFieldTableCache>
                    </c15:dlblFTEntry>
                  </c15:dlblFieldTable>
                  <c15:showDataLabelsRange val="0"/>
                </c:ext>
                <c:ext xmlns:c16="http://schemas.microsoft.com/office/drawing/2014/chart" uri="{C3380CC4-5D6E-409C-BE32-E72D297353CC}">
                  <c16:uniqueId val="{00000010-BBF1-4E11-AE40-9538132AF4A8}"/>
                </c:ext>
              </c:extLst>
            </c:dLbl>
            <c:dLbl>
              <c:idx val="17"/>
              <c:tx>
                <c:strRef>
                  <c:f>Daten_Diagramme!$D$31</c:f>
                  <c:strCache>
                    <c:ptCount val="1"/>
                    <c:pt idx="0">
                      <c:v>8.6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{CFBB67E8-6A41-4BFC-A60A-AE08D986D014}</c15:txfldGUID>
                      <c15:f>Daten_Diagramme!$D$31</c15:f>
                      <c15:dlblFieldTableCache>
                        <c:ptCount val="1"/>
                        <c:pt idx="0">
                          <c:v>8.6</c:v>
                        </c:pt>
                      </c15:dlblFieldTableCache>
                    </c15:dlblFTEntry>
                  </c15:dlblFieldTable>
                  <c15:showDataLabelsRange val="0"/>
                </c:ext>
                <c:ext xmlns:c16="http://schemas.microsoft.com/office/drawing/2014/chart" uri="{C3380CC4-5D6E-409C-BE32-E72D297353CC}">
                  <c16:uniqueId val="{00000011-BBF1-4E11-AE40-9538132AF4A8}"/>
                </c:ext>
              </c:extLst>
            </c:dLbl>
            <c:dLbl>
              <c:idx val="18"/>
              <c:tx>
                <c:strRef>
                  <c:f>Daten_Diagramme!$D$32</c:f>
                  <c:strCache>
                    <c:ptCount val="1"/>
                    <c:pt idx="0">
                      <c:v>6.1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{9C00B2F2-5DA8-4E2D-A968-6C878A5A69E3}</c15:txfldGUID>
                      <c15:f>Daten_Diagramme!$D$32</c15:f>
                      <c15:dlblFieldTableCache>
                        <c:ptCount val="1"/>
                        <c:pt idx="0">
                          <c:v>6.1</c:v>
                        </c:pt>
                      </c15:dlblFieldTableCache>
                    </c15:dlblFTEntry>
                  </c15:dlblFieldTable>
                  <c15:showDataLabelsRange val="0"/>
                </c:ext>
                <c:ext xmlns:c16="http://schemas.microsoft.com/office/drawing/2014/chart" uri="{C3380CC4-5D6E-409C-BE32-E72D297353CC}">
                  <c16:uniqueId val="{00000012-BBF1-4E11-AE40-9538132AF4A8}"/>
                </c:ext>
              </c:extLst>
            </c:dLbl>
            <c:dLbl>
              <c:idx val="19"/>
              <c:tx>
                <c:strRef>
                  <c:f>Daten_Diagramme!$D$33</c:f>
                  <c:strCache>
                    <c:ptCount val="1"/>
                    <c:pt idx="0">
                      <c:v>7.3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{C3748FE0-4073-41A3-A0C8-79C403CF8674}</c15:txfldGUID>
                      <c15:f>Daten_Diagramme!$D$33</c15:f>
                      <c15:dlblFieldTableCache>
                        <c:ptCount val="1"/>
                        <c:pt idx="0">
                          <c:v>7.3</c:v>
                        </c:pt>
                      </c15:dlblFieldTableCache>
                    </c15:dlblFTEntry>
                  </c15:dlblFieldTable>
                  <c15:showDataLabelsRange val="0"/>
                </c:ext>
                <c:ext xmlns:c16="http://schemas.microsoft.com/office/drawing/2014/chart" uri="{C3380CC4-5D6E-409C-BE32-E72D297353CC}">
                  <c16:uniqueId val="{00000013-BBF1-4E11-AE40-9538132AF4A8}"/>
                </c:ext>
              </c:extLst>
            </c:dLbl>
            <c:dLbl>
              <c:idx val="20"/>
              <c:tx>
                <c:strRef>
                  <c:f>Daten_Diagramme!$D$34</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{35A6685F-F589-4267-9330-D296A3C37904}</c15:txfldGUID>
                      <c15:f>Daten_Diagramme!$D$34</c15:f>
                      <c15:dlblFieldTableCache>
                        <c:ptCount val="1"/>
                        <c:pt idx="0">
                          <c:v>-2.3</c:v>
                        </c:pt>
                      </c15:dlblFieldTableCache>
                    </c15:dlblFTEntry>
                  </c15:dlblFieldTable>
                  <c15:showDataLabelsRange val="0"/>
                </c:ext>
                <c:ext xmlns:c16="http://schemas.microsoft.com/office/drawing/2014/chart" uri="{C3380CC4-5D6E-409C-BE32-E72D297353CC}">
                  <c16:uniqueId val="{00000014-BBF1-4E11-AE40-9538132AF4A8}"/>
                </c:ext>
              </c:extLst>
            </c:dLbl>
            <c:dLbl>
              <c:idx val="21"/>
              <c:tx>
                <c:strRef>
                  <c:f>Daten_Diagramme!$D$35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{3357BD23-BA34-41A1-8856-AB9DDECB9311}</c15:txfldGUID>
                      <c15:f>Daten_Diagramme!$D$35</c15:f>
                      <c15:dlblFieldTableCache>
                        <c:ptCount val="1"/>
                        <c:pt idx="0">
                          <c:v>0.0</c:v>
                        </c:pt>
                      </c15:dlblFieldTableCache>
                    </c15:dlblFTEntry>
                  </c15:dlblFieldTable>
                  <c15:showDataLabelsRange val="0"/>
                </c:ext>
                <c:ext xmlns:c16="http://schemas.microsoft.com/office/drawing/2014/chart" uri="{C3380CC4-5D6E-409C-BE32-E72D297353CC}">
                  <c16:uniqueId val="{00000015-BBF1-4E11-AE40-9538132AF4A8}"/>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{9E8CF5B3-228B-4B4B-88BA-31B9C871DE3F}</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BBF1-4E11-AE40-9538132AF4A8}"/>
                </c:ext>
              </c:extLst>
            </c:dLbl>
            <c:dLbl>
              <c:idx val="23"/>
              <c:tx>
                <c:strRef>
                  <c:f>Daten_Diagramme!$D$37</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{8A2E21FE-299B-4BBD-8558-9683B5C2FCD3}</c15:txfldGUID>
                      <c15:f>Daten_Diagramme!$D$37</c15:f>
                      <c15:dlblFieldTableCache>
                        <c:ptCount val="1"/>
                        <c:pt idx="0">
                          <c:v>-2.1</c:v>
                        </c:pt>
                      </c15:dlblFieldTableCache>
                    </c15:dlblFTEntry>
                  </c15:dlblFieldTable>
                  <c15:showDataLabelsRange val="0"/>
                </c:ext>
                <c:ext xmlns:c16="http://schemas.microsoft.com/office/drawing/2014/chart" uri="{C3380CC4-5D6E-409C-BE32-E72D297353CC}">
                  <c16:uniqueId val="{00000017-BBF1-4E11-AE40-9538132AF4A8}"/>
                </c:ext>
              </c:extLst>
            </c:dLbl>
            <c:dLbl>
              <c:idx val="24"/>
              <c:layout>
                <c:manualLayout>
                  <c:x val="4.7769028871392123E-3"/>
                  <c:y val="-4.6876052205785108E-5"/>
                </c:manualLayout>
              </c:layout>
              <c:tx>
                <c:strRef>
                  <c:f>Daten_Diagramme!$D$38</c:f>
                  <c:strCache>
                    <c:ptCount val="1"/>
                    <c:pt idx="0">
                      <c:v>2.0</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{41F38864-DF49-449C-BFB0-D4A76D41CB74}</c15:txfldGUID>
                      <c15:f>Daten_Diagramme!$D$38</c15:f>
                      <c15:dlblFieldTableCache>
                        <c:ptCount val="1"/>
                        <c:pt idx="0">
                          <c:v>2.0</c:v>
                        </c:pt>
                      </c15:dlblFieldTableCache>
                    </c15:dlblFTEntry>
                  </c15:dlblFieldTable>
                  <c15:showDataLabelsRange val="0"/>
                </c:ext>
                <c:ext xmlns:c16="http://schemas.microsoft.com/office/drawing/2014/chart" uri="{C3380CC4-5D6E-409C-BE32-E72D297353CC}">
                  <c16:uniqueId val="{00000018-BBF1-4E11-AE40-9538132AF4A8}"/>
                </c:ext>
              </c:extLst>
            </c:dLbl>
            <c:dLbl>
              <c:idx val="25"/>
              <c:tx>
                <c:strRef>
                  <c:f>Daten_Diagramme!$D$39</c:f>
                  <c:strCache>
                    <c:ptCount val="1"/>
                    <c:pt idx="0">
                      <c:v>3.0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{CE40BF17-8E25-4BEC-88E7-1970DD492921}</c15:txfldGUID>
                      <c15:f>Daten_Diagramme!$D$39</c15:f>
                      <c15:dlblFieldTableCache>
                        <c:ptCount val="1"/>
                        <c:pt idx="0">
                          <c:v>3.0</c:v>
                        </c:pt>
                      </c15:dlblFieldTableCache>
                    </c15:dlblFTEntry>
                  </c15:dlblFieldTable>
                  <c15:showDataLabelsRange val="0"/>
                </c:ext>
                <c:ext xmlns:c16="http://schemas.microsoft.com/office/drawing/2014/chart" uri="{C3380CC4-5D6E-409C-BE32-E72D297353CC}">
                  <c16:uniqueId val="{00000019-BBF1-4E11-AE40-9538132AF4A8}"/>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{BECC7ABE-FC20-415C-8EAC-27ADCC9B65FB}</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BBF1-4E11-AE40-9538132AF4A8}"/>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{C145CFA5-E1B5-4646-B0D0-CF651BA3AF21}</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BBF1-4E11-AE40-9538132AF4A8}"/>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{CE10D1F1-8351-4405-AFB1-F4FF7CFBFC0B}</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BBF1-4E11-AE40-9538132AF4A8}"/>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{A41DBB74-9969-4784-A618-CD95C1837255}</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BBF1-4E11-AE40-9538132AF4A8}"/>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{1A786093-7FA8-4F1A-A6DC-C23817593D2D}</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BBF1-4E11-AE40-9538132AF4A8}"/>
                </c:ext>
              </c:extLst>
            </c:dLbl>
            <c:dLbl>
              <c:idx val="31"/>
              <c:tx>
                <c:strRef>
                  <c:f>Daten_Diagramme!$D$45</c:f>
                  <c:strCache>
                    <c:ptCount val="1"/>
                    <c:pt idx="0">
                      <c:v>3.0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{8B4FBEB1-0D66-41CE-B010-8C2008F57120}</c15:txfldGUID>
                      <c15:f>Daten_Diagramme!$D$45</c15:f>
                      <c15:dlblFieldTableCache>
                        <c:ptCount val="1"/>
                        <c:pt idx="0">
                          <c:v>3.0</c:v>
                        </c:pt>
                      </c15:dlblFieldTableCache>
                    </c15:dlblFTEntry>
                  </c15:dlblFieldTable>
                  <c15:showDataLabelsRange val="0"/>
                </c:ext>
                <c:ext xmlns:c16="http://schemas.microsoft.com/office/drawing/2014/chart" uri="{C3380CC4-5D6E-409C-BE32-E72D297353CC}">
                  <c16:uniqueId val="{0000001F-BBF1-4E11-AE40-9538132AF4A8}"/>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2.4062713019768234</c:v>
                </c:pt>
                <c:pt idx="1">
                  <c:v>-2.0614692653673163</c:v>
                </c:pt>
                <c:pt idx="2">
                  <c:v>23.563218390804597</c:v>
                </c:pt>
                <c:pt idx="3">
                  <c:v>1.8589968432129078</c:v>
                </c:pt>
                <c:pt idx="4">
                  <c:v>1.7268041237113403</c:v>
                </c:pt>
                <c:pt idx="5">
                  <c:v>1.5231582219459123</c:v>
                </c:pt>
                <c:pt idx="6">
                  <c:v>2.9532967032967035</c:v>
                </c:pt>
                <c:pt idx="7">
                  <c:v>0.66331198536139069</c:v>
                </c:pt>
                <c:pt idx="8">
                  <c:v>2.9496312960879889</c:v>
                </c:pt>
                <c:pt idx="9">
                  <c:v>-2.1820269882285386</c:v>
                </c:pt>
                <c:pt idx="10">
                  <c:v>0.29868578255675032</c:v>
                </c:pt>
                <c:pt idx="11">
                  <c:v>9.4922737306843263</c:v>
                </c:pt>
                <c:pt idx="12">
                  <c:v>-3.5026269702276709</c:v>
                </c:pt>
                <c:pt idx="13">
                  <c:v>0.54080629301868244</c:v>
                </c:pt>
                <c:pt idx="14">
                  <c:v>5.5809698078682528</c:v>
                </c:pt>
                <c:pt idx="15">
                  <c:v>11.274509803921569</c:v>
                </c:pt>
                <c:pt idx="16">
                  <c:v>2.7095148078134845</c:v>
                </c:pt>
                <c:pt idx="17">
                  <c:v>8.5984522785898534</c:v>
                </c:pt>
                <c:pt idx="18">
                  <c:v>6.0681818181818183</c:v>
                </c:pt>
                <c:pt idx="19">
                  <c:v>7.3100812231247012</c:v>
                </c:pt>
                <c:pt idx="20">
                  <c:v>-2.254283137962128</c:v>
                </c:pt>
                <c:pt idx="21">
                  <c:v>0</c:v>
                </c:pt>
                <c:pt idx="23">
                  <c:v>-2.0614692653673163</c:v>
                </c:pt>
                <c:pt idx="24">
                  <c:v>2.0342047766141791</c:v>
                </c:pt>
                <c:pt idx="25">
                  <c:v>3.0068759129288538</c:v>
                </c:pt>
              </c:numCache>
            </c:numRef>
          </c:val>
          <c:extLst>
            <c:ext xmlns:c16="http://schemas.microsoft.com/office/drawing/2014/chart" uri="{C3380CC4-5D6E-409C-BE32-E72D297353CC}">
              <c16:uniqueId val="{00000020-BBF1-4E11-AE40-9538132AF4A8}"/>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{2A274084-A4B8-4CB8-83C0-B1B042066C3E}</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BBF1-4E11-AE40-9538132AF4A8}"/>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{076C695A-5B98-4E5A-BA59-8595434C2A6E}</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BBF1-4E11-AE40-9538132AF4A8}"/>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{F0E61C94-F4F0-46F4-B363-8DBA88E76F39}</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BBF1-4E11-AE40-9538132AF4A8}"/>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{7A9C3BD1-D05A-44E7-8BD0-DCEFEDBA0521}</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BBF1-4E11-AE40-9538132AF4A8}"/>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{C7324025-68BF-4A2C-88C6-9EBEEEE59B8F}</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BBF1-4E11-AE40-9538132AF4A8}"/>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{EC715204-096E-4622-850B-BE44130ECEEC}</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BBF1-4E11-AE40-9538132AF4A8}"/>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{EA8FE0B5-9D04-4ACE-AB26-070FA4A91452}</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BBF1-4E11-AE40-9538132AF4A8}"/>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{96884B5C-051B-45DA-A1EB-5D90AFCB48C8}</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BBF1-4E11-AE40-9538132AF4A8}"/>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{F9385F4F-7D5A-4512-857D-13C143B8EF6A}</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BBF1-4E11-AE40-9538132AF4A8}"/>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{403D6A63-5E09-4911-B9A9-AF361B8892EC}</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BBF1-4E11-AE40-9538132AF4A8}"/>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{48BF1BFB-AB3D-4B95-A0B4-E41436D1E640}</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BBF1-4E11-AE40-9538132AF4A8}"/>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{EEE3A8C5-9667-441F-A71C-2EE6541A9BA0}</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BBF1-4E11-AE40-9538132AF4A8}"/>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{89CB4057-57A2-4238-BDCC-DDEBA033968C}</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BBF1-4E11-AE40-9538132AF4A8}"/>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{94127296-8398-4825-BFE0-4B711EF986FD}</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BBF1-4E11-AE40-9538132AF4A8}"/>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{2429EF34-B477-44C0-9F9C-D4659F0296A4}</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BBF1-4E11-AE40-9538132AF4A8}"/>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{D4C2D23E-A0DD-4A7B-B4D3-3A5482136A2A}</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BBF1-4E11-AE40-9538132AF4A8}"/>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{378AC3EF-0449-46EB-B9C6-4330B4FECD9F}</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BBF1-4E11-AE40-9538132AF4A8}"/>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{5DC2EA30-ACF8-4D9E-8E16-C7B19361B795}</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BBF1-4E11-AE40-9538132AF4A8}"/>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{F303763F-5293-43E9-A180-AAF37CE3E78F}</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BBF1-4E11-AE40-9538132AF4A8}"/>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{FE10F979-1507-4142-9454-AA0ABA219C0C}</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BBF1-4E11-AE40-9538132AF4A8}"/>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{05507021-C2A9-493D-85BF-C47EAA5F2218}</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BBF1-4E11-AE40-9538132AF4A8}"/>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{654F974A-C375-4898-B923-38B75DD0D5DE}</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BBF1-4E11-AE40-9538132AF4A8}"/>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{E1A266C1-E6AF-4A41-9405-834C237CA525}</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BBF1-4E11-AE40-9538132AF4A8}"/>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{9919CE61-0E33-467D-8EDA-E01C4689EF64}</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BBF1-4E11-AE40-9538132AF4A8}"/>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{5EEBAC5B-A829-4EF0-BAA2-EF1415C75E6C}</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BBF1-4E11-AE40-9538132AF4A8}"/>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{9123E0A5-8254-4655-85E3-B8FD0C6B5A98}</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BBF1-4E11-AE40-9538132AF4A8}"/>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{87E61126-4F57-41E1-8C2D-CF62E18D59CD}</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BBF1-4E11-AE40-9538132AF4A8}"/>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{5006EE57-3160-4B65-BF86-587F346079B9}</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BBF1-4E11-AE40-9538132AF4A8}"/>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{5E4C57FB-A63C-4386-868F-A98B9F817EAA}</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BBF1-4E11-AE40-9538132AF4A8}"/>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{B3951316-DBF2-4153-98EC-15DAAE231436}</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BBF1-4E11-AE40-9538132AF4A8}"/>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{5B10A8CE-B798-4786-BAD1-1EBCEC8F7B33}</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BBF1-4E11-AE40-9538132AF4A8}"/>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{3EECB0E6-818C-47F1-81E6-AE5FF55B9B50}</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BBF1-4E11-AE40-9538132AF4A8}"/>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BBF1-4E11-AE40-9538132AF4A8}"/>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BBF1-4E11-AE40-9538132AF4A8}"/>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-4.3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{203549E3-CF51-4A4D-BF0F-32F657A1B7D2}</c15:txfldGUID>
                      <c15:f>Daten_Diagramme!$E$14</c15:f>
                      <c15:dlblFieldTableCache>
                        <c:ptCount val="1"/>
                        <c:pt idx="0">
                          <c:v>-4.3</c:v>
                        </c:pt>
                      </c15:dlblFieldTableCache>
                    </c15:dlblFTEntry>
                  </c15:dlblFieldTable>
                  <c15:showDataLabelsRange val="0"/>
                </c:ext>
                <c:ext xmlns:c16="http://schemas.microsoft.com/office/drawing/2014/chart" uri="{C3380CC4-5D6E-409C-BE32-E72D297353CC}">
                  <c16:uniqueId val="{00000000-E124-4832-821D-7F80C7E97F1E}"/>
                </c:ext>
              </c:extLst>
            </c:dLbl>
            <c:dLbl>
              <c:idx val="1"/>
              <c:tx>
                <c:strRef>
                  <c:f>Daten_Diagramme!$E$15</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{BBE13FCD-F840-4955-A5D4-9C2B30457AC3}</c15:txfldGUID>
                      <c15:f>Daten_Diagramme!$E$15</c15:f>
                      <c15:dlblFieldTableCache>
                        <c:ptCount val="1"/>
                        <c:pt idx="0">
                          <c:v>2.3</c:v>
                        </c:pt>
                      </c15:dlblFieldTableCache>
                    </c15:dlblFTEntry>
                  </c15:dlblFieldTable>
                  <c15:showDataLabelsRange val="0"/>
                </c:ext>
                <c:ext xmlns:c16="http://schemas.microsoft.com/office/drawing/2014/chart" uri="{C3380CC4-5D6E-409C-BE32-E72D297353CC}">
                  <c16:uniqueId val="{00000001-E124-4832-821D-7F80C7E97F1E}"/>
                </c:ext>
              </c:extLst>
            </c:dLbl>
            <c:dLbl>
              <c:idx val="2"/>
              <c:tx>
                <c:strRef>
                  <c:f>Daten_Diagramme!$E$16</c:f>
                  <c:strCache>
                    <c:ptCount val="1"/>
                    <c:pt idx="0">
                      <c:v>-14.6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{E153E76F-07BF-46A8-99D1-2E46E6C9C75D}</c15:txfldGUID>
                      <c15:f>Daten_Diagramme!$E$16</c15:f>
                      <c15:dlblFieldTableCache>
                        <c:ptCount val="1"/>
                        <c:pt idx="0">
                          <c:v>-14.6</c:v>
                        </c:pt>
                      </c15:dlblFieldTableCache>
                    </c15:dlblFTEntry>
                  </c15:dlblFieldTable>
                  <c15:showDataLabelsRange val="0"/>
                </c:ext>
                <c:ext xmlns:c16="http://schemas.microsoft.com/office/drawing/2014/chart" uri="{C3380CC4-5D6E-409C-BE32-E72D297353CC}">
                  <c16:uniqueId val="{00000002-E124-4832-821D-7F80C7E97F1E}"/>
                </c:ext>
              </c:extLst>
            </c:dLbl>
            <c:dLbl>
              <c:idx val="3"/>
              <c:tx>
                <c:strRef>
                  <c:f>Daten_Diagramme!$E$17</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{D9259CE7-8F14-4C76-BC6C-562556776E39}</c15:txfldGUID>
                      <c15:f>Daten_Diagramme!$E$17</c15:f>
                      <c15:dlblFieldTableCache>
                        <c:ptCount val="1"/>
                        <c:pt idx="0">
                          <c:v>-3.3</c:v>
                        </c:pt>
                      </c15:dlblFieldTableCache>
                    </c15:dlblFTEntry>
                  </c15:dlblFieldTable>
                  <c15:showDataLabelsRange val="0"/>
                </c:ext>
                <c:ext xmlns:c16="http://schemas.microsoft.com/office/drawing/2014/chart" uri="{C3380CC4-5D6E-409C-BE32-E72D297353CC}">
                  <c16:uniqueId val="{00000003-E124-4832-821D-7F80C7E97F1E}"/>
                </c:ext>
              </c:extLst>
            </c:dLbl>
            <c:dLbl>
              <c:idx val="4"/>
              <c:tx>
                <c:strRef>
                  <c:f>Daten_Diagramme!$E$18</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{0FF72558-9258-4815-8C10-0FE320F25BEB}</c15:txfldGUID>
                      <c15:f>Daten_Diagramme!$E$18</c15:f>
                      <c15:dlblFieldTableCache>
                        <c:ptCount val="1"/>
                        <c:pt idx="0">
                          <c:v>-1.8</c:v>
                        </c:pt>
                      </c15:dlblFieldTableCache>
                    </c15:dlblFTEntry>
                  </c15:dlblFieldTable>
                  <c15:showDataLabelsRange val="0"/>
                </c:ext>
                <c:ext xmlns:c16="http://schemas.microsoft.com/office/drawing/2014/chart" uri="{C3380CC4-5D6E-409C-BE32-E72D297353CC}">
                  <c16:uniqueId val="{00000004-E124-4832-821D-7F80C7E97F1E}"/>
                </c:ext>
              </c:extLst>
            </c:dLbl>
            <c:dLbl>
              <c:idx val="5"/>
              <c:tx>
                <c:strRef>
                  <c:f>Daten_Diagramme!$E$19</c:f>
                  <c:strCache>
                    <c:ptCount val="1"/>
                    <c:pt idx="0">
                      <c:v>-5.1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{3DC34117-F813-4FD9-8DDB-0CB33E2863A7}</c15:txfldGUID>
                      <c15:f>Daten_Diagramme!$E$19</c15:f>
                      <c15:dlblFieldTableCache>
                        <c:ptCount val="1"/>
                        <c:pt idx="0">
                          <c:v>-5.1</c:v>
                        </c:pt>
                      </c15:dlblFieldTableCache>
                    </c15:dlblFTEntry>
                  </c15:dlblFieldTable>
                  <c15:showDataLabelsRange val="0"/>
                </c:ext>
                <c:ext xmlns:c16="http://schemas.microsoft.com/office/drawing/2014/chart" uri="{C3380CC4-5D6E-409C-BE32-E72D297353CC}">
                  <c16:uniqueId val="{00000005-E124-4832-821D-7F80C7E97F1E}"/>
                </c:ext>
              </c:extLst>
            </c:dLbl>
            <c:dLbl>
              <c:idx val="6"/>
              <c:tx>
                <c:strRef>
                  <c:f>Daten_Diagramme!$E$20</c:f>
                  <c:strCache>
                    <c:ptCount val="1"/>
                    <c:pt idx="0">
                      <c:v>-3.9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{729EC079-0C9D-488E-9FDE-EAB477E1E94E}</c15:txfldGUID>
                      <c15:f>Daten_Diagramme!$E$20</c15:f>
                      <c15:dlblFieldTableCache>
                        <c:ptCount val="1"/>
                        <c:pt idx="0">
                          <c:v>-3.9</c:v>
                        </c:pt>
                      </c15:dlblFieldTableCache>
                    </c15:dlblFTEntry>
                  </c15:dlblFieldTable>
                  <c15:showDataLabelsRange val="0"/>
                </c:ext>
                <c:ext xmlns:c16="http://schemas.microsoft.com/office/drawing/2014/chart" uri="{C3380CC4-5D6E-409C-BE32-E72D297353CC}">
                  <c16:uniqueId val="{00000006-E124-4832-821D-7F80C7E97F1E}"/>
                </c:ext>
              </c:extLst>
            </c:dLbl>
            <c:dLbl>
              <c:idx val="7"/>
              <c:tx>
                <c:strRef>
                  <c:f>Daten_Diagramme!$E$21</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{8529DEC4-F80B-4E6E-8964-74D40672DA82}</c15:txfldGUID>
                      <c15:f>Daten_Diagramme!$E$21</c15:f>
                      <c15:dlblFieldTableCache>
                        <c:ptCount val="1"/>
                        <c:pt idx="0">
                          <c:v>-0.3</c:v>
                        </c:pt>
                      </c15:dlblFieldTableCache>
                    </c15:dlblFTEntry>
                  </c15:dlblFieldTable>
                  <c15:showDataLabelsRange val="0"/>
                </c:ext>
                <c:ext xmlns:c16="http://schemas.microsoft.com/office/drawing/2014/chart" uri="{C3380CC4-5D6E-409C-BE32-E72D297353CC}">
                  <c16:uniqueId val="{00000007-E124-4832-821D-7F80C7E97F1E}"/>
                </c:ext>
              </c:extLst>
            </c:dLbl>
            <c:dLbl>
              <c:idx val="8"/>
              <c:tx>
                <c:strRef>
                  <c:f>Daten_Diagramme!$E$22</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{E363A407-2DD1-49B8-85CD-8EDD64B435EC}</c15:txfldGUID>
                      <c15:f>Daten_Diagramme!$E$22</c15:f>
                      <c15:dlblFieldTableCache>
                        <c:ptCount val="1"/>
                        <c:pt idx="0">
                          <c:v>-1.4</c:v>
                        </c:pt>
                      </c15:dlblFieldTableCache>
                    </c15:dlblFTEntry>
                  </c15:dlblFieldTable>
                  <c15:showDataLabelsRange val="0"/>
                </c:ext>
                <c:ext xmlns:c16="http://schemas.microsoft.com/office/drawing/2014/chart" uri="{C3380CC4-5D6E-409C-BE32-E72D297353CC}">
                  <c16:uniqueId val="{00000008-E124-4832-821D-7F80C7E97F1E}"/>
                </c:ext>
              </c:extLst>
            </c:dLbl>
            <c:dLbl>
              <c:idx val="9"/>
              <c:tx>
                <c:strRef>
                  <c:f>Daten_Diagramme!$E$23</c:f>
                  <c:strCache>
                    <c:ptCount val="1"/>
                    <c:pt idx="0">
                      <c:v>-9.3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{8FE92447-A5F2-41B1-85DD-E6F849F0EF84}</c15:txfldGUID>
                      <c15:f>Daten_Diagramme!$E$23</c15:f>
                      <c15:dlblFieldTableCache>
                        <c:ptCount val="1"/>
                        <c:pt idx="0">
                          <c:v>-9.3</c:v>
                        </c:pt>
                      </c15:dlblFieldTableCache>
                    </c15:dlblFTEntry>
                  </c15:dlblFieldTable>
                  <c15:showDataLabelsRange val="0"/>
                </c:ext>
                <c:ext xmlns:c16="http://schemas.microsoft.com/office/drawing/2014/chart" uri="{C3380CC4-5D6E-409C-BE32-E72D297353CC}">
                  <c16:uniqueId val="{00000009-E124-4832-821D-7F80C7E97F1E}"/>
                </c:ext>
              </c:extLst>
            </c:dLbl>
            <c:dLbl>
              <c:idx val="10"/>
              <c:tx>
                <c:strRef>
                  <c:f>Daten_Diagramme!$E$24</c:f>
                  <c:strCache>
                    <c:ptCount val="1"/>
                    <c:pt idx="0">
                      <c:v>-16.0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{9BB11256-8FFE-4782-A525-CD3EF1F03B55}</c15:txfldGUID>
                      <c15:f>Daten_Diagramme!$E$24</c15:f>
                      <c15:dlblFieldTableCache>
                        <c:ptCount val="1"/>
                        <c:pt idx="0">
                          <c:v>-16.0</c:v>
                        </c:pt>
                      </c15:dlblFieldTableCache>
                    </c15:dlblFTEntry>
                  </c15:dlblFieldTable>
                  <c15:showDataLabelsRange val="0"/>
                </c:ext>
                <c:ext xmlns:c16="http://schemas.microsoft.com/office/drawing/2014/chart" uri="{C3380CC4-5D6E-409C-BE32-E72D297353CC}">
                  <c16:uniqueId val="{0000000A-E124-4832-821D-7F80C7E97F1E}"/>
                </c:ext>
              </c:extLst>
            </c:dLbl>
            <c:dLbl>
              <c:idx val="11"/>
              <c:tx>
                <c:strRef>
                  <c:f>Daten_Diagramme!$E$25</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{90C74FB2-99D0-47B8-A667-B249E92F6D8D}</c15:txfldGUID>
                      <c15:f>Daten_Diagramme!$E$25</c15:f>
                      <c15:dlblFieldTableCache>
                        <c:ptCount val="1"/>
                        <c:pt idx="0">
                          <c:v>-2.1</c:v>
                        </c:pt>
                      </c15:dlblFieldTableCache>
                    </c15:dlblFTEntry>
                  </c15:dlblFieldTable>
                  <c15:showDataLabelsRange val="0"/>
                </c:ext>
                <c:ext xmlns:c16="http://schemas.microsoft.com/office/drawing/2014/chart" uri="{C3380CC4-5D6E-409C-BE32-E72D297353CC}">
                  <c16:uniqueId val="{0000000B-E124-4832-821D-7F80C7E97F1E}"/>
                </c:ext>
              </c:extLst>
            </c:dLbl>
            <c:dLbl>
              <c:idx val="12"/>
              <c:tx>
                <c:strRef>
                  <c:f>Daten_Diagramme!$E$26</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{5C926315-0293-4EBC-AB2F-8A9F5F698FA7}</c15:txfldGUID>
                      <c15:f>Daten_Diagramme!$E$26</c15:f>
                      <c15:dlblFieldTableCache>
                        <c:ptCount val="1"/>
                        <c:pt idx="0">
                          <c:v>-2.3</c:v>
                        </c:pt>
                      </c15:dlblFieldTableCache>
                    </c15:dlblFTEntry>
                  </c15:dlblFieldTable>
                  <c15:showDataLabelsRange val="0"/>
                </c:ext>
                <c:ext xmlns:c16="http://schemas.microsoft.com/office/drawing/2014/chart" uri="{C3380CC4-5D6E-409C-BE32-E72D297353CC}">
                  <c16:uniqueId val="{0000000C-E124-4832-821D-7F80C7E97F1E}"/>
                </c:ext>
              </c:extLst>
            </c:dLbl>
            <c:dLbl>
              <c:idx val="13"/>
              <c:tx>
                <c:strRef>
                  <c:f>Daten_Diagramme!$E$27</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{BA383FF5-782B-4735-B99C-75C20DF19C05}</c15:txfldGUID>
                      <c15:f>Daten_Diagramme!$E$27</c15:f>
                      <c15:dlblFieldTableCache>
                        <c:ptCount val="1"/>
                        <c:pt idx="0">
                          <c:v>-1.4</c:v>
                        </c:pt>
                      </c15:dlblFieldTableCache>
                    </c15:dlblFTEntry>
                  </c15:dlblFieldTable>
                  <c15:showDataLabelsRange val="0"/>
                </c:ext>
                <c:ext xmlns:c16="http://schemas.microsoft.com/office/drawing/2014/chart" uri="{C3380CC4-5D6E-409C-BE32-E72D297353CC}">
                  <c16:uniqueId val="{0000000D-E124-4832-821D-7F80C7E97F1E}"/>
                </c:ext>
              </c:extLst>
            </c:dLbl>
            <c:dLbl>
              <c:idx val="14"/>
              <c:tx>
                <c:strRef>
                  <c:f>Daten_Diagramme!$E$28</c:f>
                  <c:strCache>
                    <c:ptCount val="1"/>
                    <c:pt idx="0">
                      <c:v>-3.6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{E9EED761-2048-45D0-8B9F-2AFED6D66F91}</c15:txfldGUID>
                      <c15:f>Daten_Diagramme!$E$28</c15:f>
                      <c15:dlblFieldTableCache>
                        <c:ptCount val="1"/>
                        <c:pt idx="0">
                          <c:v>-3.6</c:v>
                        </c:pt>
                      </c15:dlblFieldTableCache>
                    </c15:dlblFTEntry>
                  </c15:dlblFieldTable>
                  <c15:showDataLabelsRange val="0"/>
                </c:ext>
                <c:ext xmlns:c16="http://schemas.microsoft.com/office/drawing/2014/chart" uri="{C3380CC4-5D6E-409C-BE32-E72D297353CC}">
                  <c16:uniqueId val="{0000000E-E124-4832-821D-7F80C7E97F1E}"/>
                </c:ext>
              </c:extLst>
            </c:dLbl>
            <c:dLbl>
              <c:idx val="15"/>
              <c:tx>
                <c:strRef>
                  <c:f>Daten_Diagramme!$E$29</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{5A1BEB43-DEA5-44D1-BB37-FA80153A48E5}</c15:txfldGUID>
                      <c15:f>Daten_Diagramme!$E$29</c15:f>
                      <c15:dlblFieldTableCache>
                        <c:ptCount val="1"/>
                        <c:pt idx="0">
                          <c:v>0.0</c:v>
                        </c:pt>
                      </c15:dlblFieldTableCache>
                    </c15:dlblFTEntry>
                  </c15:dlblFieldTable>
                  <c15:showDataLabelsRange val="0"/>
                </c:ext>
                <c:ext xmlns:c16="http://schemas.microsoft.com/office/drawing/2014/chart" uri="{C3380CC4-5D6E-409C-BE32-E72D297353CC}">
                  <c16:uniqueId val="{0000000F-E124-4832-821D-7F80C7E97F1E}"/>
                </c:ext>
              </c:extLst>
            </c:dLbl>
            <c:dLbl>
              <c:idx val="16"/>
              <c:tx>
                <c:strRef>
                  <c:f>Daten_Diagramme!$E$30</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{D025874E-160C-4F97-80F1-027E0B438206}</c15:txfldGUID>
                      <c15:f>Daten_Diagramme!$E$30</c15:f>
                      <c15:dlblFieldTableCache>
                        <c:ptCount val="1"/>
                        <c:pt idx="0">
                          <c:v>0.0</c:v>
                        </c:pt>
                      </c15:dlblFieldTableCache>
                    </c15:dlblFTEntry>
                  </c15:dlblFieldTable>
                  <c15:showDataLabelsRange val="0"/>
                </c:ext>
                <c:ext xmlns:c16="http://schemas.microsoft.com/office/drawing/2014/chart" uri="{C3380CC4-5D6E-409C-BE32-E72D297353CC}">
                  <c16:uniqueId val="{00000010-E124-4832-821D-7F80C7E97F1E}"/>
                </c:ext>
              </c:extLst>
            </c:dLbl>
            <c:dLbl>
              <c:idx val="17"/>
              <c:tx>
                <c:strRef>
                  <c:f>Daten_Diagramme!$E$31</c:f>
                  <c:strCache>
                    <c:ptCount val="1"/>
                    <c:pt idx="0">
                      <c:v>2.2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{CC054AE0-78E7-4C73-9BCB-C01B64CE339A}</c15:txfldGUID>
                      <c15:f>Daten_Diagramme!$E$31</c15:f>
                      <c15:dlblFieldTableCache>
                        <c:ptCount val="1"/>
                        <c:pt idx="0">
                          <c:v>2.2</c:v>
                        </c:pt>
                      </c15:dlblFieldTableCache>
                    </c15:dlblFTEntry>
                  </c15:dlblFieldTable>
                  <c15:showDataLabelsRange val="0"/>
                </c:ext>
                <c:ext xmlns:c16="http://schemas.microsoft.com/office/drawing/2014/chart" uri="{C3380CC4-5D6E-409C-BE32-E72D297353CC}">
                  <c16:uniqueId val="{00000011-E124-4832-821D-7F80C7E97F1E}"/>
                </c:ext>
              </c:extLst>
            </c:dLbl>
            <c:dLbl>
              <c:idx val="18"/>
              <c:tx>
                <c:strRef>
                  <c:f>Daten_Diagramme!$E$32</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{589E0481-EC72-4848-A8E3-8D1F58AAACAF}</c15:txfldGUID>
                      <c15:f>Daten_Diagramme!$E$32</c15:f>
                      <c15:dlblFieldTableCache>
                        <c:ptCount val="1"/>
                        <c:pt idx="0">
                          <c:v>1.0</c:v>
                        </c:pt>
                      </c15:dlblFieldTableCache>
                    </c15:dlblFTEntry>
                  </c15:dlblFieldTable>
                  <c15:showDataLabelsRange val="0"/>
                </c:ext>
                <c:ext xmlns:c16="http://schemas.microsoft.com/office/drawing/2014/chart" uri="{C3380CC4-5D6E-409C-BE32-E72D297353CC}">
                  <c16:uniqueId val="{00000012-E124-4832-821D-7F80C7E97F1E}"/>
                </c:ext>
              </c:extLst>
            </c:dLbl>
            <c:dLbl>
              <c:idx val="19"/>
              <c:tx>
                <c:strRef>
                  <c:f>Daten_Diagramme!$E$33</c:f>
                  <c:strCache>
                    <c:ptCount val="1"/>
                    <c:pt idx="0">
                      <c:v>5.5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{8EA50FC3-F13B-4B0C-A4E2-D23082D42136}</c15:txfldGUID>
                      <c15:f>Daten_Diagramme!$E$33</c15:f>
                      <c15:dlblFieldTableCache>
                        <c:ptCount val="1"/>
                        <c:pt idx="0">
                          <c:v>5.5</c:v>
                        </c:pt>
                      </c15:dlblFieldTableCache>
                    </c15:dlblFTEntry>
                  </c15:dlblFieldTable>
                  <c15:showDataLabelsRange val="0"/>
                </c:ext>
                <c:ext xmlns:c16="http://schemas.microsoft.com/office/drawing/2014/chart" uri="{C3380CC4-5D6E-409C-BE32-E72D297353CC}">
                  <c16:uniqueId val="{00000013-E124-4832-821D-7F80C7E97F1E}"/>
                </c:ext>
              </c:extLst>
            </c:dLbl>
            <c:dLbl>
              <c:idx val="20"/>
              <c:tx>
                <c:strRef>
                  <c:f>Daten_Diagramme!$E$34</c:f>
                  <c:strCache>
                    <c:ptCount val="1"/>
                    <c:pt idx="0">
                      <c:v>-3.8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{E5890F52-BADA-4AF0-BD04-175B6A1ACFCA}</c15:txfldGUID>
                      <c15:f>Daten_Diagramme!$E$34</c15:f>
                      <c15:dlblFieldTableCache>
                        <c:ptCount val="1"/>
                        <c:pt idx="0">
                          <c:v>-3.8</c:v>
                        </c:pt>
                      </c15:dlblFieldTableCache>
                    </c15:dlblFTEntry>
                  </c15:dlblFieldTable>
                  <c15:showDataLabelsRange val="0"/>
                </c:ext>
                <c:ext xmlns:c16="http://schemas.microsoft.com/office/drawing/2014/chart" uri="{C3380CC4-5D6E-409C-BE32-E72D297353CC}">
                  <c16:uniqueId val="{00000014-E124-4832-821D-7F80C7E97F1E}"/>
                </c:ext>
              </c:extLst>
            </c:dLbl>
            <c:dLbl>
              <c:idx val="21"/>
              <c:tx>
                <c:strRef>
                  <c:f>Daten_Diagramme!$E$35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{0B2000D1-2BD3-4C54-8887-5401A8DFF2CE}</c15:txfldGUID>
                      <c15:f>Daten_Diagramme!$E$35</c15:f>
                      <c15:dlblFieldTableCache>
                        <c:ptCount val="1"/>
                        <c:pt idx="0">
                          <c:v>0.0</c:v>
                        </c:pt>
                      </c15:dlblFieldTableCache>
                    </c15:dlblFTEntry>
                  </c15:dlblFieldTable>
                  <c15:showDataLabelsRange val="0"/>
                </c:ext>
                <c:ext xmlns:c16="http://schemas.microsoft.com/office/drawing/2014/chart" uri="{C3380CC4-5D6E-409C-BE32-E72D297353CC}">
                  <c16:uniqueId val="{00000015-E124-4832-821D-7F80C7E97F1E}"/>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{0C211159-E961-4E31-B82A-D55620561D0C}</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E124-4832-821D-7F80C7E97F1E}"/>
                </c:ext>
              </c:extLst>
            </c:dLbl>
            <c:dLbl>
              <c:idx val="23"/>
              <c:tx>
                <c:strRef>
                  <c:f>Daten_Diagramme!$E$37</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{6AA0FE8C-016E-4550-8DD2-8A9B8CBA8A75}</c15:txfldGUID>
                      <c15:f>Daten_Diagramme!$E$37</c15:f>
                      <c15:dlblFieldTableCache>
                        <c:ptCount val="1"/>
                        <c:pt idx="0">
                          <c:v>2.3</c:v>
                        </c:pt>
                      </c15:dlblFieldTableCache>
                    </c15:dlblFTEntry>
                  </c15:dlblFieldTable>
                  <c15:showDataLabelsRange val="0"/>
                </c:ext>
                <c:ext xmlns:c16="http://schemas.microsoft.com/office/drawing/2014/chart" uri="{C3380CC4-5D6E-409C-BE32-E72D297353CC}">
                  <c16:uniqueId val="{00000017-E124-4832-821D-7F80C7E97F1E}"/>
                </c:ext>
              </c:extLst>
            </c:dLbl>
            <c:dLbl>
              <c:idx val="24"/>
              <c:tx>
                <c:strRef>
                  <c:f>Daten_Diagramme!$E$38</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{AFAA74E1-F64E-4112-A607-7673D47F3E45}</c15:txfldGUID>
                      <c15:f>Daten_Diagramme!$E$38</c15:f>
                      <c15:dlblFieldTableCache>
                        <c:ptCount val="1"/>
                        <c:pt idx="0">
                          <c:v>-2.9</c:v>
                        </c:pt>
                      </c15:dlblFieldTableCache>
                    </c15:dlblFTEntry>
                  </c15:dlblFieldTable>
                  <c15:showDataLabelsRange val="0"/>
                </c:ext>
                <c:ext xmlns:c16="http://schemas.microsoft.com/office/drawing/2014/chart" uri="{C3380CC4-5D6E-409C-BE32-E72D297353CC}">
                  <c16:uniqueId val="{00000018-E124-4832-821D-7F80C7E97F1E}"/>
                </c:ext>
              </c:extLst>
            </c:dLbl>
            <c:dLbl>
              <c:idx val="25"/>
              <c:tx>
                <c:strRef>
                  <c:f>Daten_Diagramme!$E$39</c:f>
                  <c:strCache>
                    <c:ptCount val="1"/>
                    <c:pt idx="0">
                      <c:v>-5.1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{9C22A975-367F-402C-A10E-A5ED20E763F4}</c15:txfldGUID>
                      <c15:f>Daten_Diagramme!$E$39</c15:f>
                      <c15:dlblFieldTableCache>
                        <c:ptCount val="1"/>
                        <c:pt idx="0">
                          <c:v>-5.1</c:v>
                        </c:pt>
                      </c15:dlblFieldTableCache>
                    </c15:dlblFTEntry>
                  </c15:dlblFieldTable>
                  <c15:showDataLabelsRange val="0"/>
                </c:ext>
                <c:ext xmlns:c16="http://schemas.microsoft.com/office/drawing/2014/chart" uri="{C3380CC4-5D6E-409C-BE32-E72D297353CC}">
                  <c16:uniqueId val="{00000019-E124-4832-821D-7F80C7E97F1E}"/>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{E3ED7F32-2650-41A8-B141-0D9A4FB9E538}</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E124-4832-821D-7F80C7E97F1E}"/>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{9A8A9ABB-085A-4605-928A-F6283283153F}</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E124-4832-821D-7F80C7E97F1E}"/>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{C43479A3-DCE7-4F62-9457-B397427C5DC1}</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E124-4832-821D-7F80C7E97F1E}"/>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{811055E2-F0B0-48EE-A869-A51E5C3636CB}</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E124-4832-821D-7F80C7E97F1E}"/>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{F964094A-A024-4404-A627-02B929E13B8E}</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E124-4832-821D-7F80C7E97F1E}"/>
                </c:ext>
              </c:extLst>
            </c:dLbl>
            <c:dLbl>
              <c:idx val="31"/>
              <c:tx>
                <c:strRef>
                  <c:f>Daten_Diagramme!$E$45</c:f>
                  <c:strCache>
                    <c:ptCount val="1"/>
                    <c:pt idx="0">
                      <c:v>-5.1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{10873DE4-382A-4B63-B70B-BD3BAA933EF2}</c15:txfldGUID>
                      <c15:f>Daten_Diagramme!$E$45</c15:f>
                      <c15:dlblFieldTableCache>
                        <c:ptCount val="1"/>
                        <c:pt idx="0">
                          <c:v>-5.1</c:v>
                        </c:pt>
                      </c15:dlblFieldTableCache>
                    </c15:dlblFTEntry>
                  </c15:dlblFieldTable>
                  <c15:showDataLabelsRange val="0"/>
                </c:ext>
                <c:ext xmlns:c16="http://schemas.microsoft.com/office/drawing/2014/chart" uri="{C3380CC4-5D6E-409C-BE32-E72D297353CC}">
                  <c16:uniqueId val="{0000001F-E124-4832-821D-7F80C7E97F1E}"/>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-4.2583935401614958</c:v>
                </c:pt>
                <c:pt idx="1">
                  <c:v>2.3341523341523343</c:v>
                </c:pt>
                <c:pt idx="2">
                  <c:v>-14.583333333333334</c:v>
                </c:pt>
                <c:pt idx="3">
                  <c:v>-3.3441208198489751</c:v>
                </c:pt>
                <c:pt idx="4">
                  <c:v>-1.7777777777777777</c:v>
                </c:pt>
                <c:pt idx="5">
                  <c:v>-5.0802139037433154</c:v>
                </c:pt>
                <c:pt idx="6">
                  <c:v>-3.883495145631068</c:v>
                </c:pt>
                <c:pt idx="7">
                  <c:v>-0.33670033670033672</c:v>
                </c:pt>
                <c:pt idx="8">
                  <c:v>-1.4190317195325544</c:v>
                </c:pt>
                <c:pt idx="9">
                  <c:v>-9.264705882352942</c:v>
                </c:pt>
                <c:pt idx="10">
                  <c:v>-16.00771456123433</c:v>
                </c:pt>
                <c:pt idx="11">
                  <c:v>-2.0833333333333335</c:v>
                </c:pt>
                <c:pt idx="12">
                  <c:v>-2.2727272727272729</c:v>
                </c:pt>
                <c:pt idx="13">
                  <c:v>-1.3574660633484164</c:v>
                </c:pt>
                <c:pt idx="14">
                  <c:v>-3.5514018691588785</c:v>
                </c:pt>
                <c:pt idx="15">
                  <c:v>0</c:v>
                </c:pt>
                <c:pt idx="16">
                  <c:v>0</c:v>
                </c:pt>
                <c:pt idx="17">
                  <c:v>2.1660649819494586</c:v>
                </c:pt>
                <c:pt idx="18">
                  <c:v>0.99290780141843971</c:v>
                </c:pt>
                <c:pt idx="19">
                  <c:v>5.4794520547945202</c:v>
                </c:pt>
                <c:pt idx="20">
                  <c:v>-3.8431372549019609</c:v>
                </c:pt>
                <c:pt idx="21">
                  <c:v>0</c:v>
                </c:pt>
                <c:pt idx="23">
                  <c:v>2.3341523341523343</c:v>
                </c:pt>
                <c:pt idx="24">
                  <c:v>-2.9066171923314781</c:v>
                </c:pt>
                <c:pt idx="25">
                  <c:v>-5.0674951789157916</c:v>
                </c:pt>
              </c:numCache>
            </c:numRef>
          </c:val>
          <c:extLst>
            <c:ext xmlns:c16="http://schemas.microsoft.com/office/drawing/2014/chart" uri="{C3380CC4-5D6E-409C-BE32-E72D297353CC}">
              <c16:uniqueId val="{00000020-E124-4832-821D-7F80C7E97F1E}"/>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{20F82504-1B0B-4CA2-91FD-E1B3C792FAF4}</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E124-4832-821D-7F80C7E97F1E}"/>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{C63FF61A-450B-4365-B7A1-F6B486AFE742}</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E124-4832-821D-7F80C7E97F1E}"/>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{F6E88997-1E08-4338-AB6C-9D77C6057D2F}</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E124-4832-821D-7F80C7E97F1E}"/>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{D4DE98ED-033D-4EB0-AF9F-263AC5BCBA14}</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E124-4832-821D-7F80C7E97F1E}"/>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{5B51F401-9D67-450B-B461-9810C012D067}</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E124-4832-821D-7F80C7E97F1E}"/>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{43F33E68-FC4E-4031-8846-A00AC8E88AC7}</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E124-4832-821D-7F80C7E97F1E}"/>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{FF066AF3-5C34-46CC-AD88-BA8386335ECF}</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E124-4832-821D-7F80C7E97F1E}"/>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{EDE91699-688B-44D5-ABBB-C3A83D28BC17}</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E124-4832-821D-7F80C7E97F1E}"/>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{84173179-224C-45F8-8B67-1145EB867625}</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E124-4832-821D-7F80C7E97F1E}"/>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{F6C165E6-825A-4529-B786-C2389B207BEB}</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E124-4832-821D-7F80C7E97F1E}"/>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{F3876F5D-15CE-4CBC-9855-05A2601EF997}</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E124-4832-821D-7F80C7E97F1E}"/>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{A0546751-DC76-4ECA-AEC9-2F54CAC28E01}</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E124-4832-821D-7F80C7E97F1E}"/>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{7B5736D9-3A2A-44B1-B628-47ABDCF28227}</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E124-4832-821D-7F80C7E97F1E}"/>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{6730354F-5F97-40C4-85BC-562BEA57769B}</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E124-4832-821D-7F80C7E97F1E}"/>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{C1A76C8A-39DA-44DA-BACB-66B5301D19FE}</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E124-4832-821D-7F80C7E97F1E}"/>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{31AF7C26-9B9B-43A7-9810-87F6FF22EA4C}</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E124-4832-821D-7F80C7E97F1E}"/>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{5BB9B457-3E45-4F12-803D-FB9D6D46DCD8}</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E124-4832-821D-7F80C7E97F1E}"/>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{7ACED497-FE09-440B-ADC2-3DD1C3795AAC}</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E124-4832-821D-7F80C7E97F1E}"/>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{8447A94E-2607-4AD0-AE69-2B01D03C5585}</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E124-4832-821D-7F80C7E97F1E}"/>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{3860CB6B-DBC4-4466-891C-0CF08C19054A}</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E124-4832-821D-7F80C7E97F1E}"/>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{C88A5A8F-B760-442F-A900-F8BA298843EC}</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E124-4832-821D-7F80C7E97F1E}"/>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{98F85EB5-0783-44DB-A17A-7F76B42A7EA6}</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E124-4832-821D-7F80C7E97F1E}"/>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{7401D478-255D-477A-AC9F-9BAF3FA8C3D9}</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E124-4832-821D-7F80C7E97F1E}"/>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{236DE88F-1F50-44E8-9D1C-7053F8CD860E}</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E124-4832-821D-7F80C7E97F1E}"/>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{AB491261-A4DE-426B-B0F8-CB637E3C1165}</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E124-4832-821D-7F80C7E97F1E}"/>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{3EA22CC7-A77C-4263-B7F9-15A422F33909}</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E124-4832-821D-7F80C7E97F1E}"/>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{EA84D620-69B5-4A33-99D4-B674BF94C811}</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E124-4832-821D-7F80C7E97F1E}"/>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{C46957CA-07A5-44E0-BC1E-16E051C90D02}</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E124-4832-821D-7F80C7E97F1E}"/>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{9EFD6B20-DD07-4F98-B904-85FE7DABB0B4}</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E124-4832-821D-7F80C7E97F1E}"/>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{91F9306A-11D5-448B-8EB0-8A5FA0605DB3}</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E124-4832-821D-7F80C7E97F1E}"/>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{E35787D1-F1AA-48F7-9868-F0127B532602}</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E124-4832-821D-7F80C7E97F1E}"/>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{FA1A12F3-DD88-4CCA-9EEA-F8513971EB7E}</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E124-4832-821D-7F80C7E97F1E}"/>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E124-4832-821D-7F80C7E97F1E}"/>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E124-4832-821D-7F80C7E97F1E}"/>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{CEE97B81-672F-49C1-8931-C3239C697165}</c15:txfldGUID>
                      <c15:f>Diagramm!$I$46</c15:f>
                      <c15:dlblFieldTableCache>
                        <c:ptCount val="1"/>
                      </c15:dlblFieldTableCache>
                    </c15:dlblFTEntry>
                  </c15:dlblFieldTable>
                  <c15:showDataLabelsRange val="0"/>
                </c:ext>
                <c:ext xmlns:c16="http://schemas.microsoft.com/office/drawing/2014/chart" uri="{C3380CC4-5D6E-409C-BE32-E72D297353CC}">
                  <c16:uniqueId val="{00000000-6F74-4DC7-8FD3-E373EEF29983}"/>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{FB2AD77A-E9FA-4E94-9DB8-2610A9AC92EE}</c15:txfldGUID>
                      <c15:f>Diagramm!$I$47</c15:f>
                      <c15:dlblFieldTableCache>
                        <c:ptCount val="1"/>
                      </c15:dlblFieldTableCache>
                    </c15:dlblFTEntry>
                  </c15:dlblFieldTable>
                  <c15:showDataLabelsRange val="0"/>
                </c:ext>
                <c:ext xmlns:c16="http://schemas.microsoft.com/office/drawing/2014/chart" uri="{C3380CC4-5D6E-409C-BE32-E72D297353CC}">
                  <c16:uniqueId val="{00000001-6F74-4DC7-8FD3-E373EEF29983}"/>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{CC1CA41B-1417-44CF-A41D-1F3C1977D316}</c15:txfldGUID>
                      <c15:f>Diagramm!$I$48</c15:f>
                      <c15:dlblFieldTableCache>
                        <c:ptCount val="1"/>
                      </c15:dlblFieldTableCache>
                    </c15:dlblFTEntry>
                  </c15:dlblFieldTable>
                  <c15:showDataLabelsRange val="0"/>
                </c:ext>
                <c:ext xmlns:c16="http://schemas.microsoft.com/office/drawing/2014/chart" uri="{C3380CC4-5D6E-409C-BE32-E72D297353CC}">
                  <c16:uniqueId val="{00000002-6F74-4DC7-8FD3-E373EEF29983}"/>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{FC223176-7D53-40F2-B8C3-5EDF56C3C397}</c15:txfldGUID>
                      <c15:f>Diagramm!$I$49</c15:f>
                      <c15:dlblFieldTableCache>
                        <c:ptCount val="1"/>
                      </c15:dlblFieldTableCache>
                    </c15:dlblFTEntry>
                  </c15:dlblFieldTable>
                  <c15:showDataLabelsRange val="0"/>
                </c:ext>
                <c:ext xmlns:c16="http://schemas.microsoft.com/office/drawing/2014/chart" uri="{C3380CC4-5D6E-409C-BE32-E72D297353CC}">
                  <c16:uniqueId val="{00000003-6F74-4DC7-8FD3-E373EEF29983}"/>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{FA9082BE-9899-4EAE-A11E-F675A686AD8A}</c15:txfldGUID>
                      <c15:f>Diagramm!$I$50</c15:f>
                      <c15:dlblFieldTableCache>
                        <c:ptCount val="1"/>
                      </c15:dlblFieldTableCache>
                    </c15:dlblFTEntry>
                  </c15:dlblFieldTable>
                  <c15:showDataLabelsRange val="0"/>
                </c:ext>
                <c:ext xmlns:c16="http://schemas.microsoft.com/office/drawing/2014/chart" uri="{C3380CC4-5D6E-409C-BE32-E72D297353CC}">
                  <c16:uniqueId val="{00000004-6F74-4DC7-8FD3-E373EEF29983}"/>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{3FDEF6D5-34B1-48B6-BAF5-56B61005C629}</c15:txfldGUID>
                      <c15:f>Diagramm!$I$51</c15:f>
                      <c15:dlblFieldTableCache>
                        <c:ptCount val="1"/>
                      </c15:dlblFieldTableCache>
                    </c15:dlblFTEntry>
                  </c15:dlblFieldTable>
                  <c15:showDataLabelsRange val="0"/>
                </c:ext>
                <c:ext xmlns:c16="http://schemas.microsoft.com/office/drawing/2014/chart" uri="{C3380CC4-5D6E-409C-BE32-E72D297353CC}">
                  <c16:uniqueId val="{00000005-6F74-4DC7-8FD3-E373EEF29983}"/>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{F47B2672-A784-450F-9BF3-7EA3CC085835}</c15:txfldGUID>
                      <c15:f>Diagramm!$I$52</c15:f>
                      <c15:dlblFieldTableCache>
                        <c:ptCount val="1"/>
                      </c15:dlblFieldTableCache>
                    </c15:dlblFTEntry>
                  </c15:dlblFieldTable>
                  <c15:showDataLabelsRange val="0"/>
                </c:ext>
                <c:ext xmlns:c16="http://schemas.microsoft.com/office/drawing/2014/chart" uri="{C3380CC4-5D6E-409C-BE32-E72D297353CC}">
                  <c16:uniqueId val="{00000006-6F74-4DC7-8FD3-E373EEF29983}"/>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{3DCC7794-469C-48A6-A184-E877CF3FF6C6}</c15:txfldGUID>
                      <c15:f>Diagramm!$I$53</c15:f>
                      <c15:dlblFieldTableCache>
                        <c:ptCount val="1"/>
                      </c15:dlblFieldTableCache>
                    </c15:dlblFTEntry>
                  </c15:dlblFieldTable>
                  <c15:showDataLabelsRange val="0"/>
                </c:ext>
                <c:ext xmlns:c16="http://schemas.microsoft.com/office/drawing/2014/chart" uri="{C3380CC4-5D6E-409C-BE32-E72D297353CC}">
                  <c16:uniqueId val="{00000007-6F74-4DC7-8FD3-E373EEF29983}"/>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{3EC046E4-D0F8-44B4-A187-1246ECE44260}</c15:txfldGUID>
                      <c15:f>Diagramm!$I$54</c15:f>
                      <c15:dlblFieldTableCache>
                        <c:ptCount val="1"/>
                      </c15:dlblFieldTableCache>
                    </c15:dlblFTEntry>
                  </c15:dlblFieldTable>
                  <c15:showDataLabelsRange val="0"/>
                </c:ext>
                <c:ext xmlns:c16="http://schemas.microsoft.com/office/drawing/2014/chart" uri="{C3380CC4-5D6E-409C-BE32-E72D297353CC}">
                  <c16:uniqueId val="{00000008-6F74-4DC7-8FD3-E373EEF29983}"/>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{EA41D982-0A10-43A2-8427-180B5AB63706}</c15:txfldGUID>
                      <c15:f>Diagramm!$I$55</c15:f>
                      <c15:dlblFieldTableCache>
                        <c:ptCount val="1"/>
                      </c15:dlblFieldTableCache>
                    </c15:dlblFTEntry>
                  </c15:dlblFieldTable>
                  <c15:showDataLabelsRange val="0"/>
                </c:ext>
                <c:ext xmlns:c16="http://schemas.microsoft.com/office/drawing/2014/chart" uri="{C3380CC4-5D6E-409C-BE32-E72D297353CC}">
                  <c16:uniqueId val="{00000009-6F74-4DC7-8FD3-E373EEF29983}"/>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{08E0F7A4-7BCF-49A7-BE5B-6CBC3635810C}</c15:txfldGUID>
                      <c15:f>Diagramm!$I$56</c15:f>
                      <c15:dlblFieldTableCache>
                        <c:ptCount val="1"/>
                      </c15:dlblFieldTableCache>
                    </c15:dlblFTEntry>
                  </c15:dlblFieldTable>
                  <c15:showDataLabelsRange val="0"/>
                </c:ext>
                <c:ext xmlns:c16="http://schemas.microsoft.com/office/drawing/2014/chart" uri="{C3380CC4-5D6E-409C-BE32-E72D297353CC}">
                  <c16:uniqueId val="{0000000A-6F74-4DC7-8FD3-E373EEF29983}"/>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{89D9BF65-1B82-4816-8145-C02F7DBB69CF}</c15:txfldGUID>
                      <c15:f>Diagramm!$I$57</c15:f>
                      <c15:dlblFieldTableCache>
                        <c:ptCount val="1"/>
                      </c15:dlblFieldTableCache>
                    </c15:dlblFTEntry>
                  </c15:dlblFieldTable>
                  <c15:showDataLabelsRange val="0"/>
                </c:ext>
                <c:ext xmlns:c16="http://schemas.microsoft.com/office/drawing/2014/chart" uri="{C3380CC4-5D6E-409C-BE32-E72D297353CC}">
                  <c16:uniqueId val="{0000000B-6F74-4DC7-8FD3-E373EEF29983}"/>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{D7466111-0B7C-48A3-82A5-0326F2912043}</c15:txfldGUID>
                      <c15:f>Diagramm!$I$58</c15:f>
                      <c15:dlblFieldTableCache>
                        <c:ptCount val="1"/>
                      </c15:dlblFieldTableCache>
                    </c15:dlblFTEntry>
                  </c15:dlblFieldTable>
                  <c15:showDataLabelsRange val="0"/>
                </c:ext>
                <c:ext xmlns:c16="http://schemas.microsoft.com/office/drawing/2014/chart" uri="{C3380CC4-5D6E-409C-BE32-E72D297353CC}">
                  <c16:uniqueId val="{0000000C-6F74-4DC7-8FD3-E373EEF29983}"/>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{E7DAB438-4995-4BEC-B08E-45D23BEACD2D}</c15:txfldGUID>
                      <c15:f>Diagramm!$I$59</c15:f>
                      <c15:dlblFieldTableCache>
                        <c:ptCount val="1"/>
                      </c15:dlblFieldTableCache>
                    </c15:dlblFTEntry>
                  </c15:dlblFieldTable>
                  <c15:showDataLabelsRange val="0"/>
                </c:ext>
                <c:ext xmlns:c16="http://schemas.microsoft.com/office/drawing/2014/chart" uri="{C3380CC4-5D6E-409C-BE32-E72D297353CC}">
                  <c16:uniqueId val="{0000000D-6F74-4DC7-8FD3-E373EEF29983}"/>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{0B3FAD09-2636-47C9-9EFC-13135E1DE49F}</c15:txfldGUID>
                      <c15:f>Diagramm!$I$60</c15:f>
                      <c15:dlblFieldTableCache>
                        <c:ptCount val="1"/>
                      </c15:dlblFieldTableCache>
                    </c15:dlblFTEntry>
                  </c15:dlblFieldTable>
                  <c15:showDataLabelsRange val="0"/>
                </c:ext>
                <c:ext xmlns:c16="http://schemas.microsoft.com/office/drawing/2014/chart" uri="{C3380CC4-5D6E-409C-BE32-E72D297353CC}">
                  <c16:uniqueId val="{0000000E-6F74-4DC7-8FD3-E373EEF29983}"/>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{55742FBA-2236-4D89-92F5-A8CDA55E9718}</c15:txfldGUID>
                      <c15:f>Diagramm!$I$61</c15:f>
                      <c15:dlblFieldTableCache>
                        <c:ptCount val="1"/>
                      </c15:dlblFieldTableCache>
                    </c15:dlblFTEntry>
                  </c15:dlblFieldTable>
                  <c15:showDataLabelsRange val="0"/>
                </c:ext>
                <c:ext xmlns:c16="http://schemas.microsoft.com/office/drawing/2014/chart" uri="{C3380CC4-5D6E-409C-BE32-E72D297353CC}">
                  <c16:uniqueId val="{0000000F-6F74-4DC7-8FD3-E373EEF29983}"/>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{F60398AA-4205-409D-A265-5C2BEF263AE3}</c15:txfldGUID>
                      <c15:f>Diagramm!$I$62</c15:f>
                      <c15:dlblFieldTableCache>
                        <c:ptCount val="1"/>
                      </c15:dlblFieldTableCache>
                    </c15:dlblFTEntry>
                  </c15:dlblFieldTable>
                  <c15:showDataLabelsRange val="0"/>
                </c:ext>
                <c:ext xmlns:c16="http://schemas.microsoft.com/office/drawing/2014/chart" uri="{C3380CC4-5D6E-409C-BE32-E72D297353CC}">
                  <c16:uniqueId val="{00000010-6F74-4DC7-8FD3-E373EEF29983}"/>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{690BC84B-2DD6-4AE9-B4B9-93D0F95EA579}</c15:txfldGUID>
                      <c15:f>Diagramm!$I$63</c15:f>
                      <c15:dlblFieldTableCache>
                        <c:ptCount val="1"/>
                      </c15:dlblFieldTableCache>
                    </c15:dlblFTEntry>
                  </c15:dlblFieldTable>
                  <c15:showDataLabelsRange val="0"/>
                </c:ext>
                <c:ext xmlns:c16="http://schemas.microsoft.com/office/drawing/2014/chart" uri="{C3380CC4-5D6E-409C-BE32-E72D297353CC}">
                  <c16:uniqueId val="{00000011-6F74-4DC7-8FD3-E373EEF29983}"/>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{B9FA39B9-E8AE-43DD-83AD-50D3E6A7ABB4}</c15:txfldGUID>
                      <c15:f>Diagramm!$I$64</c15:f>
                      <c15:dlblFieldTableCache>
                        <c:ptCount val="1"/>
                      </c15:dlblFieldTableCache>
                    </c15:dlblFTEntry>
                  </c15:dlblFieldTable>
                  <c15:showDataLabelsRange val="0"/>
                </c:ext>
                <c:ext xmlns:c16="http://schemas.microsoft.com/office/drawing/2014/chart" uri="{C3380CC4-5D6E-409C-BE32-E72D297353CC}">
                  <c16:uniqueId val="{00000012-6F74-4DC7-8FD3-E373EEF29983}"/>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{1895AC60-7A27-4F76-8E2F-20C4CB174040}</c15:txfldGUID>
                      <c15:f>Diagramm!$I$65</c15:f>
                      <c15:dlblFieldTableCache>
                        <c:ptCount val="1"/>
                      </c15:dlblFieldTableCache>
                    </c15:dlblFTEntry>
                  </c15:dlblFieldTable>
                  <c15:showDataLabelsRange val="0"/>
                </c:ext>
                <c:ext xmlns:c16="http://schemas.microsoft.com/office/drawing/2014/chart" uri="{C3380CC4-5D6E-409C-BE32-E72D297353CC}">
                  <c16:uniqueId val="{00000013-6F74-4DC7-8FD3-E373EEF29983}"/>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{62A2C010-7C12-4F04-B527-E441C7209288}</c15:txfldGUID>
                      <c15:f>Diagramm!$I$66</c15:f>
                      <c15:dlblFieldTableCache>
                        <c:ptCount val="1"/>
                      </c15:dlblFieldTableCache>
                    </c15:dlblFTEntry>
                  </c15:dlblFieldTable>
                  <c15:showDataLabelsRange val="0"/>
                </c:ext>
                <c:ext xmlns:c16="http://schemas.microsoft.com/office/drawing/2014/chart" uri="{C3380CC4-5D6E-409C-BE32-E72D297353CC}">
                  <c16:uniqueId val="{00000014-6F74-4DC7-8FD3-E373EEF29983}"/>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{EA7A5CD2-76CF-4382-9808-7A4384BC8556}</c15:txfldGUID>
                      <c15:f>Diagramm!$I$67</c15:f>
                      <c15:dlblFieldTableCache>
                        <c:ptCount val="1"/>
                      </c15:dlblFieldTableCache>
                    </c15:dlblFTEntry>
                  </c15:dlblFieldTable>
                  <c15:showDataLabelsRange val="0"/>
                </c:ext>
                <c:ext xmlns:c16="http://schemas.microsoft.com/office/drawing/2014/chart" uri="{C3380CC4-5D6E-409C-BE32-E72D297353CC}">
                  <c16:uniqueId val="{00000015-6F74-4DC7-8FD3-E373EEF29983}"/>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6F74-4DC7-8FD3-E373EEF29983}"/>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{6B813959-7887-403C-927F-A0956847BFB1}</c15:txfldGUID>
                      <c15:f>Diagramm!$K$46</c15:f>
                      <c15:dlblFieldTableCache>
                        <c:ptCount val="1"/>
                      </c15:dlblFieldTableCache>
                    </c15:dlblFTEntry>
                  </c15:dlblFieldTable>
                  <c15:showDataLabelsRange val="0"/>
                </c:ext>
                <c:ext xmlns:c16="http://schemas.microsoft.com/office/drawing/2014/chart" uri="{C3380CC4-5D6E-409C-BE32-E72D297353CC}">
                  <c16:uniqueId val="{00000017-6F74-4DC7-8FD3-E373EEF29983}"/>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{789D7E1E-84BB-4BC2-9A26-874F2CA41C92}</c15:txfldGUID>
                      <c15:f>Diagramm!$K$47</c15:f>
                      <c15:dlblFieldTableCache>
                        <c:ptCount val="1"/>
                      </c15:dlblFieldTableCache>
                    </c15:dlblFTEntry>
                  </c15:dlblFieldTable>
                  <c15:showDataLabelsRange val="0"/>
                </c:ext>
                <c:ext xmlns:c16="http://schemas.microsoft.com/office/drawing/2014/chart" uri="{C3380CC4-5D6E-409C-BE32-E72D297353CC}">
                  <c16:uniqueId val="{00000018-6F74-4DC7-8FD3-E373EEF29983}"/>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{F610B2AA-77C7-4F2D-9919-F9B3748AFEDB}</c15:txfldGUID>
                      <c15:f>Diagramm!$K$48</c15:f>
                      <c15:dlblFieldTableCache>
                        <c:ptCount val="1"/>
                      </c15:dlblFieldTableCache>
                    </c15:dlblFTEntry>
                  </c15:dlblFieldTable>
                  <c15:showDataLabelsRange val="0"/>
                </c:ext>
                <c:ext xmlns:c16="http://schemas.microsoft.com/office/drawing/2014/chart" uri="{C3380CC4-5D6E-409C-BE32-E72D297353CC}">
                  <c16:uniqueId val="{00000019-6F74-4DC7-8FD3-E373EEF29983}"/>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{224F0D7B-50E0-4C73-A1D9-509A0F7B57C4}</c15:txfldGUID>
                      <c15:f>Diagramm!$K$49</c15:f>
                      <c15:dlblFieldTableCache>
                        <c:ptCount val="1"/>
                      </c15:dlblFieldTableCache>
                    </c15:dlblFTEntry>
                  </c15:dlblFieldTable>
                  <c15:showDataLabelsRange val="0"/>
                </c:ext>
                <c:ext xmlns:c16="http://schemas.microsoft.com/office/drawing/2014/chart" uri="{C3380CC4-5D6E-409C-BE32-E72D297353CC}">
                  <c16:uniqueId val="{0000001A-6F74-4DC7-8FD3-E373EEF29983}"/>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{30294D54-075C-4A64-BBF2-8895DE7739F2}</c15:txfldGUID>
                      <c15:f>Diagramm!$K$50</c15:f>
                      <c15:dlblFieldTableCache>
                        <c:ptCount val="1"/>
                      </c15:dlblFieldTableCache>
                    </c15:dlblFTEntry>
                  </c15:dlblFieldTable>
                  <c15:showDataLabelsRange val="0"/>
                </c:ext>
                <c:ext xmlns:c16="http://schemas.microsoft.com/office/drawing/2014/chart" uri="{C3380CC4-5D6E-409C-BE32-E72D297353CC}">
                  <c16:uniqueId val="{0000001B-6F74-4DC7-8FD3-E373EEF29983}"/>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{7FC8904B-F9A4-4C92-805E-FE403467D565}</c15:txfldGUID>
                      <c15:f>Diagramm!$K$51</c15:f>
                      <c15:dlblFieldTableCache>
                        <c:ptCount val="1"/>
                      </c15:dlblFieldTableCache>
                    </c15:dlblFTEntry>
                  </c15:dlblFieldTable>
                  <c15:showDataLabelsRange val="0"/>
                </c:ext>
                <c:ext xmlns:c16="http://schemas.microsoft.com/office/drawing/2014/chart" uri="{C3380CC4-5D6E-409C-BE32-E72D297353CC}">
                  <c16:uniqueId val="{0000001C-6F74-4DC7-8FD3-E373EEF29983}"/>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{F00709D2-7957-4CDD-A0E8-5811BD8715AC}</c15:txfldGUID>
                      <c15:f>Diagramm!$K$52</c15:f>
                      <c15:dlblFieldTableCache>
                        <c:ptCount val="1"/>
                      </c15:dlblFieldTableCache>
                    </c15:dlblFTEntry>
                  </c15:dlblFieldTable>
                  <c15:showDataLabelsRange val="0"/>
                </c:ext>
                <c:ext xmlns:c16="http://schemas.microsoft.com/office/drawing/2014/chart" uri="{C3380CC4-5D6E-409C-BE32-E72D297353CC}">
                  <c16:uniqueId val="{0000001D-6F74-4DC7-8FD3-E373EEF29983}"/>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{26CD3CED-ABC8-468A-A000-C4DE8EA8D1B0}</c15:txfldGUID>
                      <c15:f>Diagramm!$K$53</c15:f>
                      <c15:dlblFieldTableCache>
                        <c:ptCount val="1"/>
                      </c15:dlblFieldTableCache>
                    </c15:dlblFTEntry>
                  </c15:dlblFieldTable>
                  <c15:showDataLabelsRange val="0"/>
                </c:ext>
                <c:ext xmlns:c16="http://schemas.microsoft.com/office/drawing/2014/chart" uri="{C3380CC4-5D6E-409C-BE32-E72D297353CC}">
                  <c16:uniqueId val="{0000001E-6F74-4DC7-8FD3-E373EEF29983}"/>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{10F79956-EB25-4EEA-95B7-25BF650CEA8A}</c15:txfldGUID>
                      <c15:f>Diagramm!$K$54</c15:f>
                      <c15:dlblFieldTableCache>
                        <c:ptCount val="1"/>
                      </c15:dlblFieldTableCache>
                    </c15:dlblFTEntry>
                  </c15:dlblFieldTable>
                  <c15:showDataLabelsRange val="0"/>
                </c:ext>
                <c:ext xmlns:c16="http://schemas.microsoft.com/office/drawing/2014/chart" uri="{C3380CC4-5D6E-409C-BE32-E72D297353CC}">
                  <c16:uniqueId val="{0000001F-6F74-4DC7-8FD3-E373EEF29983}"/>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{7D60A00E-5977-4A13-8AC3-1577CC586225}</c15:txfldGUID>
                      <c15:f>Diagramm!$K$55</c15:f>
                      <c15:dlblFieldTableCache>
                        <c:ptCount val="1"/>
                      </c15:dlblFieldTableCache>
                    </c15:dlblFTEntry>
                  </c15:dlblFieldTable>
                  <c15:showDataLabelsRange val="0"/>
                </c:ext>
                <c:ext xmlns:c16="http://schemas.microsoft.com/office/drawing/2014/chart" uri="{C3380CC4-5D6E-409C-BE32-E72D297353CC}">
                  <c16:uniqueId val="{00000020-6F74-4DC7-8FD3-E373EEF29983}"/>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{31E4939F-8069-4792-8361-8A6D4A75860F}</c15:txfldGUID>
                      <c15:f>Diagramm!$K$56</c15:f>
                      <c15:dlblFieldTableCache>
                        <c:ptCount val="1"/>
                      </c15:dlblFieldTableCache>
                    </c15:dlblFTEntry>
                  </c15:dlblFieldTable>
                  <c15:showDataLabelsRange val="0"/>
                </c:ext>
                <c:ext xmlns:c16="http://schemas.microsoft.com/office/drawing/2014/chart" uri="{C3380CC4-5D6E-409C-BE32-E72D297353CC}">
                  <c16:uniqueId val="{00000021-6F74-4DC7-8FD3-E373EEF29983}"/>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{93EB5D7D-9DEC-4871-B50D-ECF855987771}</c15:txfldGUID>
                      <c15:f>Diagramm!$K$57</c15:f>
                      <c15:dlblFieldTableCache>
                        <c:ptCount val="1"/>
                      </c15:dlblFieldTableCache>
                    </c15:dlblFTEntry>
                  </c15:dlblFieldTable>
                  <c15:showDataLabelsRange val="0"/>
                </c:ext>
                <c:ext xmlns:c16="http://schemas.microsoft.com/office/drawing/2014/chart" uri="{C3380CC4-5D6E-409C-BE32-E72D297353CC}">
                  <c16:uniqueId val="{00000022-6F74-4DC7-8FD3-E373EEF29983}"/>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{DBEE5CCD-10A1-4E68-A508-460782A8F647}</c15:txfldGUID>
                      <c15:f>Diagramm!$K$58</c15:f>
                      <c15:dlblFieldTableCache>
                        <c:ptCount val="1"/>
                      </c15:dlblFieldTableCache>
                    </c15:dlblFTEntry>
                  </c15:dlblFieldTable>
                  <c15:showDataLabelsRange val="0"/>
                </c:ext>
                <c:ext xmlns:c16="http://schemas.microsoft.com/office/drawing/2014/chart" uri="{C3380CC4-5D6E-409C-BE32-E72D297353CC}">
                  <c16:uniqueId val="{00000023-6F74-4DC7-8FD3-E373EEF29983}"/>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{C0536DDF-B8AD-4B1A-99E0-A7BCCFCA8A28}</c15:txfldGUID>
                      <c15:f>Diagramm!$K$59</c15:f>
                      <c15:dlblFieldTableCache>
                        <c:ptCount val="1"/>
                      </c15:dlblFieldTableCache>
                    </c15:dlblFTEntry>
                  </c15:dlblFieldTable>
                  <c15:showDataLabelsRange val="0"/>
                </c:ext>
                <c:ext xmlns:c16="http://schemas.microsoft.com/office/drawing/2014/chart" uri="{C3380CC4-5D6E-409C-BE32-E72D297353CC}">
                  <c16:uniqueId val="{00000024-6F74-4DC7-8FD3-E373EEF29983}"/>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{4A15C060-C97B-4C32-B664-B5A249A4D795}</c15:txfldGUID>
                      <c15:f>Diagramm!$K$60</c15:f>
                      <c15:dlblFieldTableCache>
                        <c:ptCount val="1"/>
                      </c15:dlblFieldTableCache>
                    </c15:dlblFTEntry>
                  </c15:dlblFieldTable>
                  <c15:showDataLabelsRange val="0"/>
                </c:ext>
                <c:ext xmlns:c16="http://schemas.microsoft.com/office/drawing/2014/chart" uri="{C3380CC4-5D6E-409C-BE32-E72D297353CC}">
                  <c16:uniqueId val="{00000025-6F74-4DC7-8FD3-E373EEF29983}"/>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{C2C3688D-84D7-4567-BC44-D893ACA98EE8}</c15:txfldGUID>
                      <c15:f>Diagramm!$K$61</c15:f>
                      <c15:dlblFieldTableCache>
                        <c:ptCount val="1"/>
                      </c15:dlblFieldTableCache>
                    </c15:dlblFTEntry>
                  </c15:dlblFieldTable>
                  <c15:showDataLabelsRange val="0"/>
                </c:ext>
                <c:ext xmlns:c16="http://schemas.microsoft.com/office/drawing/2014/chart" uri="{C3380CC4-5D6E-409C-BE32-E72D297353CC}">
                  <c16:uniqueId val="{00000026-6F74-4DC7-8FD3-E373EEF29983}"/>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{F407B100-BF5C-4FBE-A324-29AEC95C13F0}</c15:txfldGUID>
                      <c15:f>Diagramm!$K$62</c15:f>
                      <c15:dlblFieldTableCache>
                        <c:ptCount val="1"/>
                      </c15:dlblFieldTableCache>
                    </c15:dlblFTEntry>
                  </c15:dlblFieldTable>
                  <c15:showDataLabelsRange val="0"/>
                </c:ext>
                <c:ext xmlns:c16="http://schemas.microsoft.com/office/drawing/2014/chart" uri="{C3380CC4-5D6E-409C-BE32-E72D297353CC}">
                  <c16:uniqueId val="{00000027-6F74-4DC7-8FD3-E373EEF29983}"/>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{245E0254-8F25-4000-A201-688DCF359340}</c15:txfldGUID>
                      <c15:f>Diagramm!$K$63</c15:f>
                      <c15:dlblFieldTableCache>
                        <c:ptCount val="1"/>
                      </c15:dlblFieldTableCache>
                    </c15:dlblFTEntry>
                  </c15:dlblFieldTable>
                  <c15:showDataLabelsRange val="0"/>
                </c:ext>
                <c:ext xmlns:c16="http://schemas.microsoft.com/office/drawing/2014/chart" uri="{C3380CC4-5D6E-409C-BE32-E72D297353CC}">
                  <c16:uniqueId val="{00000028-6F74-4DC7-8FD3-E373EEF29983}"/>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{CE43616F-AC8B-490B-850B-53829B01B143}</c15:txfldGUID>
                      <c15:f>Diagramm!$K$64</c15:f>
                      <c15:dlblFieldTableCache>
                        <c:ptCount val="1"/>
                      </c15:dlblFieldTableCache>
                    </c15:dlblFTEntry>
                  </c15:dlblFieldTable>
                  <c15:showDataLabelsRange val="0"/>
                </c:ext>
                <c:ext xmlns:c16="http://schemas.microsoft.com/office/drawing/2014/chart" uri="{C3380CC4-5D6E-409C-BE32-E72D297353CC}">
                  <c16:uniqueId val="{00000029-6F74-4DC7-8FD3-E373EEF29983}"/>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{B3B5EC0F-D7A5-42D6-AD36-0990DB4D1B75}</c15:txfldGUID>
                      <c15:f>Diagramm!$K$65</c15:f>
                      <c15:dlblFieldTableCache>
                        <c:ptCount val="1"/>
                      </c15:dlblFieldTableCache>
                    </c15:dlblFTEntry>
                  </c15:dlblFieldTable>
                  <c15:showDataLabelsRange val="0"/>
                </c:ext>
                <c:ext xmlns:c16="http://schemas.microsoft.com/office/drawing/2014/chart" uri="{C3380CC4-5D6E-409C-BE32-E72D297353CC}">
                  <c16:uniqueId val="{0000002A-6F74-4DC7-8FD3-E373EEF29983}"/>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{279989DF-CC3E-4FE0-9ADD-070487023C35}</c15:txfldGUID>
                      <c15:f>Diagramm!$K$66</c15:f>
                      <c15:dlblFieldTableCache>
                        <c:ptCount val="1"/>
                      </c15:dlblFieldTableCache>
                    </c15:dlblFTEntry>
                  </c15:dlblFieldTable>
                  <c15:showDataLabelsRange val="0"/>
                </c:ext>
                <c:ext xmlns:c16="http://schemas.microsoft.com/office/drawing/2014/chart" uri="{C3380CC4-5D6E-409C-BE32-E72D297353CC}">
                  <c16:uniqueId val="{0000002B-6F74-4DC7-8FD3-E373EEF29983}"/>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{9422BA05-A244-468D-BE8D-B4D1F982216D}</c15:txfldGUID>
                      <c15:f>Diagramm!$K$67</c15:f>
                      <c15:dlblFieldTableCache>
                        <c:ptCount val="1"/>
                      </c15:dlblFieldTableCache>
                    </c15:dlblFTEntry>
                  </c15:dlblFieldTable>
                  <c15:showDataLabelsRange val="0"/>
                </c:ext>
                <c:ext xmlns:c16="http://schemas.microsoft.com/office/drawing/2014/chart" uri="{C3380CC4-5D6E-409C-BE32-E72D297353CC}">
                  <c16:uniqueId val="{0000002C-6F74-4DC7-8FD3-E373EEF29983}"/>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6F74-4DC7-8FD3-E373EEF29983}"/>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{044CE969-8374-40A9-B258-991D2388063E}</c15:txfldGUID>
                      <c15:f>Diagramm!$J$46</c15:f>
                      <c15:dlblFieldTableCache>
                        <c:ptCount val="1"/>
                      </c15:dlblFieldTableCache>
                    </c15:dlblFTEntry>
                  </c15:dlblFieldTable>
                  <c15:showDataLabelsRange val="0"/>
                </c:ext>
                <c:ext xmlns:c16="http://schemas.microsoft.com/office/drawing/2014/chart" uri="{C3380CC4-5D6E-409C-BE32-E72D297353CC}">
                  <c16:uniqueId val="{0000002E-6F74-4DC7-8FD3-E373EEF29983}"/>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{CCE1E5A9-16C0-4B56-ADD8-49C1F54E4D01}</c15:txfldGUID>
                      <c15:f>Diagramm!$J$47</c15:f>
                      <c15:dlblFieldTableCache>
                        <c:ptCount val="1"/>
                      </c15:dlblFieldTableCache>
                    </c15:dlblFTEntry>
                  </c15:dlblFieldTable>
                  <c15:showDataLabelsRange val="0"/>
                </c:ext>
                <c:ext xmlns:c16="http://schemas.microsoft.com/office/drawing/2014/chart" uri="{C3380CC4-5D6E-409C-BE32-E72D297353CC}">
                  <c16:uniqueId val="{0000002F-6F74-4DC7-8FD3-E373EEF29983}"/>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{D54D9EF9-7F18-4CD3-9F3F-8C9A48EC50BB}</c15:txfldGUID>
                      <c15:f>Diagramm!$J$48</c15:f>
                      <c15:dlblFieldTableCache>
                        <c:ptCount val="1"/>
                      </c15:dlblFieldTableCache>
                    </c15:dlblFTEntry>
                  </c15:dlblFieldTable>
                  <c15:showDataLabelsRange val="0"/>
                </c:ext>
                <c:ext xmlns:c16="http://schemas.microsoft.com/office/drawing/2014/chart" uri="{C3380CC4-5D6E-409C-BE32-E72D297353CC}">
                  <c16:uniqueId val="{00000030-6F74-4DC7-8FD3-E373EEF29983}"/>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{F93A4300-A394-4743-82B0-75834194A55B}</c15:txfldGUID>
                      <c15:f>Diagramm!$J$49</c15:f>
                      <c15:dlblFieldTableCache>
                        <c:ptCount val="1"/>
                      </c15:dlblFieldTableCache>
                    </c15:dlblFTEntry>
                  </c15:dlblFieldTable>
                  <c15:showDataLabelsRange val="0"/>
                </c:ext>
                <c:ext xmlns:c16="http://schemas.microsoft.com/office/drawing/2014/chart" uri="{C3380CC4-5D6E-409C-BE32-E72D297353CC}">
                  <c16:uniqueId val="{00000031-6F74-4DC7-8FD3-E373EEF29983}"/>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{3C60EBEB-5478-4093-83A4-5034CD232C5B}</c15:txfldGUID>
                      <c15:f>Diagramm!$J$50</c15:f>
                      <c15:dlblFieldTableCache>
                        <c:ptCount val="1"/>
                      </c15:dlblFieldTableCache>
                    </c15:dlblFTEntry>
                  </c15:dlblFieldTable>
                  <c15:showDataLabelsRange val="0"/>
                </c:ext>
                <c:ext xmlns:c16="http://schemas.microsoft.com/office/drawing/2014/chart" uri="{C3380CC4-5D6E-409C-BE32-E72D297353CC}">
                  <c16:uniqueId val="{00000032-6F74-4DC7-8FD3-E373EEF29983}"/>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{167635E1-88ED-470F-A436-432409EC6944}</c15:txfldGUID>
                      <c15:f>Diagramm!$J$51</c15:f>
                      <c15:dlblFieldTableCache>
                        <c:ptCount val="1"/>
                      </c15:dlblFieldTableCache>
                    </c15:dlblFTEntry>
                  </c15:dlblFieldTable>
                  <c15:showDataLabelsRange val="0"/>
                </c:ext>
                <c:ext xmlns:c16="http://schemas.microsoft.com/office/drawing/2014/chart" uri="{C3380CC4-5D6E-409C-BE32-E72D297353CC}">
                  <c16:uniqueId val="{00000033-6F74-4DC7-8FD3-E373EEF29983}"/>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{F87E2297-C857-4247-8F3C-21BE345EBC30}</c15:txfldGUID>
                      <c15:f>Diagramm!$J$52</c15:f>
                      <c15:dlblFieldTableCache>
                        <c:ptCount val="1"/>
                      </c15:dlblFieldTableCache>
                    </c15:dlblFTEntry>
                  </c15:dlblFieldTable>
                  <c15:showDataLabelsRange val="0"/>
                </c:ext>
                <c:ext xmlns:c16="http://schemas.microsoft.com/office/drawing/2014/chart" uri="{C3380CC4-5D6E-409C-BE32-E72D297353CC}">
                  <c16:uniqueId val="{00000034-6F74-4DC7-8FD3-E373EEF29983}"/>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{E9EE8D94-A9D3-4A6C-A952-343382D1BC3C}</c15:txfldGUID>
                      <c15:f>Diagramm!$J$53</c15:f>
                      <c15:dlblFieldTableCache>
                        <c:ptCount val="1"/>
                      </c15:dlblFieldTableCache>
                    </c15:dlblFTEntry>
                  </c15:dlblFieldTable>
                  <c15:showDataLabelsRange val="0"/>
                </c:ext>
                <c:ext xmlns:c16="http://schemas.microsoft.com/office/drawing/2014/chart" uri="{C3380CC4-5D6E-409C-BE32-E72D297353CC}">
                  <c16:uniqueId val="{00000035-6F74-4DC7-8FD3-E373EEF29983}"/>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{5A45C030-C58E-4E22-A533-3FFE0C2732C7}</c15:txfldGUID>
                      <c15:f>Diagramm!$J$54</c15:f>
                      <c15:dlblFieldTableCache>
                        <c:ptCount val="1"/>
                      </c15:dlblFieldTableCache>
                    </c15:dlblFTEntry>
                  </c15:dlblFieldTable>
                  <c15:showDataLabelsRange val="0"/>
                </c:ext>
                <c:ext xmlns:c16="http://schemas.microsoft.com/office/drawing/2014/chart" uri="{C3380CC4-5D6E-409C-BE32-E72D297353CC}">
                  <c16:uniqueId val="{00000036-6F74-4DC7-8FD3-E373EEF29983}"/>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{690A8E66-CEAA-415F-88A2-FE2BF6632E6E}</c15:txfldGUID>
                      <c15:f>Diagramm!$J$55</c15:f>
                      <c15:dlblFieldTableCache>
                        <c:ptCount val="1"/>
                      </c15:dlblFieldTableCache>
                    </c15:dlblFTEntry>
                  </c15:dlblFieldTable>
                  <c15:showDataLabelsRange val="0"/>
                </c:ext>
                <c:ext xmlns:c16="http://schemas.microsoft.com/office/drawing/2014/chart" uri="{C3380CC4-5D6E-409C-BE32-E72D297353CC}">
                  <c16:uniqueId val="{00000037-6F74-4DC7-8FD3-E373EEF29983}"/>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{58E20000-9952-4625-A83F-88EE014F4884}</c15:txfldGUID>
                      <c15:f>Diagramm!$J$56</c15:f>
                      <c15:dlblFieldTableCache>
                        <c:ptCount val="1"/>
                      </c15:dlblFieldTableCache>
                    </c15:dlblFTEntry>
                  </c15:dlblFieldTable>
                  <c15:showDataLabelsRange val="0"/>
                </c:ext>
                <c:ext xmlns:c16="http://schemas.microsoft.com/office/drawing/2014/chart" uri="{C3380CC4-5D6E-409C-BE32-E72D297353CC}">
                  <c16:uniqueId val="{00000038-6F74-4DC7-8FD3-E373EEF29983}"/>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{B5D2D21A-8F8B-4C3F-90E0-5D34418B64E0}</c15:txfldGUID>
                      <c15:f>Diagramm!$J$57</c15:f>
                      <c15:dlblFieldTableCache>
                        <c:ptCount val="1"/>
                      </c15:dlblFieldTableCache>
                    </c15:dlblFTEntry>
                  </c15:dlblFieldTable>
                  <c15:showDataLabelsRange val="0"/>
                </c:ext>
                <c:ext xmlns:c16="http://schemas.microsoft.com/office/drawing/2014/chart" uri="{C3380CC4-5D6E-409C-BE32-E72D297353CC}">
                  <c16:uniqueId val="{00000039-6F74-4DC7-8FD3-E373EEF29983}"/>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{7CEB2E64-4D97-425A-9BCC-89A13CFF890A}</c15:txfldGUID>
                      <c15:f>Diagramm!$J$58</c15:f>
                      <c15:dlblFieldTableCache>
                        <c:ptCount val="1"/>
                      </c15:dlblFieldTableCache>
                    </c15:dlblFTEntry>
                  </c15:dlblFieldTable>
                  <c15:showDataLabelsRange val="0"/>
                </c:ext>
                <c:ext xmlns:c16="http://schemas.microsoft.com/office/drawing/2014/chart" uri="{C3380CC4-5D6E-409C-BE32-E72D297353CC}">
                  <c16:uniqueId val="{0000003A-6F74-4DC7-8FD3-E373EEF29983}"/>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{21F7332F-7CF0-4845-ABDE-96162E64AE0A}</c15:txfldGUID>
                      <c15:f>Diagramm!$J$59</c15:f>
                      <c15:dlblFieldTableCache>
                        <c:ptCount val="1"/>
                      </c15:dlblFieldTableCache>
                    </c15:dlblFTEntry>
                  </c15:dlblFieldTable>
                  <c15:showDataLabelsRange val="0"/>
                </c:ext>
                <c:ext xmlns:c16="http://schemas.microsoft.com/office/drawing/2014/chart" uri="{C3380CC4-5D6E-409C-BE32-E72D297353CC}">
                  <c16:uniqueId val="{0000003B-6F74-4DC7-8FD3-E373EEF29983}"/>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{B227D78A-A70E-46F1-A3AD-0E831F70DA79}</c15:txfldGUID>
                      <c15:f>Diagramm!$J$60</c15:f>
                      <c15:dlblFieldTableCache>
                        <c:ptCount val="1"/>
                      </c15:dlblFieldTableCache>
                    </c15:dlblFTEntry>
                  </c15:dlblFieldTable>
                  <c15:showDataLabelsRange val="0"/>
                </c:ext>
                <c:ext xmlns:c16="http://schemas.microsoft.com/office/drawing/2014/chart" uri="{C3380CC4-5D6E-409C-BE32-E72D297353CC}">
                  <c16:uniqueId val="{0000003C-6F74-4DC7-8FD3-E373EEF29983}"/>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{E4D3AB78-76D6-44F3-9B42-0C849E4863CC}</c15:txfldGUID>
                      <c15:f>Diagramm!$J$61</c15:f>
                      <c15:dlblFieldTableCache>
                        <c:ptCount val="1"/>
                      </c15:dlblFieldTableCache>
                    </c15:dlblFTEntry>
                  </c15:dlblFieldTable>
                  <c15:showDataLabelsRange val="0"/>
                </c:ext>
                <c:ext xmlns:c16="http://schemas.microsoft.com/office/drawing/2014/chart" uri="{C3380CC4-5D6E-409C-BE32-E72D297353CC}">
                  <c16:uniqueId val="{0000003D-6F74-4DC7-8FD3-E373EEF29983}"/>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{540DA8A2-7E3D-4FF1-B1E2-BA78FCC0B5F1}</c15:txfldGUID>
                      <c15:f>Diagramm!$J$62</c15:f>
                      <c15:dlblFieldTableCache>
                        <c:ptCount val="1"/>
                      </c15:dlblFieldTableCache>
                    </c15:dlblFTEntry>
                  </c15:dlblFieldTable>
                  <c15:showDataLabelsRange val="0"/>
                </c:ext>
                <c:ext xmlns:c16="http://schemas.microsoft.com/office/drawing/2014/chart" uri="{C3380CC4-5D6E-409C-BE32-E72D297353CC}">
                  <c16:uniqueId val="{0000003E-6F74-4DC7-8FD3-E373EEF29983}"/>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{52EB218A-C706-442E-B40E-D2844EE1C646}</c15:txfldGUID>
                      <c15:f>Diagramm!$J$63</c15:f>
                      <c15:dlblFieldTableCache>
                        <c:ptCount val="1"/>
                      </c15:dlblFieldTableCache>
                    </c15:dlblFTEntry>
                  </c15:dlblFieldTable>
                  <c15:showDataLabelsRange val="0"/>
                </c:ext>
                <c:ext xmlns:c16="http://schemas.microsoft.com/office/drawing/2014/chart" uri="{C3380CC4-5D6E-409C-BE32-E72D297353CC}">
                  <c16:uniqueId val="{0000003F-6F74-4DC7-8FD3-E373EEF29983}"/>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{19530635-4AE0-49D0-AAAB-BAD3329B7BF7}</c15:txfldGUID>
                      <c15:f>Diagramm!$J$64</c15:f>
                      <c15:dlblFieldTableCache>
                        <c:ptCount val="1"/>
                      </c15:dlblFieldTableCache>
                    </c15:dlblFTEntry>
                  </c15:dlblFieldTable>
                  <c15:showDataLabelsRange val="0"/>
                </c:ext>
                <c:ext xmlns:c16="http://schemas.microsoft.com/office/drawing/2014/chart" uri="{C3380CC4-5D6E-409C-BE32-E72D297353CC}">
                  <c16:uniqueId val="{00000040-6F74-4DC7-8FD3-E373EEF29983}"/>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{D6BA7988-A20A-41E4-AEE8-575788F0654E}</c15:txfldGUID>
                      <c15:f>Diagramm!$J$65</c15:f>
                      <c15:dlblFieldTableCache>
                        <c:ptCount val="1"/>
                      </c15:dlblFieldTableCache>
                    </c15:dlblFTEntry>
                  </c15:dlblFieldTable>
                  <c15:showDataLabelsRange val="0"/>
                </c:ext>
                <c:ext xmlns:c16="http://schemas.microsoft.com/office/drawing/2014/chart" uri="{C3380CC4-5D6E-409C-BE32-E72D297353CC}">
                  <c16:uniqueId val="{00000041-6F74-4DC7-8FD3-E373EEF29983}"/>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{1BFF9FC6-5B34-4111-A282-F9A5C91018B5}</c15:txfldGUID>
                      <c15:f>Diagramm!$J$66</c15:f>
                      <c15:dlblFieldTableCache>
                        <c:ptCount val="1"/>
                      </c15:dlblFieldTableCache>
                    </c15:dlblFTEntry>
                  </c15:dlblFieldTable>
                  <c15:showDataLabelsRange val="0"/>
                </c:ext>
                <c:ext xmlns:c16="http://schemas.microsoft.com/office/drawing/2014/chart" uri="{C3380CC4-5D6E-409C-BE32-E72D297353CC}">
                  <c16:uniqueId val="{00000042-6F74-4DC7-8FD3-E373EEF29983}"/>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{B2B270E8-DD9F-4324-A8D6-6372E7970C91}</c15:txfldGUID>
                      <c15:f>Diagramm!$J$67</c15:f>
                      <c15:dlblFieldTableCache>
                        <c:ptCount val="1"/>
                      </c15:dlblFieldTableCache>
                    </c15:dlblFTEntry>
                  </c15:dlblFieldTable>
                  <c15:showDataLabelsRange val="0"/>
                </c:ext>
                <c:ext xmlns:c16="http://schemas.microsoft.com/office/drawing/2014/chart" uri="{C3380CC4-5D6E-409C-BE32-E72D297353CC}">
                  <c16:uniqueId val="{00000043-6F74-4DC7-8FD3-E373EEF29983}"/>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6F74-4DC7-8FD3-E373EEF29983}"/>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986-44A7-8EE0-2FCE6A93B699}"/>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986-44A7-8EE0-2FCE6A93B699}"/>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986-44A7-8EE0-2FCE6A93B699}"/>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986-44A7-8EE0-2FCE6A93B699}"/>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986-44A7-8EE0-2FCE6A93B699}"/>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986-44A7-8EE0-2FCE6A93B699}"/>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986-44A7-8EE0-2FCE6A93B699}"/>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986-44A7-8EE0-2FCE6A93B699}"/>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986-44A7-8EE0-2FCE6A93B699}"/>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986-44A7-8EE0-2FCE6A93B699}"/>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2986-44A7-8EE0-2FCE6A93B699}"/>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986-44A7-8EE0-2FCE6A93B699}"/>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2986-44A7-8EE0-2FCE6A93B699}"/>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986-44A7-8EE0-2FCE6A93B699}"/>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2986-44A7-8EE0-2FCE6A93B699}"/>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2986-44A7-8EE0-2FCE6A93B699}"/>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2986-44A7-8EE0-2FCE6A93B699}"/>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2986-44A7-8EE0-2FCE6A93B699}"/>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2986-44A7-8EE0-2FCE6A93B699}"/>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2986-44A7-8EE0-2FCE6A93B699}"/>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2986-44A7-8EE0-2FCE6A93B699}"/>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2986-44A7-8EE0-2FCE6A93B699}"/>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2986-44A7-8EE0-2FCE6A93B699}"/>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2986-44A7-8EE0-2FCE6A93B699}"/>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2986-44A7-8EE0-2FCE6A93B699}"/>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2986-44A7-8EE0-2FCE6A93B699}"/>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2986-44A7-8EE0-2FCE6A93B699}"/>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2986-44A7-8EE0-2FCE6A93B699}"/>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2986-44A7-8EE0-2FCE6A93B699}"/>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2986-44A7-8EE0-2FCE6A93B699}"/>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2986-44A7-8EE0-2FCE6A93B699}"/>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2986-44A7-8EE0-2FCE6A93B699}"/>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2986-44A7-8EE0-2FCE6A93B699}"/>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2986-44A7-8EE0-2FCE6A93B699}"/>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2986-44A7-8EE0-2FCE6A93B699}"/>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2986-44A7-8EE0-2FCE6A93B699}"/>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2986-44A7-8EE0-2FCE6A93B699}"/>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2986-44A7-8EE0-2FCE6A93B699}"/>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2986-44A7-8EE0-2FCE6A93B699}"/>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2986-44A7-8EE0-2FCE6A93B699}"/>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2986-44A7-8EE0-2FCE6A93B699}"/>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2986-44A7-8EE0-2FCE6A93B699}"/>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2986-44A7-8EE0-2FCE6A93B699}"/>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2986-44A7-8EE0-2FCE6A93B699}"/>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2986-44A7-8EE0-2FCE6A93B699}"/>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2986-44A7-8EE0-2FCE6A93B699}"/>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2986-44A7-8EE0-2FCE6A93B699}"/>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2986-44A7-8EE0-2FCE6A93B699}"/>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2986-44A7-8EE0-2FCE6A93B699}"/>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2986-44A7-8EE0-2FCE6A93B699}"/>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2986-44A7-8EE0-2FCE6A93B699}"/>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2986-44A7-8EE0-2FCE6A93B699}"/>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2986-44A7-8EE0-2FCE6A93B699}"/>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2986-44A7-8EE0-2FCE6A93B699}"/>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2986-44A7-8EE0-2FCE6A93B699}"/>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2986-44A7-8EE0-2FCE6A93B699}"/>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2986-44A7-8EE0-2FCE6A93B699}"/>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2986-44A7-8EE0-2FCE6A93B699}"/>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2986-44A7-8EE0-2FCE6A93B699}"/>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2986-44A7-8EE0-2FCE6A93B699}"/>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2986-44A7-8EE0-2FCE6A93B699}"/>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2986-44A7-8EE0-2FCE6A93B699}"/>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2986-44A7-8EE0-2FCE6A93B699}"/>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2986-44A7-8EE0-2FCE6A93B699}"/>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2986-44A7-8EE0-2FCE6A93B699}"/>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2986-44A7-8EE0-2FCE6A93B699}"/>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2986-44A7-8EE0-2FCE6A93B699}"/>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2986-44A7-8EE0-2FCE6A93B699}"/>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2986-44A7-8EE0-2FCE6A93B699}"/>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100.89452008079536</c:v>
                </c:pt>
                <c:pt idx="2">
                  <c:v>102.85406993520631</c:v>
                </c:pt>
                <c:pt idx="3">
                  <c:v>99.522572860103352</c:v>
                </c:pt>
                <c:pt idx="4">
                  <c:v>103.15311770415256</c:v>
                </c:pt>
                <c:pt idx="5">
                  <c:v>104.28897458093964</c:v>
                </c:pt>
                <c:pt idx="6">
                  <c:v>106.17245088009233</c:v>
                </c:pt>
                <c:pt idx="7">
                  <c:v>103.08491382702447</c:v>
                </c:pt>
                <c:pt idx="8">
                  <c:v>106.0465360300097</c:v>
                </c:pt>
                <c:pt idx="9">
                  <c:v>107.51554261430707</c:v>
                </c:pt>
                <c:pt idx="10">
                  <c:v>109.42525117389366</c:v>
                </c:pt>
                <c:pt idx="11">
                  <c:v>105.82093859027833</c:v>
                </c:pt>
                <c:pt idx="12">
                  <c:v>109.12095695286064</c:v>
                </c:pt>
                <c:pt idx="13">
                  <c:v>110.03908606804649</c:v>
                </c:pt>
                <c:pt idx="14">
                  <c:v>113.55683219223</c:v>
                </c:pt>
                <c:pt idx="15">
                  <c:v>110.1886099525196</c:v>
                </c:pt>
                <c:pt idx="16">
                  <c:v>112.76461792712678</c:v>
                </c:pt>
                <c:pt idx="17">
                  <c:v>113.44927992445109</c:v>
                </c:pt>
                <c:pt idx="18">
                  <c:v>115.53212140290128</c:v>
                </c:pt>
                <c:pt idx="19">
                  <c:v>112.50491854883136</c:v>
                </c:pt>
                <c:pt idx="20">
                  <c:v>115.44817816951287</c:v>
                </c:pt>
                <c:pt idx="21">
                  <c:v>116.05676661157891</c:v>
                </c:pt>
                <c:pt idx="22">
                  <c:v>118.44127908501876</c:v>
                </c:pt>
                <c:pt idx="23">
                  <c:v>115.41407623094881</c:v>
                </c:pt>
                <c:pt idx="24">
                  <c:v>118.22617454946092</c:v>
                </c:pt>
              </c:numCache>
            </c:numRef>
          </c:val>
          <c:smooth val="0"/>
          <c:extLst>
            <c:ext xmlns:c16="http://schemas.microsoft.com/office/drawing/2014/chart" uri="{C3380CC4-5D6E-409C-BE32-E72D297353CC}">
              <c16:uniqueId val="{00000000-5286-45E0-A131-D5023B1D0B0E}"/>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105.15436241610739</c:v>
                </c:pt>
                <c:pt idx="2">
                  <c:v>105.95973154362417</c:v>
                </c:pt>
                <c:pt idx="3">
                  <c:v>100.21476510067113</c:v>
                </c:pt>
                <c:pt idx="4">
                  <c:v>99.919463087248317</c:v>
                </c:pt>
                <c:pt idx="5">
                  <c:v>104.93959731543625</c:v>
                </c:pt>
                <c:pt idx="6">
                  <c:v>108</c:v>
                </c:pt>
                <c:pt idx="7">
                  <c:v>103.35570469798658</c:v>
                </c:pt>
                <c:pt idx="8">
                  <c:v>103.57046979865771</c:v>
                </c:pt>
                <c:pt idx="9">
                  <c:v>109.12751677852349</c:v>
                </c:pt>
                <c:pt idx="10">
                  <c:v>113.23489932885906</c:v>
                </c:pt>
                <c:pt idx="11">
                  <c:v>107.51677852348993</c:v>
                </c:pt>
                <c:pt idx="12">
                  <c:v>109.18120805369126</c:v>
                </c:pt>
                <c:pt idx="13">
                  <c:v>114.52348993288591</c:v>
                </c:pt>
                <c:pt idx="14">
                  <c:v>117.53020134228187</c:v>
                </c:pt>
                <c:pt idx="15">
                  <c:v>112.34899328859061</c:v>
                </c:pt>
                <c:pt idx="16">
                  <c:v>114.57718120805369</c:v>
                </c:pt>
                <c:pt idx="17">
                  <c:v>121.98657718120805</c:v>
                </c:pt>
                <c:pt idx="18">
                  <c:v>125.503355704698</c:v>
                </c:pt>
                <c:pt idx="19">
                  <c:v>121.93288590604028</c:v>
                </c:pt>
                <c:pt idx="20">
                  <c:v>123.35570469798658</c:v>
                </c:pt>
                <c:pt idx="21">
                  <c:v>127.11409395973155</c:v>
                </c:pt>
                <c:pt idx="22">
                  <c:v>129.20805369127518</c:v>
                </c:pt>
                <c:pt idx="23">
                  <c:v>125.26174496644296</c:v>
                </c:pt>
                <c:pt idx="24">
                  <c:v>117.20805369127515</c:v>
                </c:pt>
              </c:numCache>
            </c:numRef>
          </c:val>
          <c:smooth val="0"/>
          <c:extLst>
            <c:ext xmlns:c16="http://schemas.microsoft.com/office/drawing/2014/chart" uri="{C3380CC4-5D6E-409C-BE32-E72D297353CC}">
              <c16:uniqueId val="{00000001-5286-45E0-A131-D5023B1D0B0E}"/>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103.7781762295082</c:v>
                </c:pt>
                <c:pt idx="2">
                  <c:v>101.53688524590163</c:v>
                </c:pt>
                <c:pt idx="3">
                  <c:v>99.410860655737707</c:v>
                </c:pt>
                <c:pt idx="4">
                  <c:v>95.146004098360663</c:v>
                </c:pt>
                <c:pt idx="5">
                  <c:v>98.245389344262293</c:v>
                </c:pt>
                <c:pt idx="6">
                  <c:v>95.427766393442624</c:v>
                </c:pt>
                <c:pt idx="7">
                  <c:v>94.147028688524586</c:v>
                </c:pt>
                <c:pt idx="8">
                  <c:v>94.633709016393439</c:v>
                </c:pt>
                <c:pt idx="9">
                  <c:v>97.246413934426229</c:v>
                </c:pt>
                <c:pt idx="10">
                  <c:v>94.851434426229503</c:v>
                </c:pt>
                <c:pt idx="11">
                  <c:v>93.724385245901644</c:v>
                </c:pt>
                <c:pt idx="12">
                  <c:v>92.443647540983605</c:v>
                </c:pt>
                <c:pt idx="13">
                  <c:v>97.950819672131146</c:v>
                </c:pt>
                <c:pt idx="14">
                  <c:v>93.596311475409834</c:v>
                </c:pt>
                <c:pt idx="15">
                  <c:v>93.135245901639337</c:v>
                </c:pt>
                <c:pt idx="16">
                  <c:v>92.379610655737707</c:v>
                </c:pt>
                <c:pt idx="17">
                  <c:v>94.082991803278688</c:v>
                </c:pt>
                <c:pt idx="18">
                  <c:v>91.892930327868854</c:v>
                </c:pt>
                <c:pt idx="19">
                  <c:v>91.444672131147541</c:v>
                </c:pt>
                <c:pt idx="20">
                  <c:v>91.828893442622956</c:v>
                </c:pt>
                <c:pt idx="21">
                  <c:v>95.107581967213122</c:v>
                </c:pt>
                <c:pt idx="22">
                  <c:v>92.1875</c:v>
                </c:pt>
                <c:pt idx="23">
                  <c:v>90.163934426229503</c:v>
                </c:pt>
                <c:pt idx="24">
                  <c:v>88.345286885245898</c:v>
                </c:pt>
              </c:numCache>
            </c:numRef>
          </c:val>
          <c:smooth val="0"/>
          <c:extLst>
            <c:ext xmlns:c16="http://schemas.microsoft.com/office/drawing/2014/chart" uri="{C3380CC4-5D6E-409C-BE32-E72D297353CC}">
              <c16:uniqueId val="{00000002-5286-45E0-A131-D5023B1D0B0E}"/>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5286-45E0-A131-D5023B1D0B0E}"/>
                </c:ext>
              </c:extLst>
            </c:dLbl>
            <c:dLbl>
              <c:idx val="1"/>
              <c:delete val="1"/>
              <c:extLst>
                <c:ext xmlns:c15="http://schemas.microsoft.com/office/drawing/2012/chart" uri="{CE6537A1-D6FC-4f65-9D91-7224C49458BB}"/>
                <c:ext xmlns:c16="http://schemas.microsoft.com/office/drawing/2014/chart" uri="{C3380CC4-5D6E-409C-BE32-E72D297353CC}">
                  <c16:uniqueId val="{00000004-5286-45E0-A131-D5023B1D0B0E}"/>
                </c:ext>
              </c:extLst>
            </c:dLbl>
            <c:dLbl>
              <c:idx val="2"/>
              <c:delete val="1"/>
              <c:extLst>
                <c:ext xmlns:c15="http://schemas.microsoft.com/office/drawing/2012/chart" uri="{CE6537A1-D6FC-4f65-9D91-7224C49458BB}"/>
                <c:ext xmlns:c16="http://schemas.microsoft.com/office/drawing/2014/chart" uri="{C3380CC4-5D6E-409C-BE32-E72D297353CC}">
                  <c16:uniqueId val="{00000005-5286-45E0-A131-D5023B1D0B0E}"/>
                </c:ext>
              </c:extLst>
            </c:dLbl>
            <c:dLbl>
              <c:idx val="3"/>
              <c:delete val="1"/>
              <c:extLst>
                <c:ext xmlns:c15="http://schemas.microsoft.com/office/drawing/2012/chart" uri="{CE6537A1-D6FC-4f65-9D91-7224C49458BB}"/>
                <c:ext xmlns:c16="http://schemas.microsoft.com/office/drawing/2014/chart" uri="{C3380CC4-5D6E-409C-BE32-E72D297353CC}">
                  <c16:uniqueId val="{00000006-5286-45E0-A131-D5023B1D0B0E}"/>
                </c:ext>
              </c:extLst>
            </c:dLbl>
            <c:dLbl>
              <c:idx val="4"/>
              <c:delete val="1"/>
              <c:extLst>
                <c:ext xmlns:c15="http://schemas.microsoft.com/office/drawing/2012/chart" uri="{CE6537A1-D6FC-4f65-9D91-7224C49458BB}"/>
                <c:ext xmlns:c16="http://schemas.microsoft.com/office/drawing/2014/chart" uri="{C3380CC4-5D6E-409C-BE32-E72D297353CC}">
                  <c16:uniqueId val="{00000007-5286-45E0-A131-D5023B1D0B0E}"/>
                </c:ext>
              </c:extLst>
            </c:dLbl>
            <c:dLbl>
              <c:idx val="5"/>
              <c:delete val="1"/>
              <c:extLst>
                <c:ext xmlns:c15="http://schemas.microsoft.com/office/drawing/2012/chart" uri="{CE6537A1-D6FC-4f65-9D91-7224C49458BB}"/>
                <c:ext xmlns:c16="http://schemas.microsoft.com/office/drawing/2014/chart" uri="{C3380CC4-5D6E-409C-BE32-E72D297353CC}">
                  <c16:uniqueId val="{00000008-5286-45E0-A131-D5023B1D0B0E}"/>
                </c:ext>
              </c:extLst>
            </c:dLbl>
            <c:dLbl>
              <c:idx val="6"/>
              <c:delete val="1"/>
              <c:extLst>
                <c:ext xmlns:c15="http://schemas.microsoft.com/office/drawing/2012/chart" uri="{CE6537A1-D6FC-4f65-9D91-7224C49458BB}"/>
                <c:ext xmlns:c16="http://schemas.microsoft.com/office/drawing/2014/chart" uri="{C3380CC4-5D6E-409C-BE32-E72D297353CC}">
                  <c16:uniqueId val="{00000009-5286-45E0-A131-D5023B1D0B0E}"/>
                </c:ext>
              </c:extLst>
            </c:dLbl>
            <c:dLbl>
              <c:idx val="7"/>
              <c:delete val="1"/>
              <c:extLst>
                <c:ext xmlns:c15="http://schemas.microsoft.com/office/drawing/2012/chart" uri="{CE6537A1-D6FC-4f65-9D91-7224C49458BB}"/>
                <c:ext xmlns:c16="http://schemas.microsoft.com/office/drawing/2014/chart" uri="{C3380CC4-5D6E-409C-BE32-E72D297353CC}">
                  <c16:uniqueId val="{0000000A-5286-45E0-A131-D5023B1D0B0E}"/>
                </c:ext>
              </c:extLst>
            </c:dLbl>
            <c:dLbl>
              <c:idx val="8"/>
              <c:delete val="1"/>
              <c:extLst>
                <c:ext xmlns:c15="http://schemas.microsoft.com/office/drawing/2012/chart" uri="{CE6537A1-D6FC-4f65-9D91-7224C49458BB}"/>
                <c:ext xmlns:c16="http://schemas.microsoft.com/office/drawing/2014/chart" uri="{C3380CC4-5D6E-409C-BE32-E72D297353CC}">
                  <c16:uniqueId val="{0000000B-5286-45E0-A131-D5023B1D0B0E}"/>
                </c:ext>
              </c:extLst>
            </c:dLbl>
            <c:dLbl>
              <c:idx val="9"/>
              <c:delete val="1"/>
              <c:extLst>
                <c:ext xmlns:c15="http://schemas.microsoft.com/office/drawing/2012/chart" uri="{CE6537A1-D6FC-4f65-9D91-7224C49458BB}"/>
                <c:ext xmlns:c16="http://schemas.microsoft.com/office/drawing/2014/chart" uri="{C3380CC4-5D6E-409C-BE32-E72D297353CC}">
                  <c16:uniqueId val="{0000000C-5286-45E0-A131-D5023B1D0B0E}"/>
                </c:ext>
              </c:extLst>
            </c:dLbl>
            <c:dLbl>
              <c:idx val="10"/>
              <c:delete val="1"/>
              <c:extLst>
                <c:ext xmlns:c15="http://schemas.microsoft.com/office/drawing/2012/chart" uri="{CE6537A1-D6FC-4f65-9D91-7224C49458BB}"/>
                <c:ext xmlns:c16="http://schemas.microsoft.com/office/drawing/2014/chart" uri="{C3380CC4-5D6E-409C-BE32-E72D297353CC}">
                  <c16:uniqueId val="{0000000D-5286-45E0-A131-D5023B1D0B0E}"/>
                </c:ext>
              </c:extLst>
            </c:dLbl>
            <c:dLbl>
              <c:idx val="11"/>
              <c:delete val="1"/>
              <c:extLst>
                <c:ext xmlns:c15="http://schemas.microsoft.com/office/drawing/2012/chart" uri="{CE6537A1-D6FC-4f65-9D91-7224C49458BB}"/>
                <c:ext xmlns:c16="http://schemas.microsoft.com/office/drawing/2014/chart" uri="{C3380CC4-5D6E-409C-BE32-E72D297353CC}">
                  <c16:uniqueId val="{0000000E-5286-45E0-A131-D5023B1D0B0E}"/>
                </c:ext>
              </c:extLst>
            </c:dLbl>
            <c:dLbl>
              <c:idx val="12"/>
              <c:delete val="1"/>
              <c:extLst>
                <c:ext xmlns:c15="http://schemas.microsoft.com/office/drawing/2012/chart" uri="{CE6537A1-D6FC-4f65-9D91-7224C49458BB}"/>
                <c:ext xmlns:c16="http://schemas.microsoft.com/office/drawing/2014/chart" uri="{C3380CC4-5D6E-409C-BE32-E72D297353CC}">
                  <c16:uniqueId val="{0000000F-5286-45E0-A131-D5023B1D0B0E}"/>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5286-45E0-A131-D5023B1D0B0E}"/>
                </c:ext>
              </c:extLst>
            </c:dLbl>
            <c:dLbl>
              <c:idx val="14"/>
              <c:delete val="1"/>
              <c:extLst>
                <c:ext xmlns:c15="http://schemas.microsoft.com/office/drawing/2012/chart" uri="{CE6537A1-D6FC-4f65-9D91-7224C49458BB}"/>
                <c:ext xmlns:c16="http://schemas.microsoft.com/office/drawing/2014/chart" uri="{C3380CC4-5D6E-409C-BE32-E72D297353CC}">
                  <c16:uniqueId val="{00000011-5286-45E0-A131-D5023B1D0B0E}"/>
                </c:ext>
              </c:extLst>
            </c:dLbl>
            <c:dLbl>
              <c:idx val="15"/>
              <c:delete val="1"/>
              <c:extLst>
                <c:ext xmlns:c15="http://schemas.microsoft.com/office/drawing/2012/chart" uri="{CE6537A1-D6FC-4f65-9D91-7224C49458BB}"/>
                <c:ext xmlns:c16="http://schemas.microsoft.com/office/drawing/2014/chart" uri="{C3380CC4-5D6E-409C-BE32-E72D297353CC}">
                  <c16:uniqueId val="{00000012-5286-45E0-A131-D5023B1D0B0E}"/>
                </c:ext>
              </c:extLst>
            </c:dLbl>
            <c:dLbl>
              <c:idx val="16"/>
              <c:delete val="1"/>
              <c:extLst>
                <c:ext xmlns:c15="http://schemas.microsoft.com/office/drawing/2012/chart" uri="{CE6537A1-D6FC-4f65-9D91-7224C49458BB}"/>
                <c:ext xmlns:c16="http://schemas.microsoft.com/office/drawing/2014/chart" uri="{C3380CC4-5D6E-409C-BE32-E72D297353CC}">
                  <c16:uniqueId val="{00000013-5286-45E0-A131-D5023B1D0B0E}"/>
                </c:ext>
              </c:extLst>
            </c:dLbl>
            <c:dLbl>
              <c:idx val="17"/>
              <c:delete val="1"/>
              <c:extLst>
                <c:ext xmlns:c15="http://schemas.microsoft.com/office/drawing/2012/chart" uri="{CE6537A1-D6FC-4f65-9D91-7224C49458BB}"/>
                <c:ext xmlns:c16="http://schemas.microsoft.com/office/drawing/2014/chart" uri="{C3380CC4-5D6E-409C-BE32-E72D297353CC}">
                  <c16:uniqueId val="{00000014-5286-45E0-A131-D5023B1D0B0E}"/>
                </c:ext>
              </c:extLst>
            </c:dLbl>
            <c:dLbl>
              <c:idx val="18"/>
              <c:delete val="1"/>
              <c:extLst>
                <c:ext xmlns:c15="http://schemas.microsoft.com/office/drawing/2012/chart" uri="{CE6537A1-D6FC-4f65-9D91-7224C49458BB}"/>
                <c:ext xmlns:c16="http://schemas.microsoft.com/office/drawing/2014/chart" uri="{C3380CC4-5D6E-409C-BE32-E72D297353CC}">
                  <c16:uniqueId val="{00000015-5286-45E0-A131-D5023B1D0B0E}"/>
                </c:ext>
              </c:extLst>
            </c:dLbl>
            <c:dLbl>
              <c:idx val="19"/>
              <c:delete val="1"/>
              <c:extLst>
                <c:ext xmlns:c15="http://schemas.microsoft.com/office/drawing/2012/chart" uri="{CE6537A1-D6FC-4f65-9D91-7224C49458BB}"/>
                <c:ext xmlns:c16="http://schemas.microsoft.com/office/drawing/2014/chart" uri="{C3380CC4-5D6E-409C-BE32-E72D297353CC}">
                  <c16:uniqueId val="{00000016-5286-45E0-A131-D5023B1D0B0E}"/>
                </c:ext>
              </c:extLst>
            </c:dLbl>
            <c:dLbl>
              <c:idx val="20"/>
              <c:delete val="1"/>
              <c:extLst>
                <c:ext xmlns:c15="http://schemas.microsoft.com/office/drawing/2012/chart" uri="{CE6537A1-D6FC-4f65-9D91-7224C49458BB}"/>
                <c:ext xmlns:c16="http://schemas.microsoft.com/office/drawing/2014/chart" uri="{C3380CC4-5D6E-409C-BE32-E72D297353CC}">
                  <c16:uniqueId val="{00000017-5286-45E0-A131-D5023B1D0B0E}"/>
                </c:ext>
              </c:extLst>
            </c:dLbl>
            <c:dLbl>
              <c:idx val="21"/>
              <c:delete val="1"/>
              <c:extLst>
                <c:ext xmlns:c15="http://schemas.microsoft.com/office/drawing/2012/chart" uri="{CE6537A1-D6FC-4f65-9D91-7224C49458BB}"/>
                <c:ext xmlns:c16="http://schemas.microsoft.com/office/drawing/2014/chart" uri="{C3380CC4-5D6E-409C-BE32-E72D297353CC}">
                  <c16:uniqueId val="{00000018-5286-45E0-A131-D5023B1D0B0E}"/>
                </c:ext>
              </c:extLst>
            </c:dLbl>
            <c:dLbl>
              <c:idx val="22"/>
              <c:delete val="1"/>
              <c:extLst>
                <c:ext xmlns:c15="http://schemas.microsoft.com/office/drawing/2012/chart" uri="{CE6537A1-D6FC-4f65-9D91-7224C49458BB}"/>
                <c:ext xmlns:c16="http://schemas.microsoft.com/office/drawing/2014/chart" uri="{C3380CC4-5D6E-409C-BE32-E72D297353CC}">
                  <c16:uniqueId val="{00000019-5286-45E0-A131-D5023B1D0B0E}"/>
                </c:ext>
              </c:extLst>
            </c:dLbl>
            <c:dLbl>
              <c:idx val="23"/>
              <c:delete val="1"/>
              <c:extLst>
                <c:ext xmlns:c15="http://schemas.microsoft.com/office/drawing/2012/chart" uri="{CE6537A1-D6FC-4f65-9D91-7224C49458BB}"/>
                <c:ext xmlns:c16="http://schemas.microsoft.com/office/drawing/2014/chart" uri="{C3380CC4-5D6E-409C-BE32-E72D297353CC}">
                  <c16:uniqueId val="{0000001A-5286-45E0-A131-D5023B1D0B0E}"/>
                </c:ext>
              </c:extLst>
            </c:dLbl>
            <c:dLbl>
              <c:idx val="24"/>
              <c:delete val="1"/>
              <c:extLst>
                <c:ext xmlns:c15="http://schemas.microsoft.com/office/drawing/2012/chart" uri="{CE6537A1-D6FC-4f65-9D91-7224C49458BB}"/>
                <c:ext xmlns:c16="http://schemas.microsoft.com/office/drawing/2014/chart" uri="{C3380CC4-5D6E-409C-BE32-E72D297353CC}">
                  <c16:uniqueId val="{0000001B-5286-45E0-A131-D5023B1D0B0E}"/>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5286-45E0-A131-D5023B1D0B0E}"/>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Ammerland (03451)</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45069</v>
      </c>
      <c r="E12" s="114">
        <v>43997</v>
      </c>
      <c r="F12" s="114">
        <v>45151</v>
      </c>
      <c r="G12" s="114">
        <v>44242</v>
      </c>
      <c r="H12" s="114">
        <v>44010</v>
      </c>
      <c r="I12" s="115">
        <v>1059</v>
      </c>
      <c r="J12" s="116">
        <v>2.4062713019768234</v>
      </c>
      <c r="N12" s="117"/>
    </row>
    <row r="13" spans="1:15" s="110" customFormat="1" ht="13.5" customHeight="1" x14ac:dyDescent="0.2">
      <c r="A13" s="118" t="s">
        <v>105</v>
      </c>
      <c r="B13" s="119" t="s">
        <v>106</v>
      </c>
      <c r="C13" s="113">
        <v>54.815948878386472</v>
      </c>
      <c r="D13" s="114">
        <v>24705</v>
      </c>
      <c r="E13" s="114">
        <v>24005</v>
      </c>
      <c r="F13" s="114">
        <v>24870</v>
      </c>
      <c r="G13" s="114">
        <v>24330</v>
      </c>
      <c r="H13" s="114">
        <v>24278</v>
      </c>
      <c r="I13" s="115">
        <v>427</v>
      </c>
      <c r="J13" s="116">
        <v>1.7587939698492463</v>
      </c>
    </row>
    <row r="14" spans="1:15" s="110" customFormat="1" ht="13.5" customHeight="1" x14ac:dyDescent="0.2">
      <c r="A14" s="120"/>
      <c r="B14" s="119" t="s">
        <v>107</v>
      </c>
      <c r="C14" s="113">
        <v>45.184051121613528</v>
      </c>
      <c r="D14" s="114">
        <v>20364</v>
      </c>
      <c r="E14" s="114">
        <v>19992</v>
      </c>
      <c r="F14" s="114">
        <v>20281</v>
      </c>
      <c r="G14" s="114">
        <v>19912</v>
      </c>
      <c r="H14" s="114">
        <v>19732</v>
      </c>
      <c r="I14" s="115">
        <v>632</v>
      </c>
      <c r="J14" s="116">
        <v>3.2029191161564969</v>
      </c>
    </row>
    <row r="15" spans="1:15" s="110" customFormat="1" ht="13.5" customHeight="1" x14ac:dyDescent="0.2">
      <c r="A15" s="118" t="s">
        <v>105</v>
      </c>
      <c r="B15" s="121" t="s">
        <v>108</v>
      </c>
      <c r="C15" s="113">
        <v>12.070380971399409</v>
      </c>
      <c r="D15" s="114">
        <v>5440</v>
      </c>
      <c r="E15" s="114">
        <v>5450</v>
      </c>
      <c r="F15" s="114">
        <v>5760</v>
      </c>
      <c r="G15" s="114">
        <v>5138</v>
      </c>
      <c r="H15" s="114">
        <v>5364</v>
      </c>
      <c r="I15" s="115">
        <v>76</v>
      </c>
      <c r="J15" s="116">
        <v>1.4168530947054436</v>
      </c>
    </row>
    <row r="16" spans="1:15" s="110" customFormat="1" ht="13.5" customHeight="1" x14ac:dyDescent="0.2">
      <c r="A16" s="118"/>
      <c r="B16" s="121" t="s">
        <v>109</v>
      </c>
      <c r="C16" s="113">
        <v>67.130400053251677</v>
      </c>
      <c r="D16" s="114">
        <v>30255</v>
      </c>
      <c r="E16" s="114">
        <v>29453</v>
      </c>
      <c r="F16" s="114">
        <v>30221</v>
      </c>
      <c r="G16" s="114">
        <v>30119</v>
      </c>
      <c r="H16" s="114">
        <v>29870</v>
      </c>
      <c r="I16" s="115">
        <v>385</v>
      </c>
      <c r="J16" s="116">
        <v>1.2889186474723804</v>
      </c>
    </row>
    <row r="17" spans="1:10" s="110" customFormat="1" ht="13.5" customHeight="1" x14ac:dyDescent="0.2">
      <c r="A17" s="118"/>
      <c r="B17" s="121" t="s">
        <v>110</v>
      </c>
      <c r="C17" s="113">
        <v>19.494552796822649</v>
      </c>
      <c r="D17" s="114">
        <v>8786</v>
      </c>
      <c r="E17" s="114">
        <v>8538</v>
      </c>
      <c r="F17" s="114">
        <v>8582</v>
      </c>
      <c r="G17" s="114">
        <v>8404</v>
      </c>
      <c r="H17" s="114">
        <v>8198</v>
      </c>
      <c r="I17" s="115">
        <v>588</v>
      </c>
      <c r="J17" s="116">
        <v>7.1724810929495</v>
      </c>
    </row>
    <row r="18" spans="1:10" s="110" customFormat="1" ht="13.5" customHeight="1" x14ac:dyDescent="0.2">
      <c r="A18" s="120"/>
      <c r="B18" s="121" t="s">
        <v>111</v>
      </c>
      <c r="C18" s="113">
        <v>1.3046661785262597</v>
      </c>
      <c r="D18" s="114">
        <v>588</v>
      </c>
      <c r="E18" s="114">
        <v>556</v>
      </c>
      <c r="F18" s="114">
        <v>588</v>
      </c>
      <c r="G18" s="114">
        <v>581</v>
      </c>
      <c r="H18" s="114">
        <v>578</v>
      </c>
      <c r="I18" s="115">
        <v>10</v>
      </c>
      <c r="J18" s="116">
        <v>1.7301038062283738</v>
      </c>
    </row>
    <row r="19" spans="1:10" s="110" customFormat="1" ht="13.5" customHeight="1" x14ac:dyDescent="0.2">
      <c r="A19" s="120"/>
      <c r="B19" s="121" t="s">
        <v>112</v>
      </c>
      <c r="C19" s="113">
        <v>0.32394772460005766</v>
      </c>
      <c r="D19" s="114">
        <v>146</v>
      </c>
      <c r="E19" s="114">
        <v>118</v>
      </c>
      <c r="F19" s="114">
        <v>141</v>
      </c>
      <c r="G19" s="114">
        <v>133</v>
      </c>
      <c r="H19" s="114">
        <v>154</v>
      </c>
      <c r="I19" s="115">
        <v>-8</v>
      </c>
      <c r="J19" s="116">
        <v>-5.1948051948051948</v>
      </c>
    </row>
    <row r="20" spans="1:10" s="110" customFormat="1" ht="13.5" customHeight="1" x14ac:dyDescent="0.2">
      <c r="A20" s="118" t="s">
        <v>113</v>
      </c>
      <c r="B20" s="122" t="s">
        <v>114</v>
      </c>
      <c r="C20" s="113">
        <v>71.614635336927819</v>
      </c>
      <c r="D20" s="114">
        <v>32276</v>
      </c>
      <c r="E20" s="114">
        <v>31387</v>
      </c>
      <c r="F20" s="114">
        <v>32489</v>
      </c>
      <c r="G20" s="114">
        <v>31801</v>
      </c>
      <c r="H20" s="114">
        <v>31783</v>
      </c>
      <c r="I20" s="115">
        <v>493</v>
      </c>
      <c r="J20" s="116">
        <v>1.5511436931693043</v>
      </c>
    </row>
    <row r="21" spans="1:10" s="110" customFormat="1" ht="13.5" customHeight="1" x14ac:dyDescent="0.2">
      <c r="A21" s="120"/>
      <c r="B21" s="122" t="s">
        <v>115</v>
      </c>
      <c r="C21" s="113">
        <v>28.385364663072178</v>
      </c>
      <c r="D21" s="114">
        <v>12793</v>
      </c>
      <c r="E21" s="114">
        <v>12610</v>
      </c>
      <c r="F21" s="114">
        <v>12662</v>
      </c>
      <c r="G21" s="114">
        <v>12441</v>
      </c>
      <c r="H21" s="114">
        <v>12227</v>
      </c>
      <c r="I21" s="115">
        <v>566</v>
      </c>
      <c r="J21" s="116">
        <v>4.6290995338185983</v>
      </c>
    </row>
    <row r="22" spans="1:10" s="110" customFormat="1" ht="13.5" customHeight="1" x14ac:dyDescent="0.2">
      <c r="A22" s="118" t="s">
        <v>113</v>
      </c>
      <c r="B22" s="122" t="s">
        <v>116</v>
      </c>
      <c r="C22" s="113">
        <v>90.816303889591509</v>
      </c>
      <c r="D22" s="114">
        <v>40930</v>
      </c>
      <c r="E22" s="114">
        <v>40649</v>
      </c>
      <c r="F22" s="114">
        <v>41241</v>
      </c>
      <c r="G22" s="114">
        <v>40450</v>
      </c>
      <c r="H22" s="114">
        <v>40317</v>
      </c>
      <c r="I22" s="115">
        <v>613</v>
      </c>
      <c r="J22" s="116">
        <v>1.520450430339559</v>
      </c>
    </row>
    <row r="23" spans="1:10" s="110" customFormat="1" ht="13.5" customHeight="1" x14ac:dyDescent="0.2">
      <c r="A23" s="123"/>
      <c r="B23" s="124" t="s">
        <v>117</v>
      </c>
      <c r="C23" s="125">
        <v>9.1548514499988904</v>
      </c>
      <c r="D23" s="114">
        <v>4126</v>
      </c>
      <c r="E23" s="114">
        <v>3339</v>
      </c>
      <c r="F23" s="114">
        <v>3903</v>
      </c>
      <c r="G23" s="114">
        <v>3785</v>
      </c>
      <c r="H23" s="114">
        <v>3684</v>
      </c>
      <c r="I23" s="115">
        <v>442</v>
      </c>
      <c r="J23" s="116">
        <v>11.997828447339849</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11264</v>
      </c>
      <c r="E26" s="114">
        <v>11706</v>
      </c>
      <c r="F26" s="114">
        <v>12011</v>
      </c>
      <c r="G26" s="114">
        <v>12161</v>
      </c>
      <c r="H26" s="140">
        <v>11765</v>
      </c>
      <c r="I26" s="115">
        <v>-501</v>
      </c>
      <c r="J26" s="116">
        <v>-4.2583935401614958</v>
      </c>
    </row>
    <row r="27" spans="1:10" s="110" customFormat="1" ht="13.5" customHeight="1" x14ac:dyDescent="0.2">
      <c r="A27" s="118" t="s">
        <v>105</v>
      </c>
      <c r="B27" s="119" t="s">
        <v>106</v>
      </c>
      <c r="C27" s="113">
        <v>40.11896306818182</v>
      </c>
      <c r="D27" s="115">
        <v>4519</v>
      </c>
      <c r="E27" s="114">
        <v>4725</v>
      </c>
      <c r="F27" s="114">
        <v>4878</v>
      </c>
      <c r="G27" s="114">
        <v>4919</v>
      </c>
      <c r="H27" s="140">
        <v>4733</v>
      </c>
      <c r="I27" s="115">
        <v>-214</v>
      </c>
      <c r="J27" s="116">
        <v>-4.5214451721952251</v>
      </c>
    </row>
    <row r="28" spans="1:10" s="110" customFormat="1" ht="13.5" customHeight="1" x14ac:dyDescent="0.2">
      <c r="A28" s="120"/>
      <c r="B28" s="119" t="s">
        <v>107</v>
      </c>
      <c r="C28" s="113">
        <v>59.88103693181818</v>
      </c>
      <c r="D28" s="115">
        <v>6745</v>
      </c>
      <c r="E28" s="114">
        <v>6981</v>
      </c>
      <c r="F28" s="114">
        <v>7133</v>
      </c>
      <c r="G28" s="114">
        <v>7242</v>
      </c>
      <c r="H28" s="140">
        <v>7032</v>
      </c>
      <c r="I28" s="115">
        <v>-287</v>
      </c>
      <c r="J28" s="116">
        <v>-4.0813424345847551</v>
      </c>
    </row>
    <row r="29" spans="1:10" s="110" customFormat="1" ht="13.5" customHeight="1" x14ac:dyDescent="0.2">
      <c r="A29" s="118" t="s">
        <v>105</v>
      </c>
      <c r="B29" s="121" t="s">
        <v>108</v>
      </c>
      <c r="C29" s="113">
        <v>15.829190340909092</v>
      </c>
      <c r="D29" s="115">
        <v>1783</v>
      </c>
      <c r="E29" s="114">
        <v>1803</v>
      </c>
      <c r="F29" s="114">
        <v>1965</v>
      </c>
      <c r="G29" s="114">
        <v>2018</v>
      </c>
      <c r="H29" s="140">
        <v>1806</v>
      </c>
      <c r="I29" s="115">
        <v>-23</v>
      </c>
      <c r="J29" s="116">
        <v>-1.2735326688815061</v>
      </c>
    </row>
    <row r="30" spans="1:10" s="110" customFormat="1" ht="13.5" customHeight="1" x14ac:dyDescent="0.2">
      <c r="A30" s="118"/>
      <c r="B30" s="121" t="s">
        <v>109</v>
      </c>
      <c r="C30" s="113">
        <v>46.102627840909093</v>
      </c>
      <c r="D30" s="115">
        <v>5193</v>
      </c>
      <c r="E30" s="114">
        <v>5557</v>
      </c>
      <c r="F30" s="114">
        <v>5659</v>
      </c>
      <c r="G30" s="114">
        <v>5710</v>
      </c>
      <c r="H30" s="140">
        <v>5639</v>
      </c>
      <c r="I30" s="115">
        <v>-446</v>
      </c>
      <c r="J30" s="116">
        <v>-7.9092037595318319</v>
      </c>
    </row>
    <row r="31" spans="1:10" s="110" customFormat="1" ht="13.5" customHeight="1" x14ac:dyDescent="0.2">
      <c r="A31" s="118"/>
      <c r="B31" s="121" t="s">
        <v>110</v>
      </c>
      <c r="C31" s="113">
        <v>19.877485795454547</v>
      </c>
      <c r="D31" s="115">
        <v>2239</v>
      </c>
      <c r="E31" s="114">
        <v>2253</v>
      </c>
      <c r="F31" s="114">
        <v>2279</v>
      </c>
      <c r="G31" s="114">
        <v>2320</v>
      </c>
      <c r="H31" s="140">
        <v>2270</v>
      </c>
      <c r="I31" s="115">
        <v>-31</v>
      </c>
      <c r="J31" s="116">
        <v>-1.3656387665198237</v>
      </c>
    </row>
    <row r="32" spans="1:10" s="110" customFormat="1" ht="13.5" customHeight="1" x14ac:dyDescent="0.2">
      <c r="A32" s="120"/>
      <c r="B32" s="121" t="s">
        <v>111</v>
      </c>
      <c r="C32" s="113">
        <v>18.181818181818183</v>
      </c>
      <c r="D32" s="115">
        <v>2048</v>
      </c>
      <c r="E32" s="114">
        <v>2093</v>
      </c>
      <c r="F32" s="114">
        <v>2108</v>
      </c>
      <c r="G32" s="114">
        <v>2113</v>
      </c>
      <c r="H32" s="140">
        <v>2050</v>
      </c>
      <c r="I32" s="115">
        <v>-2</v>
      </c>
      <c r="J32" s="116">
        <v>-9.7560975609756101E-2</v>
      </c>
    </row>
    <row r="33" spans="1:10" s="110" customFormat="1" ht="13.5" customHeight="1" x14ac:dyDescent="0.2">
      <c r="A33" s="120"/>
      <c r="B33" s="121" t="s">
        <v>112</v>
      </c>
      <c r="C33" s="113">
        <v>1.5980113636363635</v>
      </c>
      <c r="D33" s="115">
        <v>180</v>
      </c>
      <c r="E33" s="114">
        <v>189</v>
      </c>
      <c r="F33" s="114">
        <v>194</v>
      </c>
      <c r="G33" s="114">
        <v>181</v>
      </c>
      <c r="H33" s="140">
        <v>163</v>
      </c>
      <c r="I33" s="115">
        <v>17</v>
      </c>
      <c r="J33" s="116">
        <v>10.429447852760736</v>
      </c>
    </row>
    <row r="34" spans="1:10" s="110" customFormat="1" ht="13.5" customHeight="1" x14ac:dyDescent="0.2">
      <c r="A34" s="118" t="s">
        <v>113</v>
      </c>
      <c r="B34" s="122" t="s">
        <v>116</v>
      </c>
      <c r="C34" s="113">
        <v>94.78870738636364</v>
      </c>
      <c r="D34" s="115">
        <v>10677</v>
      </c>
      <c r="E34" s="114">
        <v>11110</v>
      </c>
      <c r="F34" s="114">
        <v>11422</v>
      </c>
      <c r="G34" s="114">
        <v>11564</v>
      </c>
      <c r="H34" s="140">
        <v>11204</v>
      </c>
      <c r="I34" s="115">
        <v>-527</v>
      </c>
      <c r="J34" s="116">
        <v>-4.7036772581220996</v>
      </c>
    </row>
    <row r="35" spans="1:10" s="110" customFormat="1" ht="13.5" customHeight="1" x14ac:dyDescent="0.2">
      <c r="A35" s="118"/>
      <c r="B35" s="119" t="s">
        <v>117</v>
      </c>
      <c r="C35" s="113">
        <v>4.9449573863636367</v>
      </c>
      <c r="D35" s="115">
        <v>557</v>
      </c>
      <c r="E35" s="114">
        <v>576</v>
      </c>
      <c r="F35" s="114">
        <v>571</v>
      </c>
      <c r="G35" s="114">
        <v>574</v>
      </c>
      <c r="H35" s="140">
        <v>537</v>
      </c>
      <c r="I35" s="115">
        <v>20</v>
      </c>
      <c r="J35" s="116">
        <v>3.7243947858472999</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6898</v>
      </c>
      <c r="E37" s="114">
        <v>7040</v>
      </c>
      <c r="F37" s="114">
        <v>7198</v>
      </c>
      <c r="G37" s="114">
        <v>7426</v>
      </c>
      <c r="H37" s="140">
        <v>7170</v>
      </c>
      <c r="I37" s="115">
        <v>-272</v>
      </c>
      <c r="J37" s="116">
        <v>-3.7935843793584381</v>
      </c>
    </row>
    <row r="38" spans="1:10" s="110" customFormat="1" ht="13.5" customHeight="1" x14ac:dyDescent="0.2">
      <c r="A38" s="118" t="s">
        <v>105</v>
      </c>
      <c r="B38" s="119" t="s">
        <v>106</v>
      </c>
      <c r="C38" s="113">
        <v>38.46042331110467</v>
      </c>
      <c r="D38" s="115">
        <v>2653</v>
      </c>
      <c r="E38" s="114">
        <v>2724</v>
      </c>
      <c r="F38" s="114">
        <v>2776</v>
      </c>
      <c r="G38" s="114">
        <v>2835</v>
      </c>
      <c r="H38" s="140">
        <v>2739</v>
      </c>
      <c r="I38" s="115">
        <v>-86</v>
      </c>
      <c r="J38" s="116">
        <v>-3.1398320554947059</v>
      </c>
    </row>
    <row r="39" spans="1:10" s="110" customFormat="1" ht="13.5" customHeight="1" x14ac:dyDescent="0.2">
      <c r="A39" s="120"/>
      <c r="B39" s="119" t="s">
        <v>107</v>
      </c>
      <c r="C39" s="113">
        <v>61.53957668889533</v>
      </c>
      <c r="D39" s="115">
        <v>4245</v>
      </c>
      <c r="E39" s="114">
        <v>4316</v>
      </c>
      <c r="F39" s="114">
        <v>4422</v>
      </c>
      <c r="G39" s="114">
        <v>4591</v>
      </c>
      <c r="H39" s="140">
        <v>4431</v>
      </c>
      <c r="I39" s="115">
        <v>-186</v>
      </c>
      <c r="J39" s="116">
        <v>-4.1976980365605954</v>
      </c>
    </row>
    <row r="40" spans="1:10" s="110" customFormat="1" ht="13.5" customHeight="1" x14ac:dyDescent="0.2">
      <c r="A40" s="118" t="s">
        <v>105</v>
      </c>
      <c r="B40" s="121" t="s">
        <v>108</v>
      </c>
      <c r="C40" s="113">
        <v>18.469121484488259</v>
      </c>
      <c r="D40" s="115">
        <v>1274</v>
      </c>
      <c r="E40" s="114">
        <v>1218</v>
      </c>
      <c r="F40" s="114">
        <v>1321</v>
      </c>
      <c r="G40" s="114">
        <v>1429</v>
      </c>
      <c r="H40" s="140">
        <v>1244</v>
      </c>
      <c r="I40" s="115">
        <v>30</v>
      </c>
      <c r="J40" s="116">
        <v>2.4115755627009645</v>
      </c>
    </row>
    <row r="41" spans="1:10" s="110" customFormat="1" ht="13.5" customHeight="1" x14ac:dyDescent="0.2">
      <c r="A41" s="118"/>
      <c r="B41" s="121" t="s">
        <v>109</v>
      </c>
      <c r="C41" s="113">
        <v>31.690345027544215</v>
      </c>
      <c r="D41" s="115">
        <v>2186</v>
      </c>
      <c r="E41" s="114">
        <v>2357</v>
      </c>
      <c r="F41" s="114">
        <v>2375</v>
      </c>
      <c r="G41" s="114">
        <v>2458</v>
      </c>
      <c r="H41" s="140">
        <v>2465</v>
      </c>
      <c r="I41" s="115">
        <v>-279</v>
      </c>
      <c r="J41" s="116">
        <v>-11.318458417849898</v>
      </c>
    </row>
    <row r="42" spans="1:10" s="110" customFormat="1" ht="13.5" customHeight="1" x14ac:dyDescent="0.2">
      <c r="A42" s="118"/>
      <c r="B42" s="121" t="s">
        <v>110</v>
      </c>
      <c r="C42" s="113">
        <v>20.890113076253986</v>
      </c>
      <c r="D42" s="115">
        <v>1441</v>
      </c>
      <c r="E42" s="114">
        <v>1426</v>
      </c>
      <c r="F42" s="114">
        <v>1457</v>
      </c>
      <c r="G42" s="114">
        <v>1488</v>
      </c>
      <c r="H42" s="140">
        <v>1480</v>
      </c>
      <c r="I42" s="115">
        <v>-39</v>
      </c>
      <c r="J42" s="116">
        <v>-2.6351351351351351</v>
      </c>
    </row>
    <row r="43" spans="1:10" s="110" customFormat="1" ht="13.5" customHeight="1" x14ac:dyDescent="0.2">
      <c r="A43" s="120"/>
      <c r="B43" s="121" t="s">
        <v>111</v>
      </c>
      <c r="C43" s="113">
        <v>28.935923456074224</v>
      </c>
      <c r="D43" s="115">
        <v>1996</v>
      </c>
      <c r="E43" s="114">
        <v>2039</v>
      </c>
      <c r="F43" s="114">
        <v>2045</v>
      </c>
      <c r="G43" s="114">
        <v>2051</v>
      </c>
      <c r="H43" s="140">
        <v>1981</v>
      </c>
      <c r="I43" s="115">
        <v>15</v>
      </c>
      <c r="J43" s="116">
        <v>0.75719333669863709</v>
      </c>
    </row>
    <row r="44" spans="1:10" s="110" customFormat="1" ht="13.5" customHeight="1" x14ac:dyDescent="0.2">
      <c r="A44" s="120"/>
      <c r="B44" s="121" t="s">
        <v>112</v>
      </c>
      <c r="C44" s="113">
        <v>2.4644824586836762</v>
      </c>
      <c r="D44" s="115">
        <v>170</v>
      </c>
      <c r="E44" s="114">
        <v>176</v>
      </c>
      <c r="F44" s="114">
        <v>179</v>
      </c>
      <c r="G44" s="114">
        <v>167</v>
      </c>
      <c r="H44" s="140">
        <v>148</v>
      </c>
      <c r="I44" s="115">
        <v>22</v>
      </c>
      <c r="J44" s="116">
        <v>14.864864864864865</v>
      </c>
    </row>
    <row r="45" spans="1:10" s="110" customFormat="1" ht="13.5" customHeight="1" x14ac:dyDescent="0.2">
      <c r="A45" s="118" t="s">
        <v>113</v>
      </c>
      <c r="B45" s="122" t="s">
        <v>116</v>
      </c>
      <c r="C45" s="113">
        <v>94.636126413453169</v>
      </c>
      <c r="D45" s="115">
        <v>6528</v>
      </c>
      <c r="E45" s="114">
        <v>6643</v>
      </c>
      <c r="F45" s="114">
        <v>6818</v>
      </c>
      <c r="G45" s="114">
        <v>7036</v>
      </c>
      <c r="H45" s="140">
        <v>6785</v>
      </c>
      <c r="I45" s="115">
        <v>-257</v>
      </c>
      <c r="J45" s="116">
        <v>-3.7877671333824612</v>
      </c>
    </row>
    <row r="46" spans="1:10" s="110" customFormat="1" ht="13.5" customHeight="1" x14ac:dyDescent="0.2">
      <c r="A46" s="118"/>
      <c r="B46" s="119" t="s">
        <v>117</v>
      </c>
      <c r="C46" s="113">
        <v>4.9289649173673524</v>
      </c>
      <c r="D46" s="115">
        <v>340</v>
      </c>
      <c r="E46" s="114">
        <v>377</v>
      </c>
      <c r="F46" s="114">
        <v>362</v>
      </c>
      <c r="G46" s="114">
        <v>368</v>
      </c>
      <c r="H46" s="140">
        <v>362</v>
      </c>
      <c r="I46" s="115">
        <v>-22</v>
      </c>
      <c r="J46" s="116">
        <v>-6.0773480662983426</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4366</v>
      </c>
      <c r="E48" s="114">
        <v>4666</v>
      </c>
      <c r="F48" s="114">
        <v>4813</v>
      </c>
      <c r="G48" s="114">
        <v>4735</v>
      </c>
      <c r="H48" s="140">
        <v>4595</v>
      </c>
      <c r="I48" s="115">
        <v>-229</v>
      </c>
      <c r="J48" s="116">
        <v>-4.9836779107725793</v>
      </c>
    </row>
    <row r="49" spans="1:12" s="110" customFormat="1" ht="13.5" customHeight="1" x14ac:dyDescent="0.2">
      <c r="A49" s="118" t="s">
        <v>105</v>
      </c>
      <c r="B49" s="119" t="s">
        <v>106</v>
      </c>
      <c r="C49" s="113">
        <v>42.739349519010538</v>
      </c>
      <c r="D49" s="115">
        <v>1866</v>
      </c>
      <c r="E49" s="114">
        <v>2001</v>
      </c>
      <c r="F49" s="114">
        <v>2102</v>
      </c>
      <c r="G49" s="114">
        <v>2084</v>
      </c>
      <c r="H49" s="140">
        <v>1994</v>
      </c>
      <c r="I49" s="115">
        <v>-128</v>
      </c>
      <c r="J49" s="116">
        <v>-6.4192577733199601</v>
      </c>
    </row>
    <row r="50" spans="1:12" s="110" customFormat="1" ht="13.5" customHeight="1" x14ac:dyDescent="0.2">
      <c r="A50" s="120"/>
      <c r="B50" s="119" t="s">
        <v>107</v>
      </c>
      <c r="C50" s="113">
        <v>57.260650480989462</v>
      </c>
      <c r="D50" s="115">
        <v>2500</v>
      </c>
      <c r="E50" s="114">
        <v>2665</v>
      </c>
      <c r="F50" s="114">
        <v>2711</v>
      </c>
      <c r="G50" s="114">
        <v>2651</v>
      </c>
      <c r="H50" s="140">
        <v>2601</v>
      </c>
      <c r="I50" s="115">
        <v>-101</v>
      </c>
      <c r="J50" s="116">
        <v>-3.8831218762014608</v>
      </c>
    </row>
    <row r="51" spans="1:12" s="110" customFormat="1" ht="13.5" customHeight="1" x14ac:dyDescent="0.2">
      <c r="A51" s="118" t="s">
        <v>105</v>
      </c>
      <c r="B51" s="121" t="s">
        <v>108</v>
      </c>
      <c r="C51" s="113">
        <v>11.658268437929454</v>
      </c>
      <c r="D51" s="115">
        <v>509</v>
      </c>
      <c r="E51" s="114">
        <v>585</v>
      </c>
      <c r="F51" s="114">
        <v>644</v>
      </c>
      <c r="G51" s="114">
        <v>589</v>
      </c>
      <c r="H51" s="140">
        <v>562</v>
      </c>
      <c r="I51" s="115">
        <v>-53</v>
      </c>
      <c r="J51" s="116">
        <v>-9.4306049822064058</v>
      </c>
    </row>
    <row r="52" spans="1:12" s="110" customFormat="1" ht="13.5" customHeight="1" x14ac:dyDescent="0.2">
      <c r="A52" s="118"/>
      <c r="B52" s="121" t="s">
        <v>109</v>
      </c>
      <c r="C52" s="113">
        <v>68.873110398534124</v>
      </c>
      <c r="D52" s="115">
        <v>3007</v>
      </c>
      <c r="E52" s="114">
        <v>3200</v>
      </c>
      <c r="F52" s="114">
        <v>3284</v>
      </c>
      <c r="G52" s="114">
        <v>3252</v>
      </c>
      <c r="H52" s="140">
        <v>3174</v>
      </c>
      <c r="I52" s="115">
        <v>-167</v>
      </c>
      <c r="J52" s="116">
        <v>-5.261499684940139</v>
      </c>
    </row>
    <row r="53" spans="1:12" s="110" customFormat="1" ht="13.5" customHeight="1" x14ac:dyDescent="0.2">
      <c r="A53" s="118"/>
      <c r="B53" s="121" t="s">
        <v>110</v>
      </c>
      <c r="C53" s="113">
        <v>18.277599633531835</v>
      </c>
      <c r="D53" s="115">
        <v>798</v>
      </c>
      <c r="E53" s="114">
        <v>827</v>
      </c>
      <c r="F53" s="114">
        <v>822</v>
      </c>
      <c r="G53" s="114">
        <v>832</v>
      </c>
      <c r="H53" s="140">
        <v>790</v>
      </c>
      <c r="I53" s="115">
        <v>8</v>
      </c>
      <c r="J53" s="116">
        <v>1.0126582278481013</v>
      </c>
    </row>
    <row r="54" spans="1:12" s="110" customFormat="1" ht="13.5" customHeight="1" x14ac:dyDescent="0.2">
      <c r="A54" s="120"/>
      <c r="B54" s="121" t="s">
        <v>111</v>
      </c>
      <c r="C54" s="113">
        <v>1.1910215300045808</v>
      </c>
      <c r="D54" s="115">
        <v>52</v>
      </c>
      <c r="E54" s="114">
        <v>54</v>
      </c>
      <c r="F54" s="114">
        <v>63</v>
      </c>
      <c r="G54" s="114">
        <v>62</v>
      </c>
      <c r="H54" s="140">
        <v>69</v>
      </c>
      <c r="I54" s="115">
        <v>-17</v>
      </c>
      <c r="J54" s="116">
        <v>-24.637681159420289</v>
      </c>
    </row>
    <row r="55" spans="1:12" s="110" customFormat="1" ht="13.5" customHeight="1" x14ac:dyDescent="0.2">
      <c r="A55" s="120"/>
      <c r="B55" s="121" t="s">
        <v>112</v>
      </c>
      <c r="C55" s="113">
        <v>0.22904260192395787</v>
      </c>
      <c r="D55" s="115">
        <v>10</v>
      </c>
      <c r="E55" s="114">
        <v>13</v>
      </c>
      <c r="F55" s="114">
        <v>15</v>
      </c>
      <c r="G55" s="114">
        <v>14</v>
      </c>
      <c r="H55" s="140">
        <v>15</v>
      </c>
      <c r="I55" s="115">
        <v>-5</v>
      </c>
      <c r="J55" s="116">
        <v>-33.333333333333336</v>
      </c>
    </row>
    <row r="56" spans="1:12" s="110" customFormat="1" ht="13.5" customHeight="1" x14ac:dyDescent="0.2">
      <c r="A56" s="118" t="s">
        <v>113</v>
      </c>
      <c r="B56" s="122" t="s">
        <v>116</v>
      </c>
      <c r="C56" s="113">
        <v>95.029775538250121</v>
      </c>
      <c r="D56" s="115">
        <v>4149</v>
      </c>
      <c r="E56" s="114">
        <v>4467</v>
      </c>
      <c r="F56" s="114">
        <v>4604</v>
      </c>
      <c r="G56" s="114">
        <v>4528</v>
      </c>
      <c r="H56" s="140">
        <v>4419</v>
      </c>
      <c r="I56" s="115">
        <v>-270</v>
      </c>
      <c r="J56" s="116">
        <v>-6.1099796334012222</v>
      </c>
    </row>
    <row r="57" spans="1:12" s="110" customFormat="1" ht="13.5" customHeight="1" x14ac:dyDescent="0.2">
      <c r="A57" s="142"/>
      <c r="B57" s="124" t="s">
        <v>117</v>
      </c>
      <c r="C57" s="125">
        <v>4.9702244617498854</v>
      </c>
      <c r="D57" s="143">
        <v>217</v>
      </c>
      <c r="E57" s="144">
        <v>199</v>
      </c>
      <c r="F57" s="144">
        <v>209</v>
      </c>
      <c r="G57" s="144">
        <v>206</v>
      </c>
      <c r="H57" s="145">
        <v>175</v>
      </c>
      <c r="I57" s="143">
        <v>42</v>
      </c>
      <c r="J57" s="146">
        <v>24</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514</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45069</v>
      </c>
      <c r="E12" s="236">
        <v>43997</v>
      </c>
      <c r="F12" s="114">
        <v>45151</v>
      </c>
      <c r="G12" s="114">
        <v>44242</v>
      </c>
      <c r="H12" s="140">
        <v>44010</v>
      </c>
      <c r="I12" s="115">
        <v>1059</v>
      </c>
      <c r="J12" s="116">
        <v>2.4062713019768234</v>
      </c>
    </row>
    <row r="13" spans="1:15" s="110" customFormat="1" ht="12" customHeight="1" x14ac:dyDescent="0.2">
      <c r="A13" s="118" t="s">
        <v>105</v>
      </c>
      <c r="B13" s="119" t="s">
        <v>106</v>
      </c>
      <c r="C13" s="113">
        <v>54.815948878386472</v>
      </c>
      <c r="D13" s="115">
        <v>24705</v>
      </c>
      <c r="E13" s="114">
        <v>24005</v>
      </c>
      <c r="F13" s="114">
        <v>24870</v>
      </c>
      <c r="G13" s="114">
        <v>24330</v>
      </c>
      <c r="H13" s="140">
        <v>24278</v>
      </c>
      <c r="I13" s="115">
        <v>427</v>
      </c>
      <c r="J13" s="116">
        <v>1.7587939698492463</v>
      </c>
    </row>
    <row r="14" spans="1:15" s="110" customFormat="1" ht="12" customHeight="1" x14ac:dyDescent="0.2">
      <c r="A14" s="118"/>
      <c r="B14" s="119" t="s">
        <v>107</v>
      </c>
      <c r="C14" s="113">
        <v>45.184051121613528</v>
      </c>
      <c r="D14" s="115">
        <v>20364</v>
      </c>
      <c r="E14" s="114">
        <v>19992</v>
      </c>
      <c r="F14" s="114">
        <v>20281</v>
      </c>
      <c r="G14" s="114">
        <v>19912</v>
      </c>
      <c r="H14" s="140">
        <v>19732</v>
      </c>
      <c r="I14" s="115">
        <v>632</v>
      </c>
      <c r="J14" s="116">
        <v>3.2029191161564969</v>
      </c>
    </row>
    <row r="15" spans="1:15" s="110" customFormat="1" ht="12" customHeight="1" x14ac:dyDescent="0.2">
      <c r="A15" s="118" t="s">
        <v>105</v>
      </c>
      <c r="B15" s="121" t="s">
        <v>108</v>
      </c>
      <c r="C15" s="113">
        <v>12.070380971399409</v>
      </c>
      <c r="D15" s="115">
        <v>5440</v>
      </c>
      <c r="E15" s="114">
        <v>5450</v>
      </c>
      <c r="F15" s="114">
        <v>5760</v>
      </c>
      <c r="G15" s="114">
        <v>5138</v>
      </c>
      <c r="H15" s="140">
        <v>5364</v>
      </c>
      <c r="I15" s="115">
        <v>76</v>
      </c>
      <c r="J15" s="116">
        <v>1.4168530947054436</v>
      </c>
    </row>
    <row r="16" spans="1:15" s="110" customFormat="1" ht="12" customHeight="1" x14ac:dyDescent="0.2">
      <c r="A16" s="118"/>
      <c r="B16" s="121" t="s">
        <v>109</v>
      </c>
      <c r="C16" s="113">
        <v>67.130400053251677</v>
      </c>
      <c r="D16" s="115">
        <v>30255</v>
      </c>
      <c r="E16" s="114">
        <v>29453</v>
      </c>
      <c r="F16" s="114">
        <v>30221</v>
      </c>
      <c r="G16" s="114">
        <v>30119</v>
      </c>
      <c r="H16" s="140">
        <v>29870</v>
      </c>
      <c r="I16" s="115">
        <v>385</v>
      </c>
      <c r="J16" s="116">
        <v>1.2889186474723804</v>
      </c>
    </row>
    <row r="17" spans="1:10" s="110" customFormat="1" ht="12" customHeight="1" x14ac:dyDescent="0.2">
      <c r="A17" s="118"/>
      <c r="B17" s="121" t="s">
        <v>110</v>
      </c>
      <c r="C17" s="113">
        <v>19.494552796822649</v>
      </c>
      <c r="D17" s="115">
        <v>8786</v>
      </c>
      <c r="E17" s="114">
        <v>8538</v>
      </c>
      <c r="F17" s="114">
        <v>8582</v>
      </c>
      <c r="G17" s="114">
        <v>8404</v>
      </c>
      <c r="H17" s="140">
        <v>8198</v>
      </c>
      <c r="I17" s="115">
        <v>588</v>
      </c>
      <c r="J17" s="116">
        <v>7.1724810929495</v>
      </c>
    </row>
    <row r="18" spans="1:10" s="110" customFormat="1" ht="12" customHeight="1" x14ac:dyDescent="0.2">
      <c r="A18" s="120"/>
      <c r="B18" s="121" t="s">
        <v>111</v>
      </c>
      <c r="C18" s="113">
        <v>1.3046661785262597</v>
      </c>
      <c r="D18" s="115">
        <v>588</v>
      </c>
      <c r="E18" s="114">
        <v>556</v>
      </c>
      <c r="F18" s="114">
        <v>588</v>
      </c>
      <c r="G18" s="114">
        <v>581</v>
      </c>
      <c r="H18" s="140">
        <v>578</v>
      </c>
      <c r="I18" s="115">
        <v>10</v>
      </c>
      <c r="J18" s="116">
        <v>1.7301038062283738</v>
      </c>
    </row>
    <row r="19" spans="1:10" s="110" customFormat="1" ht="12" customHeight="1" x14ac:dyDescent="0.2">
      <c r="A19" s="120"/>
      <c r="B19" s="121" t="s">
        <v>112</v>
      </c>
      <c r="C19" s="113">
        <v>0.32394772460005766</v>
      </c>
      <c r="D19" s="115">
        <v>146</v>
      </c>
      <c r="E19" s="114">
        <v>118</v>
      </c>
      <c r="F19" s="114">
        <v>141</v>
      </c>
      <c r="G19" s="114">
        <v>133</v>
      </c>
      <c r="H19" s="140">
        <v>154</v>
      </c>
      <c r="I19" s="115">
        <v>-8</v>
      </c>
      <c r="J19" s="116">
        <v>-5.1948051948051948</v>
      </c>
    </row>
    <row r="20" spans="1:10" s="110" customFormat="1" ht="12" customHeight="1" x14ac:dyDescent="0.2">
      <c r="A20" s="118" t="s">
        <v>113</v>
      </c>
      <c r="B20" s="119" t="s">
        <v>181</v>
      </c>
      <c r="C20" s="113">
        <v>71.614635336927819</v>
      </c>
      <c r="D20" s="115">
        <v>32276</v>
      </c>
      <c r="E20" s="114">
        <v>31387</v>
      </c>
      <c r="F20" s="114">
        <v>32489</v>
      </c>
      <c r="G20" s="114">
        <v>31801</v>
      </c>
      <c r="H20" s="140">
        <v>31783</v>
      </c>
      <c r="I20" s="115">
        <v>493</v>
      </c>
      <c r="J20" s="116">
        <v>1.5511436931693043</v>
      </c>
    </row>
    <row r="21" spans="1:10" s="110" customFormat="1" ht="12" customHeight="1" x14ac:dyDescent="0.2">
      <c r="A21" s="118"/>
      <c r="B21" s="119" t="s">
        <v>182</v>
      </c>
      <c r="C21" s="113">
        <v>28.385364663072178</v>
      </c>
      <c r="D21" s="115">
        <v>12793</v>
      </c>
      <c r="E21" s="114">
        <v>12610</v>
      </c>
      <c r="F21" s="114">
        <v>12662</v>
      </c>
      <c r="G21" s="114">
        <v>12441</v>
      </c>
      <c r="H21" s="140">
        <v>12227</v>
      </c>
      <c r="I21" s="115">
        <v>566</v>
      </c>
      <c r="J21" s="116">
        <v>4.6290995338185983</v>
      </c>
    </row>
    <row r="22" spans="1:10" s="110" customFormat="1" ht="12" customHeight="1" x14ac:dyDescent="0.2">
      <c r="A22" s="118" t="s">
        <v>113</v>
      </c>
      <c r="B22" s="119" t="s">
        <v>116</v>
      </c>
      <c r="C22" s="113">
        <v>90.816303889591509</v>
      </c>
      <c r="D22" s="115">
        <v>40930</v>
      </c>
      <c r="E22" s="114">
        <v>40649</v>
      </c>
      <c r="F22" s="114">
        <v>41241</v>
      </c>
      <c r="G22" s="114">
        <v>40450</v>
      </c>
      <c r="H22" s="140">
        <v>40317</v>
      </c>
      <c r="I22" s="115">
        <v>613</v>
      </c>
      <c r="J22" s="116">
        <v>1.520450430339559</v>
      </c>
    </row>
    <row r="23" spans="1:10" s="110" customFormat="1" ht="12" customHeight="1" x14ac:dyDescent="0.2">
      <c r="A23" s="118"/>
      <c r="B23" s="119" t="s">
        <v>117</v>
      </c>
      <c r="C23" s="113">
        <v>9.1548514499988904</v>
      </c>
      <c r="D23" s="115">
        <v>4126</v>
      </c>
      <c r="E23" s="114">
        <v>3339</v>
      </c>
      <c r="F23" s="114">
        <v>3903</v>
      </c>
      <c r="G23" s="114">
        <v>3785</v>
      </c>
      <c r="H23" s="140">
        <v>3684</v>
      </c>
      <c r="I23" s="115">
        <v>442</v>
      </c>
      <c r="J23" s="116">
        <v>11.997828447339849</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3042180</v>
      </c>
      <c r="E25" s="236">
        <v>3047365</v>
      </c>
      <c r="F25" s="236">
        <v>3071798</v>
      </c>
      <c r="G25" s="236">
        <v>3007560</v>
      </c>
      <c r="H25" s="241">
        <v>3000059</v>
      </c>
      <c r="I25" s="235">
        <v>42121</v>
      </c>
      <c r="J25" s="116">
        <v>1.4040057212208159</v>
      </c>
    </row>
    <row r="26" spans="1:10" s="110" customFormat="1" ht="12" customHeight="1" x14ac:dyDescent="0.2">
      <c r="A26" s="118" t="s">
        <v>105</v>
      </c>
      <c r="B26" s="119" t="s">
        <v>106</v>
      </c>
      <c r="C26" s="113">
        <v>53.944178188009914</v>
      </c>
      <c r="D26" s="115">
        <v>1641079</v>
      </c>
      <c r="E26" s="114">
        <v>1644126</v>
      </c>
      <c r="F26" s="114">
        <v>1664193</v>
      </c>
      <c r="G26" s="114">
        <v>1629317</v>
      </c>
      <c r="H26" s="140">
        <v>1623095</v>
      </c>
      <c r="I26" s="115">
        <v>17984</v>
      </c>
      <c r="J26" s="116">
        <v>1.108006616987915</v>
      </c>
    </row>
    <row r="27" spans="1:10" s="110" customFormat="1" ht="12" customHeight="1" x14ac:dyDescent="0.2">
      <c r="A27" s="118"/>
      <c r="B27" s="119" t="s">
        <v>107</v>
      </c>
      <c r="C27" s="113">
        <v>46.055821811990086</v>
      </c>
      <c r="D27" s="115">
        <v>1401101</v>
      </c>
      <c r="E27" s="114">
        <v>1403239</v>
      </c>
      <c r="F27" s="114">
        <v>1407605</v>
      </c>
      <c r="G27" s="114">
        <v>1378243</v>
      </c>
      <c r="H27" s="140">
        <v>1376964</v>
      </c>
      <c r="I27" s="115">
        <v>24137</v>
      </c>
      <c r="J27" s="116">
        <v>1.7529143826563367</v>
      </c>
    </row>
    <row r="28" spans="1:10" s="110" customFormat="1" ht="12" customHeight="1" x14ac:dyDescent="0.2">
      <c r="A28" s="118" t="s">
        <v>105</v>
      </c>
      <c r="B28" s="121" t="s">
        <v>108</v>
      </c>
      <c r="C28" s="113">
        <v>10.871809031681229</v>
      </c>
      <c r="D28" s="115">
        <v>330740</v>
      </c>
      <c r="E28" s="114">
        <v>342915</v>
      </c>
      <c r="F28" s="114">
        <v>354809</v>
      </c>
      <c r="G28" s="114">
        <v>315767</v>
      </c>
      <c r="H28" s="140">
        <v>327828</v>
      </c>
      <c r="I28" s="115">
        <v>2912</v>
      </c>
      <c r="J28" s="116">
        <v>0.8882706785265444</v>
      </c>
    </row>
    <row r="29" spans="1:10" s="110" customFormat="1" ht="12" customHeight="1" x14ac:dyDescent="0.2">
      <c r="A29" s="118"/>
      <c r="B29" s="121" t="s">
        <v>109</v>
      </c>
      <c r="C29" s="113">
        <v>67.383060831377506</v>
      </c>
      <c r="D29" s="115">
        <v>2049914</v>
      </c>
      <c r="E29" s="114">
        <v>2050390</v>
      </c>
      <c r="F29" s="114">
        <v>2067171</v>
      </c>
      <c r="G29" s="114">
        <v>2054726</v>
      </c>
      <c r="H29" s="140">
        <v>2047631</v>
      </c>
      <c r="I29" s="115">
        <v>2283</v>
      </c>
      <c r="J29" s="116">
        <v>0.11149469801932087</v>
      </c>
    </row>
    <row r="30" spans="1:10" s="110" customFormat="1" ht="12" customHeight="1" x14ac:dyDescent="0.2">
      <c r="A30" s="118"/>
      <c r="B30" s="121" t="s">
        <v>110</v>
      </c>
      <c r="C30" s="113">
        <v>20.534353654287386</v>
      </c>
      <c r="D30" s="115">
        <v>624692</v>
      </c>
      <c r="E30" s="114">
        <v>617350</v>
      </c>
      <c r="F30" s="114">
        <v>613535</v>
      </c>
      <c r="G30" s="114">
        <v>602020</v>
      </c>
      <c r="H30" s="140">
        <v>591082</v>
      </c>
      <c r="I30" s="115">
        <v>33610</v>
      </c>
      <c r="J30" s="116">
        <v>5.6861822894285394</v>
      </c>
    </row>
    <row r="31" spans="1:10" s="110" customFormat="1" ht="12" customHeight="1" x14ac:dyDescent="0.2">
      <c r="A31" s="120"/>
      <c r="B31" s="121" t="s">
        <v>111</v>
      </c>
      <c r="C31" s="113">
        <v>1.2107764826538863</v>
      </c>
      <c r="D31" s="115">
        <v>36834</v>
      </c>
      <c r="E31" s="114">
        <v>36710</v>
      </c>
      <c r="F31" s="114">
        <v>36283</v>
      </c>
      <c r="G31" s="114">
        <v>35047</v>
      </c>
      <c r="H31" s="140">
        <v>33518</v>
      </c>
      <c r="I31" s="115">
        <v>3316</v>
      </c>
      <c r="J31" s="116">
        <v>9.8931917178829281</v>
      </c>
    </row>
    <row r="32" spans="1:10" s="110" customFormat="1" ht="12" customHeight="1" x14ac:dyDescent="0.2">
      <c r="A32" s="120"/>
      <c r="B32" s="121" t="s">
        <v>112</v>
      </c>
      <c r="C32" s="113">
        <v>0.33807992952422278</v>
      </c>
      <c r="D32" s="115">
        <v>10285</v>
      </c>
      <c r="E32" s="114">
        <v>10055</v>
      </c>
      <c r="F32" s="114">
        <v>10321</v>
      </c>
      <c r="G32" s="114">
        <v>8982</v>
      </c>
      <c r="H32" s="140">
        <v>8476</v>
      </c>
      <c r="I32" s="115">
        <v>1809</v>
      </c>
      <c r="J32" s="116">
        <v>21.34261444077395</v>
      </c>
    </row>
    <row r="33" spans="1:10" s="110" customFormat="1" ht="12" customHeight="1" x14ac:dyDescent="0.2">
      <c r="A33" s="118" t="s">
        <v>113</v>
      </c>
      <c r="B33" s="119" t="s">
        <v>181</v>
      </c>
      <c r="C33" s="113">
        <v>70.020150023995953</v>
      </c>
      <c r="D33" s="115">
        <v>2130139</v>
      </c>
      <c r="E33" s="114">
        <v>2136733</v>
      </c>
      <c r="F33" s="114">
        <v>2165076</v>
      </c>
      <c r="G33" s="114">
        <v>2114966</v>
      </c>
      <c r="H33" s="140">
        <v>2118588</v>
      </c>
      <c r="I33" s="115">
        <v>11551</v>
      </c>
      <c r="J33" s="116">
        <v>0.5452216287451831</v>
      </c>
    </row>
    <row r="34" spans="1:10" s="110" customFormat="1" ht="12" customHeight="1" x14ac:dyDescent="0.2">
      <c r="A34" s="118"/>
      <c r="B34" s="119" t="s">
        <v>182</v>
      </c>
      <c r="C34" s="113">
        <v>29.979849976004051</v>
      </c>
      <c r="D34" s="115">
        <v>912041</v>
      </c>
      <c r="E34" s="114">
        <v>910632</v>
      </c>
      <c r="F34" s="114">
        <v>906722</v>
      </c>
      <c r="G34" s="114">
        <v>892594</v>
      </c>
      <c r="H34" s="140">
        <v>881471</v>
      </c>
      <c r="I34" s="115">
        <v>30570</v>
      </c>
      <c r="J34" s="116">
        <v>3.4680664480170078</v>
      </c>
    </row>
    <row r="35" spans="1:10" s="110" customFormat="1" ht="12" customHeight="1" x14ac:dyDescent="0.2">
      <c r="A35" s="118" t="s">
        <v>113</v>
      </c>
      <c r="B35" s="119" t="s">
        <v>116</v>
      </c>
      <c r="C35" s="113">
        <v>90.306523611357647</v>
      </c>
      <c r="D35" s="115">
        <v>2747287</v>
      </c>
      <c r="E35" s="114">
        <v>2759892</v>
      </c>
      <c r="F35" s="114">
        <v>2777866</v>
      </c>
      <c r="G35" s="114">
        <v>2725630</v>
      </c>
      <c r="H35" s="140">
        <v>2726580</v>
      </c>
      <c r="I35" s="115">
        <v>20707</v>
      </c>
      <c r="J35" s="116">
        <v>0.75944956685664822</v>
      </c>
    </row>
    <row r="36" spans="1:10" s="110" customFormat="1" ht="12" customHeight="1" x14ac:dyDescent="0.2">
      <c r="A36" s="118"/>
      <c r="B36" s="119" t="s">
        <v>117</v>
      </c>
      <c r="C36" s="113">
        <v>9.6545569295702425</v>
      </c>
      <c r="D36" s="115">
        <v>293709</v>
      </c>
      <c r="E36" s="114">
        <v>286294</v>
      </c>
      <c r="F36" s="114">
        <v>292731</v>
      </c>
      <c r="G36" s="114">
        <v>280719</v>
      </c>
      <c r="H36" s="140">
        <v>272279</v>
      </c>
      <c r="I36" s="115">
        <v>21430</v>
      </c>
      <c r="J36" s="116">
        <v>7.8706033149820591</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49706</v>
      </c>
      <c r="E64" s="236">
        <v>48938</v>
      </c>
      <c r="F64" s="236">
        <v>49904</v>
      </c>
      <c r="G64" s="236">
        <v>48941</v>
      </c>
      <c r="H64" s="140">
        <v>48832</v>
      </c>
      <c r="I64" s="115">
        <v>874</v>
      </c>
      <c r="J64" s="116">
        <v>1.7898099606815203</v>
      </c>
    </row>
    <row r="65" spans="1:12" s="110" customFormat="1" ht="12" customHeight="1" x14ac:dyDescent="0.2">
      <c r="A65" s="118" t="s">
        <v>105</v>
      </c>
      <c r="B65" s="119" t="s">
        <v>106</v>
      </c>
      <c r="C65" s="113">
        <v>52.528869754154428</v>
      </c>
      <c r="D65" s="235">
        <v>26110</v>
      </c>
      <c r="E65" s="236">
        <v>25595</v>
      </c>
      <c r="F65" s="236">
        <v>26298</v>
      </c>
      <c r="G65" s="236">
        <v>25798</v>
      </c>
      <c r="H65" s="140">
        <v>25732</v>
      </c>
      <c r="I65" s="115">
        <v>378</v>
      </c>
      <c r="J65" s="116">
        <v>1.4689880304678999</v>
      </c>
    </row>
    <row r="66" spans="1:12" s="110" customFormat="1" ht="12" customHeight="1" x14ac:dyDescent="0.2">
      <c r="A66" s="118"/>
      <c r="B66" s="119" t="s">
        <v>107</v>
      </c>
      <c r="C66" s="113">
        <v>47.471130245845572</v>
      </c>
      <c r="D66" s="235">
        <v>23596</v>
      </c>
      <c r="E66" s="236">
        <v>23343</v>
      </c>
      <c r="F66" s="236">
        <v>23606</v>
      </c>
      <c r="G66" s="236">
        <v>23143</v>
      </c>
      <c r="H66" s="140">
        <v>23100</v>
      </c>
      <c r="I66" s="115">
        <v>496</v>
      </c>
      <c r="J66" s="116">
        <v>2.1471861471861473</v>
      </c>
    </row>
    <row r="67" spans="1:12" s="110" customFormat="1" ht="12" customHeight="1" x14ac:dyDescent="0.2">
      <c r="A67" s="118" t="s">
        <v>105</v>
      </c>
      <c r="B67" s="121" t="s">
        <v>108</v>
      </c>
      <c r="C67" s="113">
        <v>11.296422967046231</v>
      </c>
      <c r="D67" s="235">
        <v>5615</v>
      </c>
      <c r="E67" s="236">
        <v>5713</v>
      </c>
      <c r="F67" s="236">
        <v>5991</v>
      </c>
      <c r="G67" s="236">
        <v>5303</v>
      </c>
      <c r="H67" s="140">
        <v>5576</v>
      </c>
      <c r="I67" s="115">
        <v>39</v>
      </c>
      <c r="J67" s="116">
        <v>0.69942611190817794</v>
      </c>
    </row>
    <row r="68" spans="1:12" s="110" customFormat="1" ht="12" customHeight="1" x14ac:dyDescent="0.2">
      <c r="A68" s="118"/>
      <c r="B68" s="121" t="s">
        <v>109</v>
      </c>
      <c r="C68" s="113">
        <v>66.410493702973483</v>
      </c>
      <c r="D68" s="235">
        <v>33010</v>
      </c>
      <c r="E68" s="236">
        <v>32417</v>
      </c>
      <c r="F68" s="236">
        <v>33094</v>
      </c>
      <c r="G68" s="236">
        <v>33003</v>
      </c>
      <c r="H68" s="140">
        <v>32848</v>
      </c>
      <c r="I68" s="115">
        <v>162</v>
      </c>
      <c r="J68" s="116">
        <v>0.4931807111544082</v>
      </c>
    </row>
    <row r="69" spans="1:12" s="110" customFormat="1" ht="12" customHeight="1" x14ac:dyDescent="0.2">
      <c r="A69" s="118"/>
      <c r="B69" s="121" t="s">
        <v>110</v>
      </c>
      <c r="C69" s="113">
        <v>20.894861787309377</v>
      </c>
      <c r="D69" s="235">
        <v>10386</v>
      </c>
      <c r="E69" s="236">
        <v>10140</v>
      </c>
      <c r="F69" s="236">
        <v>10126</v>
      </c>
      <c r="G69" s="236">
        <v>9936</v>
      </c>
      <c r="H69" s="140">
        <v>9722</v>
      </c>
      <c r="I69" s="115">
        <v>664</v>
      </c>
      <c r="J69" s="116">
        <v>6.8298703970376469</v>
      </c>
    </row>
    <row r="70" spans="1:12" s="110" customFormat="1" ht="12" customHeight="1" x14ac:dyDescent="0.2">
      <c r="A70" s="120"/>
      <c r="B70" s="121" t="s">
        <v>111</v>
      </c>
      <c r="C70" s="113">
        <v>1.3982215426709048</v>
      </c>
      <c r="D70" s="235">
        <v>695</v>
      </c>
      <c r="E70" s="236">
        <v>668</v>
      </c>
      <c r="F70" s="236">
        <v>693</v>
      </c>
      <c r="G70" s="236">
        <v>699</v>
      </c>
      <c r="H70" s="140">
        <v>686</v>
      </c>
      <c r="I70" s="115">
        <v>9</v>
      </c>
      <c r="J70" s="116">
        <v>1.3119533527696794</v>
      </c>
    </row>
    <row r="71" spans="1:12" s="110" customFormat="1" ht="12" customHeight="1" x14ac:dyDescent="0.2">
      <c r="A71" s="120"/>
      <c r="B71" s="121" t="s">
        <v>112</v>
      </c>
      <c r="C71" s="113">
        <v>0.33396370659477731</v>
      </c>
      <c r="D71" s="235">
        <v>166</v>
      </c>
      <c r="E71" s="236">
        <v>143</v>
      </c>
      <c r="F71" s="236">
        <v>167</v>
      </c>
      <c r="G71" s="236">
        <v>161</v>
      </c>
      <c r="H71" s="140">
        <v>171</v>
      </c>
      <c r="I71" s="115">
        <v>-5</v>
      </c>
      <c r="J71" s="116">
        <v>-2.9239766081871346</v>
      </c>
    </row>
    <row r="72" spans="1:12" s="110" customFormat="1" ht="12" customHeight="1" x14ac:dyDescent="0.2">
      <c r="A72" s="118" t="s">
        <v>113</v>
      </c>
      <c r="B72" s="119" t="s">
        <v>181</v>
      </c>
      <c r="C72" s="113">
        <v>69.357824005150277</v>
      </c>
      <c r="D72" s="235">
        <v>34475</v>
      </c>
      <c r="E72" s="236">
        <v>33776</v>
      </c>
      <c r="F72" s="236">
        <v>34752</v>
      </c>
      <c r="G72" s="236">
        <v>34016</v>
      </c>
      <c r="H72" s="140">
        <v>34101</v>
      </c>
      <c r="I72" s="115">
        <v>374</v>
      </c>
      <c r="J72" s="116">
        <v>1.0967420310254832</v>
      </c>
    </row>
    <row r="73" spans="1:12" s="110" customFormat="1" ht="12" customHeight="1" x14ac:dyDescent="0.2">
      <c r="A73" s="118"/>
      <c r="B73" s="119" t="s">
        <v>182</v>
      </c>
      <c r="C73" s="113">
        <v>30.642175994849715</v>
      </c>
      <c r="D73" s="115">
        <v>15231</v>
      </c>
      <c r="E73" s="114">
        <v>15162</v>
      </c>
      <c r="F73" s="114">
        <v>15152</v>
      </c>
      <c r="G73" s="114">
        <v>14925</v>
      </c>
      <c r="H73" s="140">
        <v>14731</v>
      </c>
      <c r="I73" s="115">
        <v>500</v>
      </c>
      <c r="J73" s="116">
        <v>3.3942027017853507</v>
      </c>
    </row>
    <row r="74" spans="1:12" s="110" customFormat="1" ht="12" customHeight="1" x14ac:dyDescent="0.2">
      <c r="A74" s="118" t="s">
        <v>113</v>
      </c>
      <c r="B74" s="119" t="s">
        <v>116</v>
      </c>
      <c r="C74" s="113">
        <v>92.932442763449075</v>
      </c>
      <c r="D74" s="115">
        <v>46193</v>
      </c>
      <c r="E74" s="114">
        <v>46121</v>
      </c>
      <c r="F74" s="114">
        <v>46565</v>
      </c>
      <c r="G74" s="114">
        <v>45671</v>
      </c>
      <c r="H74" s="140">
        <v>45669</v>
      </c>
      <c r="I74" s="115">
        <v>524</v>
      </c>
      <c r="J74" s="116">
        <v>1.1473866298802251</v>
      </c>
    </row>
    <row r="75" spans="1:12" s="110" customFormat="1" ht="12" customHeight="1" x14ac:dyDescent="0.2">
      <c r="A75" s="142"/>
      <c r="B75" s="124" t="s">
        <v>117</v>
      </c>
      <c r="C75" s="125">
        <v>7.0393916227417215</v>
      </c>
      <c r="D75" s="143">
        <v>3499</v>
      </c>
      <c r="E75" s="144">
        <v>2804</v>
      </c>
      <c r="F75" s="144">
        <v>3325</v>
      </c>
      <c r="G75" s="144">
        <v>3258</v>
      </c>
      <c r="H75" s="145">
        <v>3148</v>
      </c>
      <c r="I75" s="143">
        <v>351</v>
      </c>
      <c r="J75" s="146">
        <v>11.149936467598476</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514</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45069</v>
      </c>
      <c r="G11" s="114">
        <v>43997</v>
      </c>
      <c r="H11" s="114">
        <v>45151</v>
      </c>
      <c r="I11" s="114">
        <v>44242</v>
      </c>
      <c r="J11" s="140">
        <v>44010</v>
      </c>
      <c r="K11" s="114">
        <v>1059</v>
      </c>
      <c r="L11" s="116">
        <v>2.4062713019768234</v>
      </c>
    </row>
    <row r="12" spans="1:17" s="110" customFormat="1" ht="24.95" customHeight="1" x14ac:dyDescent="0.2">
      <c r="A12" s="604" t="s">
        <v>185</v>
      </c>
      <c r="B12" s="605"/>
      <c r="C12" s="605"/>
      <c r="D12" s="606"/>
      <c r="E12" s="113">
        <v>54.815948878386472</v>
      </c>
      <c r="F12" s="115">
        <v>24705</v>
      </c>
      <c r="G12" s="114">
        <v>24005</v>
      </c>
      <c r="H12" s="114">
        <v>24870</v>
      </c>
      <c r="I12" s="114">
        <v>24330</v>
      </c>
      <c r="J12" s="140">
        <v>24278</v>
      </c>
      <c r="K12" s="114">
        <v>427</v>
      </c>
      <c r="L12" s="116">
        <v>1.7587939698492463</v>
      </c>
    </row>
    <row r="13" spans="1:17" s="110" customFormat="1" ht="15" customHeight="1" x14ac:dyDescent="0.2">
      <c r="A13" s="120"/>
      <c r="B13" s="612" t="s">
        <v>107</v>
      </c>
      <c r="C13" s="612"/>
      <c r="E13" s="113">
        <v>45.184051121613528</v>
      </c>
      <c r="F13" s="115">
        <v>20364</v>
      </c>
      <c r="G13" s="114">
        <v>19992</v>
      </c>
      <c r="H13" s="114">
        <v>20281</v>
      </c>
      <c r="I13" s="114">
        <v>19912</v>
      </c>
      <c r="J13" s="140">
        <v>19732</v>
      </c>
      <c r="K13" s="114">
        <v>632</v>
      </c>
      <c r="L13" s="116">
        <v>3.2029191161564969</v>
      </c>
    </row>
    <row r="14" spans="1:17" s="110" customFormat="1" ht="24.95" customHeight="1" x14ac:dyDescent="0.2">
      <c r="A14" s="604" t="s">
        <v>186</v>
      </c>
      <c r="B14" s="605"/>
      <c r="C14" s="605"/>
      <c r="D14" s="606"/>
      <c r="E14" s="113">
        <v>12.070380971399409</v>
      </c>
      <c r="F14" s="115">
        <v>5440</v>
      </c>
      <c r="G14" s="114">
        <v>5450</v>
      </c>
      <c r="H14" s="114">
        <v>5760</v>
      </c>
      <c r="I14" s="114">
        <v>5138</v>
      </c>
      <c r="J14" s="140">
        <v>5364</v>
      </c>
      <c r="K14" s="114">
        <v>76</v>
      </c>
      <c r="L14" s="116">
        <v>1.4168530947054436</v>
      </c>
    </row>
    <row r="15" spans="1:17" s="110" customFormat="1" ht="15" customHeight="1" x14ac:dyDescent="0.2">
      <c r="A15" s="120"/>
      <c r="B15" s="119"/>
      <c r="C15" s="258" t="s">
        <v>106</v>
      </c>
      <c r="E15" s="113">
        <v>55.735294117647058</v>
      </c>
      <c r="F15" s="115">
        <v>3032</v>
      </c>
      <c r="G15" s="114">
        <v>3028</v>
      </c>
      <c r="H15" s="114">
        <v>3261</v>
      </c>
      <c r="I15" s="114">
        <v>2887</v>
      </c>
      <c r="J15" s="140">
        <v>3019</v>
      </c>
      <c r="K15" s="114">
        <v>13</v>
      </c>
      <c r="L15" s="116">
        <v>0.43060616098045712</v>
      </c>
    </row>
    <row r="16" spans="1:17" s="110" customFormat="1" ht="15" customHeight="1" x14ac:dyDescent="0.2">
      <c r="A16" s="120"/>
      <c r="B16" s="119"/>
      <c r="C16" s="258" t="s">
        <v>107</v>
      </c>
      <c r="E16" s="113">
        <v>44.264705882352942</v>
      </c>
      <c r="F16" s="115">
        <v>2408</v>
      </c>
      <c r="G16" s="114">
        <v>2422</v>
      </c>
      <c r="H16" s="114">
        <v>2499</v>
      </c>
      <c r="I16" s="114">
        <v>2251</v>
      </c>
      <c r="J16" s="140">
        <v>2345</v>
      </c>
      <c r="K16" s="114">
        <v>63</v>
      </c>
      <c r="L16" s="116">
        <v>2.6865671641791047</v>
      </c>
    </row>
    <row r="17" spans="1:12" s="110" customFormat="1" ht="15" customHeight="1" x14ac:dyDescent="0.2">
      <c r="A17" s="120"/>
      <c r="B17" s="121" t="s">
        <v>109</v>
      </c>
      <c r="C17" s="258"/>
      <c r="E17" s="113">
        <v>67.130400053251677</v>
      </c>
      <c r="F17" s="115">
        <v>30255</v>
      </c>
      <c r="G17" s="114">
        <v>29453</v>
      </c>
      <c r="H17" s="114">
        <v>30221</v>
      </c>
      <c r="I17" s="114">
        <v>30119</v>
      </c>
      <c r="J17" s="140">
        <v>29870</v>
      </c>
      <c r="K17" s="114">
        <v>385</v>
      </c>
      <c r="L17" s="116">
        <v>1.2889186474723804</v>
      </c>
    </row>
    <row r="18" spans="1:12" s="110" customFormat="1" ht="15" customHeight="1" x14ac:dyDescent="0.2">
      <c r="A18" s="120"/>
      <c r="B18" s="119"/>
      <c r="C18" s="258" t="s">
        <v>106</v>
      </c>
      <c r="E18" s="113">
        <v>54.76450173525037</v>
      </c>
      <c r="F18" s="115">
        <v>16569</v>
      </c>
      <c r="G18" s="114">
        <v>16029</v>
      </c>
      <c r="H18" s="114">
        <v>16574</v>
      </c>
      <c r="I18" s="114">
        <v>16527</v>
      </c>
      <c r="J18" s="140">
        <v>16429</v>
      </c>
      <c r="K18" s="114">
        <v>140</v>
      </c>
      <c r="L18" s="116">
        <v>0.85215168299957389</v>
      </c>
    </row>
    <row r="19" spans="1:12" s="110" customFormat="1" ht="15" customHeight="1" x14ac:dyDescent="0.2">
      <c r="A19" s="120"/>
      <c r="B19" s="119"/>
      <c r="C19" s="258" t="s">
        <v>107</v>
      </c>
      <c r="E19" s="113">
        <v>45.23549826474963</v>
      </c>
      <c r="F19" s="115">
        <v>13686</v>
      </c>
      <c r="G19" s="114">
        <v>13424</v>
      </c>
      <c r="H19" s="114">
        <v>13647</v>
      </c>
      <c r="I19" s="114">
        <v>13592</v>
      </c>
      <c r="J19" s="140">
        <v>13441</v>
      </c>
      <c r="K19" s="114">
        <v>245</v>
      </c>
      <c r="L19" s="116">
        <v>1.8227810430771521</v>
      </c>
    </row>
    <row r="20" spans="1:12" s="110" customFormat="1" ht="15" customHeight="1" x14ac:dyDescent="0.2">
      <c r="A20" s="120"/>
      <c r="B20" s="121" t="s">
        <v>110</v>
      </c>
      <c r="C20" s="258"/>
      <c r="E20" s="113">
        <v>19.494552796822649</v>
      </c>
      <c r="F20" s="115">
        <v>8786</v>
      </c>
      <c r="G20" s="114">
        <v>8538</v>
      </c>
      <c r="H20" s="114">
        <v>8582</v>
      </c>
      <c r="I20" s="114">
        <v>8404</v>
      </c>
      <c r="J20" s="140">
        <v>8198</v>
      </c>
      <c r="K20" s="114">
        <v>588</v>
      </c>
      <c r="L20" s="116">
        <v>7.1724810929495</v>
      </c>
    </row>
    <row r="21" spans="1:12" s="110" customFormat="1" ht="15" customHeight="1" x14ac:dyDescent="0.2">
      <c r="A21" s="120"/>
      <c r="B21" s="119"/>
      <c r="C21" s="258" t="s">
        <v>106</v>
      </c>
      <c r="E21" s="113">
        <v>53.585249260186657</v>
      </c>
      <c r="F21" s="115">
        <v>4708</v>
      </c>
      <c r="G21" s="114">
        <v>4571</v>
      </c>
      <c r="H21" s="114">
        <v>4638</v>
      </c>
      <c r="I21" s="114">
        <v>4531</v>
      </c>
      <c r="J21" s="140">
        <v>4452</v>
      </c>
      <c r="K21" s="114">
        <v>256</v>
      </c>
      <c r="L21" s="116">
        <v>5.7502246181491463</v>
      </c>
    </row>
    <row r="22" spans="1:12" s="110" customFormat="1" ht="15" customHeight="1" x14ac:dyDescent="0.2">
      <c r="A22" s="120"/>
      <c r="B22" s="119"/>
      <c r="C22" s="258" t="s">
        <v>107</v>
      </c>
      <c r="E22" s="113">
        <v>46.414750739813343</v>
      </c>
      <c r="F22" s="115">
        <v>4078</v>
      </c>
      <c r="G22" s="114">
        <v>3967</v>
      </c>
      <c r="H22" s="114">
        <v>3944</v>
      </c>
      <c r="I22" s="114">
        <v>3873</v>
      </c>
      <c r="J22" s="140">
        <v>3746</v>
      </c>
      <c r="K22" s="114">
        <v>332</v>
      </c>
      <c r="L22" s="116">
        <v>8.8627869727709552</v>
      </c>
    </row>
    <row r="23" spans="1:12" s="110" customFormat="1" ht="15" customHeight="1" x14ac:dyDescent="0.2">
      <c r="A23" s="120"/>
      <c r="B23" s="121" t="s">
        <v>111</v>
      </c>
      <c r="C23" s="258"/>
      <c r="E23" s="113">
        <v>1.3046661785262597</v>
      </c>
      <c r="F23" s="115">
        <v>588</v>
      </c>
      <c r="G23" s="114">
        <v>556</v>
      </c>
      <c r="H23" s="114">
        <v>588</v>
      </c>
      <c r="I23" s="114">
        <v>581</v>
      </c>
      <c r="J23" s="140">
        <v>578</v>
      </c>
      <c r="K23" s="114">
        <v>10</v>
      </c>
      <c r="L23" s="116">
        <v>1.7301038062283738</v>
      </c>
    </row>
    <row r="24" spans="1:12" s="110" customFormat="1" ht="15" customHeight="1" x14ac:dyDescent="0.2">
      <c r="A24" s="120"/>
      <c r="B24" s="119"/>
      <c r="C24" s="258" t="s">
        <v>106</v>
      </c>
      <c r="E24" s="113">
        <v>67.34693877551021</v>
      </c>
      <c r="F24" s="115">
        <v>396</v>
      </c>
      <c r="G24" s="114">
        <v>377</v>
      </c>
      <c r="H24" s="114">
        <v>397</v>
      </c>
      <c r="I24" s="114">
        <v>385</v>
      </c>
      <c r="J24" s="140">
        <v>378</v>
      </c>
      <c r="K24" s="114">
        <v>18</v>
      </c>
      <c r="L24" s="116">
        <v>4.7619047619047619</v>
      </c>
    </row>
    <row r="25" spans="1:12" s="110" customFormat="1" ht="15" customHeight="1" x14ac:dyDescent="0.2">
      <c r="A25" s="120"/>
      <c r="B25" s="119"/>
      <c r="C25" s="258" t="s">
        <v>107</v>
      </c>
      <c r="E25" s="113">
        <v>32.653061224489797</v>
      </c>
      <c r="F25" s="115">
        <v>192</v>
      </c>
      <c r="G25" s="114">
        <v>179</v>
      </c>
      <c r="H25" s="114">
        <v>191</v>
      </c>
      <c r="I25" s="114">
        <v>196</v>
      </c>
      <c r="J25" s="140">
        <v>200</v>
      </c>
      <c r="K25" s="114">
        <v>-8</v>
      </c>
      <c r="L25" s="116">
        <v>-4</v>
      </c>
    </row>
    <row r="26" spans="1:12" s="110" customFormat="1" ht="15" customHeight="1" x14ac:dyDescent="0.2">
      <c r="A26" s="120"/>
      <c r="C26" s="121" t="s">
        <v>187</v>
      </c>
      <c r="D26" s="110" t="s">
        <v>188</v>
      </c>
      <c r="E26" s="113">
        <v>0.32394772460005766</v>
      </c>
      <c r="F26" s="115">
        <v>146</v>
      </c>
      <c r="G26" s="114">
        <v>118</v>
      </c>
      <c r="H26" s="114">
        <v>141</v>
      </c>
      <c r="I26" s="114">
        <v>133</v>
      </c>
      <c r="J26" s="140">
        <v>154</v>
      </c>
      <c r="K26" s="114">
        <v>-8</v>
      </c>
      <c r="L26" s="116">
        <v>-5.1948051948051948</v>
      </c>
    </row>
    <row r="27" spans="1:12" s="110" customFormat="1" ht="15" customHeight="1" x14ac:dyDescent="0.2">
      <c r="A27" s="120"/>
      <c r="B27" s="119"/>
      <c r="D27" s="259" t="s">
        <v>106</v>
      </c>
      <c r="E27" s="113">
        <v>60.273972602739725</v>
      </c>
      <c r="F27" s="115">
        <v>88</v>
      </c>
      <c r="G27" s="114">
        <v>66</v>
      </c>
      <c r="H27" s="114">
        <v>78</v>
      </c>
      <c r="I27" s="114">
        <v>70</v>
      </c>
      <c r="J27" s="140">
        <v>80</v>
      </c>
      <c r="K27" s="114">
        <v>8</v>
      </c>
      <c r="L27" s="116">
        <v>10</v>
      </c>
    </row>
    <row r="28" spans="1:12" s="110" customFormat="1" ht="15" customHeight="1" x14ac:dyDescent="0.2">
      <c r="A28" s="120"/>
      <c r="B28" s="119"/>
      <c r="D28" s="259" t="s">
        <v>107</v>
      </c>
      <c r="E28" s="113">
        <v>39.726027397260275</v>
      </c>
      <c r="F28" s="115">
        <v>58</v>
      </c>
      <c r="G28" s="114">
        <v>52</v>
      </c>
      <c r="H28" s="114">
        <v>63</v>
      </c>
      <c r="I28" s="114">
        <v>63</v>
      </c>
      <c r="J28" s="140">
        <v>74</v>
      </c>
      <c r="K28" s="114">
        <v>-16</v>
      </c>
      <c r="L28" s="116">
        <v>-21.621621621621621</v>
      </c>
    </row>
    <row r="29" spans="1:12" s="110" customFormat="1" ht="24.95" customHeight="1" x14ac:dyDescent="0.2">
      <c r="A29" s="604" t="s">
        <v>189</v>
      </c>
      <c r="B29" s="605"/>
      <c r="C29" s="605"/>
      <c r="D29" s="606"/>
      <c r="E29" s="113">
        <v>90.816303889591509</v>
      </c>
      <c r="F29" s="115">
        <v>40930</v>
      </c>
      <c r="G29" s="114">
        <v>40649</v>
      </c>
      <c r="H29" s="114">
        <v>41241</v>
      </c>
      <c r="I29" s="114">
        <v>40450</v>
      </c>
      <c r="J29" s="140">
        <v>40317</v>
      </c>
      <c r="K29" s="114">
        <v>613</v>
      </c>
      <c r="L29" s="116">
        <v>1.520450430339559</v>
      </c>
    </row>
    <row r="30" spans="1:12" s="110" customFormat="1" ht="15" customHeight="1" x14ac:dyDescent="0.2">
      <c r="A30" s="120"/>
      <c r="B30" s="119"/>
      <c r="C30" s="258" t="s">
        <v>106</v>
      </c>
      <c r="E30" s="113">
        <v>53.374053261666262</v>
      </c>
      <c r="F30" s="115">
        <v>21846</v>
      </c>
      <c r="G30" s="114">
        <v>21677</v>
      </c>
      <c r="H30" s="114">
        <v>22147</v>
      </c>
      <c r="I30" s="114">
        <v>21711</v>
      </c>
      <c r="J30" s="140">
        <v>21691</v>
      </c>
      <c r="K30" s="114">
        <v>155</v>
      </c>
      <c r="L30" s="116">
        <v>0.71458208473560458</v>
      </c>
    </row>
    <row r="31" spans="1:12" s="110" customFormat="1" ht="15" customHeight="1" x14ac:dyDescent="0.2">
      <c r="A31" s="120"/>
      <c r="B31" s="119"/>
      <c r="C31" s="258" t="s">
        <v>107</v>
      </c>
      <c r="E31" s="113">
        <v>46.625946738333738</v>
      </c>
      <c r="F31" s="115">
        <v>19084</v>
      </c>
      <c r="G31" s="114">
        <v>18972</v>
      </c>
      <c r="H31" s="114">
        <v>19094</v>
      </c>
      <c r="I31" s="114">
        <v>18739</v>
      </c>
      <c r="J31" s="140">
        <v>18626</v>
      </c>
      <c r="K31" s="114">
        <v>458</v>
      </c>
      <c r="L31" s="116">
        <v>2.4589283796843122</v>
      </c>
    </row>
    <row r="32" spans="1:12" s="110" customFormat="1" ht="15" customHeight="1" x14ac:dyDescent="0.2">
      <c r="A32" s="120"/>
      <c r="B32" s="119" t="s">
        <v>117</v>
      </c>
      <c r="C32" s="258"/>
      <c r="E32" s="113">
        <v>9.1548514499988904</v>
      </c>
      <c r="F32" s="115">
        <v>4126</v>
      </c>
      <c r="G32" s="114">
        <v>3339</v>
      </c>
      <c r="H32" s="114">
        <v>3903</v>
      </c>
      <c r="I32" s="114">
        <v>3785</v>
      </c>
      <c r="J32" s="140">
        <v>3684</v>
      </c>
      <c r="K32" s="114">
        <v>442</v>
      </c>
      <c r="L32" s="116">
        <v>11.997828447339849</v>
      </c>
    </row>
    <row r="33" spans="1:12" s="110" customFormat="1" ht="15" customHeight="1" x14ac:dyDescent="0.2">
      <c r="A33" s="120"/>
      <c r="B33" s="119"/>
      <c r="C33" s="258" t="s">
        <v>106</v>
      </c>
      <c r="E33" s="113">
        <v>69.025690741638385</v>
      </c>
      <c r="F33" s="115">
        <v>2848</v>
      </c>
      <c r="G33" s="114">
        <v>2321</v>
      </c>
      <c r="H33" s="114">
        <v>2718</v>
      </c>
      <c r="I33" s="114">
        <v>2613</v>
      </c>
      <c r="J33" s="140">
        <v>2580</v>
      </c>
      <c r="K33" s="114">
        <v>268</v>
      </c>
      <c r="L33" s="116">
        <v>10.387596899224807</v>
      </c>
    </row>
    <row r="34" spans="1:12" s="110" customFormat="1" ht="15" customHeight="1" x14ac:dyDescent="0.2">
      <c r="A34" s="120"/>
      <c r="B34" s="119"/>
      <c r="C34" s="258" t="s">
        <v>107</v>
      </c>
      <c r="E34" s="113">
        <v>30.974309258361608</v>
      </c>
      <c r="F34" s="115">
        <v>1278</v>
      </c>
      <c r="G34" s="114">
        <v>1018</v>
      </c>
      <c r="H34" s="114">
        <v>1185</v>
      </c>
      <c r="I34" s="114">
        <v>1172</v>
      </c>
      <c r="J34" s="140">
        <v>1104</v>
      </c>
      <c r="K34" s="114">
        <v>174</v>
      </c>
      <c r="L34" s="116">
        <v>15.760869565217391</v>
      </c>
    </row>
    <row r="35" spans="1:12" s="110" customFormat="1" ht="24.95" customHeight="1" x14ac:dyDescent="0.2">
      <c r="A35" s="604" t="s">
        <v>190</v>
      </c>
      <c r="B35" s="605"/>
      <c r="C35" s="605"/>
      <c r="D35" s="606"/>
      <c r="E35" s="113">
        <v>71.614635336927819</v>
      </c>
      <c r="F35" s="115">
        <v>32276</v>
      </c>
      <c r="G35" s="114">
        <v>31387</v>
      </c>
      <c r="H35" s="114">
        <v>32489</v>
      </c>
      <c r="I35" s="114">
        <v>31801</v>
      </c>
      <c r="J35" s="140">
        <v>31783</v>
      </c>
      <c r="K35" s="114">
        <v>493</v>
      </c>
      <c r="L35" s="116">
        <v>1.5511436931693043</v>
      </c>
    </row>
    <row r="36" spans="1:12" s="110" customFormat="1" ht="15" customHeight="1" x14ac:dyDescent="0.2">
      <c r="A36" s="120"/>
      <c r="B36" s="119"/>
      <c r="C36" s="258" t="s">
        <v>106</v>
      </c>
      <c r="E36" s="113">
        <v>69.63378361630933</v>
      </c>
      <c r="F36" s="115">
        <v>22475</v>
      </c>
      <c r="G36" s="114">
        <v>21818</v>
      </c>
      <c r="H36" s="114">
        <v>22661</v>
      </c>
      <c r="I36" s="114">
        <v>22199</v>
      </c>
      <c r="J36" s="140">
        <v>22208</v>
      </c>
      <c r="K36" s="114">
        <v>267</v>
      </c>
      <c r="L36" s="116">
        <v>1.2022694524495676</v>
      </c>
    </row>
    <row r="37" spans="1:12" s="110" customFormat="1" ht="15" customHeight="1" x14ac:dyDescent="0.2">
      <c r="A37" s="120"/>
      <c r="B37" s="119"/>
      <c r="C37" s="258" t="s">
        <v>107</v>
      </c>
      <c r="E37" s="113">
        <v>30.366216383690666</v>
      </c>
      <c r="F37" s="115">
        <v>9801</v>
      </c>
      <c r="G37" s="114">
        <v>9569</v>
      </c>
      <c r="H37" s="114">
        <v>9828</v>
      </c>
      <c r="I37" s="114">
        <v>9602</v>
      </c>
      <c r="J37" s="140">
        <v>9575</v>
      </c>
      <c r="K37" s="114">
        <v>226</v>
      </c>
      <c r="L37" s="116">
        <v>2.3603133159268928</v>
      </c>
    </row>
    <row r="38" spans="1:12" s="110" customFormat="1" ht="15" customHeight="1" x14ac:dyDescent="0.2">
      <c r="A38" s="120"/>
      <c r="B38" s="119" t="s">
        <v>182</v>
      </c>
      <c r="C38" s="258"/>
      <c r="E38" s="113">
        <v>28.385364663072178</v>
      </c>
      <c r="F38" s="115">
        <v>12793</v>
      </c>
      <c r="G38" s="114">
        <v>12610</v>
      </c>
      <c r="H38" s="114">
        <v>12662</v>
      </c>
      <c r="I38" s="114">
        <v>12441</v>
      </c>
      <c r="J38" s="140">
        <v>12227</v>
      </c>
      <c r="K38" s="114">
        <v>566</v>
      </c>
      <c r="L38" s="116">
        <v>4.6290995338185983</v>
      </c>
    </row>
    <row r="39" spans="1:12" s="110" customFormat="1" ht="15" customHeight="1" x14ac:dyDescent="0.2">
      <c r="A39" s="120"/>
      <c r="B39" s="119"/>
      <c r="C39" s="258" t="s">
        <v>106</v>
      </c>
      <c r="E39" s="113">
        <v>17.431407801141248</v>
      </c>
      <c r="F39" s="115">
        <v>2230</v>
      </c>
      <c r="G39" s="114">
        <v>2187</v>
      </c>
      <c r="H39" s="114">
        <v>2209</v>
      </c>
      <c r="I39" s="114">
        <v>2131</v>
      </c>
      <c r="J39" s="140">
        <v>2070</v>
      </c>
      <c r="K39" s="114">
        <v>160</v>
      </c>
      <c r="L39" s="116">
        <v>7.7294685990338161</v>
      </c>
    </row>
    <row r="40" spans="1:12" s="110" customFormat="1" ht="15" customHeight="1" x14ac:dyDescent="0.2">
      <c r="A40" s="120"/>
      <c r="B40" s="119"/>
      <c r="C40" s="258" t="s">
        <v>107</v>
      </c>
      <c r="E40" s="113">
        <v>82.568592198858752</v>
      </c>
      <c r="F40" s="115">
        <v>10563</v>
      </c>
      <c r="G40" s="114">
        <v>10423</v>
      </c>
      <c r="H40" s="114">
        <v>10453</v>
      </c>
      <c r="I40" s="114">
        <v>10310</v>
      </c>
      <c r="J40" s="140">
        <v>10157</v>
      </c>
      <c r="K40" s="114">
        <v>406</v>
      </c>
      <c r="L40" s="116">
        <v>3.9972432804962095</v>
      </c>
    </row>
    <row r="41" spans="1:12" s="110" customFormat="1" ht="24.75" customHeight="1" x14ac:dyDescent="0.2">
      <c r="A41" s="604" t="s">
        <v>517</v>
      </c>
      <c r="B41" s="605"/>
      <c r="C41" s="605"/>
      <c r="D41" s="606"/>
      <c r="E41" s="113">
        <v>5.9020612838092701</v>
      </c>
      <c r="F41" s="115">
        <v>2660</v>
      </c>
      <c r="G41" s="114">
        <v>2899</v>
      </c>
      <c r="H41" s="114">
        <v>2921</v>
      </c>
      <c r="I41" s="114">
        <v>2264</v>
      </c>
      <c r="J41" s="140">
        <v>2657</v>
      </c>
      <c r="K41" s="114">
        <v>3</v>
      </c>
      <c r="L41" s="116">
        <v>0.11290929619872037</v>
      </c>
    </row>
    <row r="42" spans="1:12" s="110" customFormat="1" ht="15" customHeight="1" x14ac:dyDescent="0.2">
      <c r="A42" s="120"/>
      <c r="B42" s="119"/>
      <c r="C42" s="258" t="s">
        <v>106</v>
      </c>
      <c r="E42" s="113">
        <v>56.315789473684212</v>
      </c>
      <c r="F42" s="115">
        <v>1498</v>
      </c>
      <c r="G42" s="114">
        <v>1643</v>
      </c>
      <c r="H42" s="114">
        <v>1698</v>
      </c>
      <c r="I42" s="114">
        <v>1289</v>
      </c>
      <c r="J42" s="140">
        <v>1492</v>
      </c>
      <c r="K42" s="114">
        <v>6</v>
      </c>
      <c r="L42" s="116">
        <v>0.40214477211796246</v>
      </c>
    </row>
    <row r="43" spans="1:12" s="110" customFormat="1" ht="15" customHeight="1" x14ac:dyDescent="0.2">
      <c r="A43" s="123"/>
      <c r="B43" s="124"/>
      <c r="C43" s="260" t="s">
        <v>107</v>
      </c>
      <c r="D43" s="261"/>
      <c r="E43" s="125">
        <v>43.684210526315788</v>
      </c>
      <c r="F43" s="143">
        <v>1162</v>
      </c>
      <c r="G43" s="144">
        <v>1256</v>
      </c>
      <c r="H43" s="144">
        <v>1223</v>
      </c>
      <c r="I43" s="144">
        <v>975</v>
      </c>
      <c r="J43" s="145">
        <v>1165</v>
      </c>
      <c r="K43" s="144">
        <v>-3</v>
      </c>
      <c r="L43" s="146">
        <v>-0.25751072961373389</v>
      </c>
    </row>
    <row r="44" spans="1:12" s="110" customFormat="1" ht="45.75" customHeight="1" x14ac:dyDescent="0.2">
      <c r="A44" s="604" t="s">
        <v>191</v>
      </c>
      <c r="B44" s="605"/>
      <c r="C44" s="605"/>
      <c r="D44" s="606"/>
      <c r="E44" s="113" t="s">
        <v>513</v>
      </c>
      <c r="F44" s="115" t="s">
        <v>513</v>
      </c>
      <c r="G44" s="114" t="s">
        <v>513</v>
      </c>
      <c r="H44" s="114" t="s">
        <v>513</v>
      </c>
      <c r="I44" s="114" t="s">
        <v>513</v>
      </c>
      <c r="J44" s="140" t="s">
        <v>513</v>
      </c>
      <c r="K44" s="114" t="s">
        <v>513</v>
      </c>
      <c r="L44" s="116" t="s">
        <v>513</v>
      </c>
    </row>
    <row r="45" spans="1:12" s="110" customFormat="1" ht="15" customHeight="1" x14ac:dyDescent="0.2">
      <c r="A45" s="120"/>
      <c r="B45" s="119"/>
      <c r="C45" s="258" t="s">
        <v>106</v>
      </c>
      <c r="E45" s="113" t="s">
        <v>513</v>
      </c>
      <c r="F45" s="115" t="s">
        <v>513</v>
      </c>
      <c r="G45" s="114" t="s">
        <v>513</v>
      </c>
      <c r="H45" s="114" t="s">
        <v>513</v>
      </c>
      <c r="I45" s="114" t="s">
        <v>513</v>
      </c>
      <c r="J45" s="140" t="s">
        <v>513</v>
      </c>
      <c r="K45" s="114" t="s">
        <v>513</v>
      </c>
      <c r="L45" s="116" t="s">
        <v>513</v>
      </c>
    </row>
    <row r="46" spans="1:12" s="110" customFormat="1" ht="15" customHeight="1" x14ac:dyDescent="0.2">
      <c r="A46" s="123"/>
      <c r="B46" s="124"/>
      <c r="C46" s="260" t="s">
        <v>107</v>
      </c>
      <c r="D46" s="261"/>
      <c r="E46" s="125" t="s">
        <v>513</v>
      </c>
      <c r="F46" s="143">
        <v>0</v>
      </c>
      <c r="G46" s="144">
        <v>0</v>
      </c>
      <c r="H46" s="144">
        <v>0</v>
      </c>
      <c r="I46" s="144">
        <v>0</v>
      </c>
      <c r="J46" s="145">
        <v>0</v>
      </c>
      <c r="K46" s="144">
        <v>0</v>
      </c>
      <c r="L46" s="146">
        <v>0</v>
      </c>
    </row>
    <row r="47" spans="1:12" s="110" customFormat="1" ht="39" customHeight="1" x14ac:dyDescent="0.2">
      <c r="A47" s="604" t="s">
        <v>518</v>
      </c>
      <c r="B47" s="607"/>
      <c r="C47" s="607"/>
      <c r="D47" s="608"/>
      <c r="E47" s="113">
        <v>0.19303734274113027</v>
      </c>
      <c r="F47" s="115">
        <v>87</v>
      </c>
      <c r="G47" s="114">
        <v>90</v>
      </c>
      <c r="H47" s="114">
        <v>84</v>
      </c>
      <c r="I47" s="114">
        <v>56</v>
      </c>
      <c r="J47" s="140">
        <v>60</v>
      </c>
      <c r="K47" s="114">
        <v>27</v>
      </c>
      <c r="L47" s="116">
        <v>45</v>
      </c>
    </row>
    <row r="48" spans="1:12" s="110" customFormat="1" ht="15" customHeight="1" x14ac:dyDescent="0.2">
      <c r="A48" s="120"/>
      <c r="B48" s="119"/>
      <c r="C48" s="258" t="s">
        <v>106</v>
      </c>
      <c r="E48" s="113">
        <v>40.229885057471265</v>
      </c>
      <c r="F48" s="115">
        <v>35</v>
      </c>
      <c r="G48" s="114">
        <v>37</v>
      </c>
      <c r="H48" s="114">
        <v>32</v>
      </c>
      <c r="I48" s="114">
        <v>20</v>
      </c>
      <c r="J48" s="140">
        <v>23</v>
      </c>
      <c r="K48" s="114">
        <v>12</v>
      </c>
      <c r="L48" s="116">
        <v>52.173913043478258</v>
      </c>
    </row>
    <row r="49" spans="1:12" s="110" customFormat="1" ht="15" customHeight="1" x14ac:dyDescent="0.2">
      <c r="A49" s="123"/>
      <c r="B49" s="124"/>
      <c r="C49" s="260" t="s">
        <v>107</v>
      </c>
      <c r="D49" s="261"/>
      <c r="E49" s="125">
        <v>59.770114942528735</v>
      </c>
      <c r="F49" s="143">
        <v>52</v>
      </c>
      <c r="G49" s="144">
        <v>53</v>
      </c>
      <c r="H49" s="144">
        <v>52</v>
      </c>
      <c r="I49" s="144">
        <v>36</v>
      </c>
      <c r="J49" s="145">
        <v>37</v>
      </c>
      <c r="K49" s="144">
        <v>15</v>
      </c>
      <c r="L49" s="146">
        <v>40.54054054054054</v>
      </c>
    </row>
    <row r="50" spans="1:12" s="110" customFormat="1" ht="24.95" customHeight="1" x14ac:dyDescent="0.2">
      <c r="A50" s="609" t="s">
        <v>192</v>
      </c>
      <c r="B50" s="610"/>
      <c r="C50" s="610"/>
      <c r="D50" s="611"/>
      <c r="E50" s="262">
        <v>12.562959018394018</v>
      </c>
      <c r="F50" s="263">
        <v>5662</v>
      </c>
      <c r="G50" s="264">
        <v>5758</v>
      </c>
      <c r="H50" s="264">
        <v>5987</v>
      </c>
      <c r="I50" s="264">
        <v>5378</v>
      </c>
      <c r="J50" s="265">
        <v>5403</v>
      </c>
      <c r="K50" s="263">
        <v>259</v>
      </c>
      <c r="L50" s="266">
        <v>4.793633166759208</v>
      </c>
    </row>
    <row r="51" spans="1:12" s="110" customFormat="1" ht="15" customHeight="1" x14ac:dyDescent="0.2">
      <c r="A51" s="120"/>
      <c r="B51" s="119"/>
      <c r="C51" s="258" t="s">
        <v>106</v>
      </c>
      <c r="E51" s="113">
        <v>58.86612504415401</v>
      </c>
      <c r="F51" s="115">
        <v>3333</v>
      </c>
      <c r="G51" s="114">
        <v>3358</v>
      </c>
      <c r="H51" s="114">
        <v>3518</v>
      </c>
      <c r="I51" s="114">
        <v>3143</v>
      </c>
      <c r="J51" s="140">
        <v>3175</v>
      </c>
      <c r="K51" s="114">
        <v>158</v>
      </c>
      <c r="L51" s="116">
        <v>4.9763779527559056</v>
      </c>
    </row>
    <row r="52" spans="1:12" s="110" customFormat="1" ht="15" customHeight="1" x14ac:dyDescent="0.2">
      <c r="A52" s="120"/>
      <c r="B52" s="119"/>
      <c r="C52" s="258" t="s">
        <v>107</v>
      </c>
      <c r="E52" s="113">
        <v>41.13387495584599</v>
      </c>
      <c r="F52" s="115">
        <v>2329</v>
      </c>
      <c r="G52" s="114">
        <v>2400</v>
      </c>
      <c r="H52" s="114">
        <v>2469</v>
      </c>
      <c r="I52" s="114">
        <v>2235</v>
      </c>
      <c r="J52" s="140">
        <v>2228</v>
      </c>
      <c r="K52" s="114">
        <v>101</v>
      </c>
      <c r="L52" s="116">
        <v>4.5332136445242366</v>
      </c>
    </row>
    <row r="53" spans="1:12" s="110" customFormat="1" ht="15" customHeight="1" x14ac:dyDescent="0.2">
      <c r="A53" s="120"/>
      <c r="B53" s="119"/>
      <c r="C53" s="258" t="s">
        <v>187</v>
      </c>
      <c r="D53" s="110" t="s">
        <v>193</v>
      </c>
      <c r="E53" s="113">
        <v>31.790886612504416</v>
      </c>
      <c r="F53" s="115">
        <v>1800</v>
      </c>
      <c r="G53" s="114">
        <v>2119</v>
      </c>
      <c r="H53" s="114">
        <v>2195</v>
      </c>
      <c r="I53" s="114">
        <v>1648</v>
      </c>
      <c r="J53" s="140">
        <v>1827</v>
      </c>
      <c r="K53" s="114">
        <v>-27</v>
      </c>
      <c r="L53" s="116">
        <v>-1.4778325123152709</v>
      </c>
    </row>
    <row r="54" spans="1:12" s="110" customFormat="1" ht="15" customHeight="1" x14ac:dyDescent="0.2">
      <c r="A54" s="120"/>
      <c r="B54" s="119"/>
      <c r="D54" s="267" t="s">
        <v>194</v>
      </c>
      <c r="E54" s="113">
        <v>57.5</v>
      </c>
      <c r="F54" s="115">
        <v>1035</v>
      </c>
      <c r="G54" s="114">
        <v>1206</v>
      </c>
      <c r="H54" s="114">
        <v>1267</v>
      </c>
      <c r="I54" s="114">
        <v>951</v>
      </c>
      <c r="J54" s="140">
        <v>1056</v>
      </c>
      <c r="K54" s="114">
        <v>-21</v>
      </c>
      <c r="L54" s="116">
        <v>-1.9886363636363635</v>
      </c>
    </row>
    <row r="55" spans="1:12" s="110" customFormat="1" ht="15" customHeight="1" x14ac:dyDescent="0.2">
      <c r="A55" s="120"/>
      <c r="B55" s="119"/>
      <c r="D55" s="267" t="s">
        <v>195</v>
      </c>
      <c r="E55" s="113">
        <v>42.5</v>
      </c>
      <c r="F55" s="115">
        <v>765</v>
      </c>
      <c r="G55" s="114">
        <v>913</v>
      </c>
      <c r="H55" s="114">
        <v>928</v>
      </c>
      <c r="I55" s="114">
        <v>697</v>
      </c>
      <c r="J55" s="140">
        <v>771</v>
      </c>
      <c r="K55" s="114">
        <v>-6</v>
      </c>
      <c r="L55" s="116">
        <v>-0.77821011673151752</v>
      </c>
    </row>
    <row r="56" spans="1:12" s="110" customFormat="1" ht="15" customHeight="1" x14ac:dyDescent="0.2">
      <c r="A56" s="120"/>
      <c r="B56" s="119" t="s">
        <v>196</v>
      </c>
      <c r="C56" s="258"/>
      <c r="E56" s="113">
        <v>67.882580043932634</v>
      </c>
      <c r="F56" s="115">
        <v>30594</v>
      </c>
      <c r="G56" s="114">
        <v>30011</v>
      </c>
      <c r="H56" s="114">
        <v>30424</v>
      </c>
      <c r="I56" s="114">
        <v>30212</v>
      </c>
      <c r="J56" s="140">
        <v>30011</v>
      </c>
      <c r="K56" s="114">
        <v>583</v>
      </c>
      <c r="L56" s="116">
        <v>1.9426210389523841</v>
      </c>
    </row>
    <row r="57" spans="1:12" s="110" customFormat="1" ht="15" customHeight="1" x14ac:dyDescent="0.2">
      <c r="A57" s="120"/>
      <c r="B57" s="119"/>
      <c r="C57" s="258" t="s">
        <v>106</v>
      </c>
      <c r="E57" s="113">
        <v>53.749101130940709</v>
      </c>
      <c r="F57" s="115">
        <v>16444</v>
      </c>
      <c r="G57" s="114">
        <v>16124</v>
      </c>
      <c r="H57" s="114">
        <v>16445</v>
      </c>
      <c r="I57" s="114">
        <v>16379</v>
      </c>
      <c r="J57" s="140">
        <v>16271</v>
      </c>
      <c r="K57" s="114">
        <v>173</v>
      </c>
      <c r="L57" s="116">
        <v>1.0632413496404647</v>
      </c>
    </row>
    <row r="58" spans="1:12" s="110" customFormat="1" ht="15" customHeight="1" x14ac:dyDescent="0.2">
      <c r="A58" s="120"/>
      <c r="B58" s="119"/>
      <c r="C58" s="258" t="s">
        <v>107</v>
      </c>
      <c r="E58" s="113">
        <v>46.250898869059291</v>
      </c>
      <c r="F58" s="115">
        <v>14150</v>
      </c>
      <c r="G58" s="114">
        <v>13887</v>
      </c>
      <c r="H58" s="114">
        <v>13979</v>
      </c>
      <c r="I58" s="114">
        <v>13833</v>
      </c>
      <c r="J58" s="140">
        <v>13740</v>
      </c>
      <c r="K58" s="114">
        <v>410</v>
      </c>
      <c r="L58" s="116">
        <v>2.9839883551673947</v>
      </c>
    </row>
    <row r="59" spans="1:12" s="110" customFormat="1" ht="15" customHeight="1" x14ac:dyDescent="0.2">
      <c r="A59" s="120"/>
      <c r="B59" s="119"/>
      <c r="C59" s="258" t="s">
        <v>105</v>
      </c>
      <c r="D59" s="110" t="s">
        <v>197</v>
      </c>
      <c r="E59" s="113">
        <v>93.397398182650193</v>
      </c>
      <c r="F59" s="115">
        <v>28574</v>
      </c>
      <c r="G59" s="114">
        <v>28039</v>
      </c>
      <c r="H59" s="114">
        <v>28435</v>
      </c>
      <c r="I59" s="114">
        <v>28216</v>
      </c>
      <c r="J59" s="140">
        <v>28035</v>
      </c>
      <c r="K59" s="114">
        <v>539</v>
      </c>
      <c r="L59" s="116">
        <v>1.9225967540574282</v>
      </c>
    </row>
    <row r="60" spans="1:12" s="110" customFormat="1" ht="15" customHeight="1" x14ac:dyDescent="0.2">
      <c r="A60" s="120"/>
      <c r="B60" s="119"/>
      <c r="C60" s="258"/>
      <c r="D60" s="267" t="s">
        <v>198</v>
      </c>
      <c r="E60" s="113">
        <v>52.064814166724993</v>
      </c>
      <c r="F60" s="115">
        <v>14877</v>
      </c>
      <c r="G60" s="114">
        <v>14592</v>
      </c>
      <c r="H60" s="114">
        <v>14894</v>
      </c>
      <c r="I60" s="114">
        <v>14810</v>
      </c>
      <c r="J60" s="140">
        <v>14720</v>
      </c>
      <c r="K60" s="114">
        <v>157</v>
      </c>
      <c r="L60" s="116">
        <v>1.0665760869565217</v>
      </c>
    </row>
    <row r="61" spans="1:12" s="110" customFormat="1" ht="15" customHeight="1" x14ac:dyDescent="0.2">
      <c r="A61" s="120"/>
      <c r="B61" s="119"/>
      <c r="C61" s="258"/>
      <c r="D61" s="267" t="s">
        <v>199</v>
      </c>
      <c r="E61" s="113">
        <v>47.935185833275007</v>
      </c>
      <c r="F61" s="115">
        <v>13697</v>
      </c>
      <c r="G61" s="114">
        <v>13447</v>
      </c>
      <c r="H61" s="114">
        <v>13541</v>
      </c>
      <c r="I61" s="114">
        <v>13406</v>
      </c>
      <c r="J61" s="140">
        <v>13315</v>
      </c>
      <c r="K61" s="114">
        <v>382</v>
      </c>
      <c r="L61" s="116">
        <v>2.8689447990987609</v>
      </c>
    </row>
    <row r="62" spans="1:12" s="110" customFormat="1" ht="15" customHeight="1" x14ac:dyDescent="0.2">
      <c r="A62" s="120"/>
      <c r="B62" s="119"/>
      <c r="C62" s="258"/>
      <c r="D62" s="258" t="s">
        <v>200</v>
      </c>
      <c r="E62" s="113">
        <v>6.6026018173498073</v>
      </c>
      <c r="F62" s="115">
        <v>2020</v>
      </c>
      <c r="G62" s="114">
        <v>1972</v>
      </c>
      <c r="H62" s="114">
        <v>1989</v>
      </c>
      <c r="I62" s="114">
        <v>1996</v>
      </c>
      <c r="J62" s="140">
        <v>1976</v>
      </c>
      <c r="K62" s="114">
        <v>44</v>
      </c>
      <c r="L62" s="116">
        <v>2.2267206477732793</v>
      </c>
    </row>
    <row r="63" spans="1:12" s="110" customFormat="1" ht="15" customHeight="1" x14ac:dyDescent="0.2">
      <c r="A63" s="120"/>
      <c r="B63" s="119"/>
      <c r="C63" s="258"/>
      <c r="D63" s="267" t="s">
        <v>198</v>
      </c>
      <c r="E63" s="113">
        <v>77.574257425742573</v>
      </c>
      <c r="F63" s="115">
        <v>1567</v>
      </c>
      <c r="G63" s="114">
        <v>1532</v>
      </c>
      <c r="H63" s="114">
        <v>1551</v>
      </c>
      <c r="I63" s="114">
        <v>1569</v>
      </c>
      <c r="J63" s="140">
        <v>1551</v>
      </c>
      <c r="K63" s="114">
        <v>16</v>
      </c>
      <c r="L63" s="116">
        <v>1.0315925209542232</v>
      </c>
    </row>
    <row r="64" spans="1:12" s="110" customFormat="1" ht="15" customHeight="1" x14ac:dyDescent="0.2">
      <c r="A64" s="120"/>
      <c r="B64" s="119"/>
      <c r="C64" s="258"/>
      <c r="D64" s="267" t="s">
        <v>199</v>
      </c>
      <c r="E64" s="113">
        <v>22.425742574257427</v>
      </c>
      <c r="F64" s="115">
        <v>453</v>
      </c>
      <c r="G64" s="114">
        <v>440</v>
      </c>
      <c r="H64" s="114">
        <v>438</v>
      </c>
      <c r="I64" s="114">
        <v>427</v>
      </c>
      <c r="J64" s="140">
        <v>425</v>
      </c>
      <c r="K64" s="114">
        <v>28</v>
      </c>
      <c r="L64" s="116">
        <v>6.5882352941176467</v>
      </c>
    </row>
    <row r="65" spans="1:12" s="110" customFormat="1" ht="15" customHeight="1" x14ac:dyDescent="0.2">
      <c r="A65" s="120"/>
      <c r="B65" s="119" t="s">
        <v>201</v>
      </c>
      <c r="C65" s="258"/>
      <c r="E65" s="113">
        <v>8.449266679979587</v>
      </c>
      <c r="F65" s="115">
        <v>3808</v>
      </c>
      <c r="G65" s="114">
        <v>3734</v>
      </c>
      <c r="H65" s="114">
        <v>3691</v>
      </c>
      <c r="I65" s="114">
        <v>3640</v>
      </c>
      <c r="J65" s="140">
        <v>3579</v>
      </c>
      <c r="K65" s="114">
        <v>229</v>
      </c>
      <c r="L65" s="116">
        <v>6.3984353171276895</v>
      </c>
    </row>
    <row r="66" spans="1:12" s="110" customFormat="1" ht="15" customHeight="1" x14ac:dyDescent="0.2">
      <c r="A66" s="120"/>
      <c r="B66" s="119"/>
      <c r="C66" s="258" t="s">
        <v>106</v>
      </c>
      <c r="E66" s="113">
        <v>49.054621848739494</v>
      </c>
      <c r="F66" s="115">
        <v>1868</v>
      </c>
      <c r="G66" s="114">
        <v>1835</v>
      </c>
      <c r="H66" s="114">
        <v>1823</v>
      </c>
      <c r="I66" s="114">
        <v>1797</v>
      </c>
      <c r="J66" s="140">
        <v>1776</v>
      </c>
      <c r="K66" s="114">
        <v>92</v>
      </c>
      <c r="L66" s="116">
        <v>5.1801801801801801</v>
      </c>
    </row>
    <row r="67" spans="1:12" s="110" customFormat="1" ht="15" customHeight="1" x14ac:dyDescent="0.2">
      <c r="A67" s="120"/>
      <c r="B67" s="119"/>
      <c r="C67" s="258" t="s">
        <v>107</v>
      </c>
      <c r="E67" s="113">
        <v>50.945378151260506</v>
      </c>
      <c r="F67" s="115">
        <v>1940</v>
      </c>
      <c r="G67" s="114">
        <v>1899</v>
      </c>
      <c r="H67" s="114">
        <v>1868</v>
      </c>
      <c r="I67" s="114">
        <v>1843</v>
      </c>
      <c r="J67" s="140">
        <v>1803</v>
      </c>
      <c r="K67" s="114">
        <v>137</v>
      </c>
      <c r="L67" s="116">
        <v>7.5984470327232394</v>
      </c>
    </row>
    <row r="68" spans="1:12" s="110" customFormat="1" ht="15" customHeight="1" x14ac:dyDescent="0.2">
      <c r="A68" s="120"/>
      <c r="B68" s="119"/>
      <c r="C68" s="258" t="s">
        <v>105</v>
      </c>
      <c r="D68" s="110" t="s">
        <v>202</v>
      </c>
      <c r="E68" s="113">
        <v>19.747899159663866</v>
      </c>
      <c r="F68" s="115">
        <v>752</v>
      </c>
      <c r="G68" s="114">
        <v>721</v>
      </c>
      <c r="H68" s="114">
        <v>698</v>
      </c>
      <c r="I68" s="114">
        <v>686</v>
      </c>
      <c r="J68" s="140">
        <v>657</v>
      </c>
      <c r="K68" s="114">
        <v>95</v>
      </c>
      <c r="L68" s="116">
        <v>14.459665144596652</v>
      </c>
    </row>
    <row r="69" spans="1:12" s="110" customFormat="1" ht="15" customHeight="1" x14ac:dyDescent="0.2">
      <c r="A69" s="120"/>
      <c r="B69" s="119"/>
      <c r="C69" s="258"/>
      <c r="D69" s="267" t="s">
        <v>198</v>
      </c>
      <c r="E69" s="113">
        <v>46.675531914893618</v>
      </c>
      <c r="F69" s="115">
        <v>351</v>
      </c>
      <c r="G69" s="114">
        <v>335</v>
      </c>
      <c r="H69" s="114">
        <v>327</v>
      </c>
      <c r="I69" s="114">
        <v>321</v>
      </c>
      <c r="J69" s="140">
        <v>303</v>
      </c>
      <c r="K69" s="114">
        <v>48</v>
      </c>
      <c r="L69" s="116">
        <v>15.841584158415841</v>
      </c>
    </row>
    <row r="70" spans="1:12" s="110" customFormat="1" ht="15" customHeight="1" x14ac:dyDescent="0.2">
      <c r="A70" s="120"/>
      <c r="B70" s="119"/>
      <c r="C70" s="258"/>
      <c r="D70" s="267" t="s">
        <v>199</v>
      </c>
      <c r="E70" s="113">
        <v>53.324468085106382</v>
      </c>
      <c r="F70" s="115">
        <v>401</v>
      </c>
      <c r="G70" s="114">
        <v>386</v>
      </c>
      <c r="H70" s="114">
        <v>371</v>
      </c>
      <c r="I70" s="114">
        <v>365</v>
      </c>
      <c r="J70" s="140">
        <v>354</v>
      </c>
      <c r="K70" s="114">
        <v>47</v>
      </c>
      <c r="L70" s="116">
        <v>13.27683615819209</v>
      </c>
    </row>
    <row r="71" spans="1:12" s="110" customFormat="1" ht="15" customHeight="1" x14ac:dyDescent="0.2">
      <c r="A71" s="120"/>
      <c r="B71" s="119"/>
      <c r="C71" s="258"/>
      <c r="D71" s="110" t="s">
        <v>203</v>
      </c>
      <c r="E71" s="113">
        <v>73.765756302521012</v>
      </c>
      <c r="F71" s="115">
        <v>2809</v>
      </c>
      <c r="G71" s="114">
        <v>2765</v>
      </c>
      <c r="H71" s="114">
        <v>2752</v>
      </c>
      <c r="I71" s="114">
        <v>2729</v>
      </c>
      <c r="J71" s="140">
        <v>2709</v>
      </c>
      <c r="K71" s="114">
        <v>100</v>
      </c>
      <c r="L71" s="116">
        <v>3.6913990402362495</v>
      </c>
    </row>
    <row r="72" spans="1:12" s="110" customFormat="1" ht="15" customHeight="1" x14ac:dyDescent="0.2">
      <c r="A72" s="120"/>
      <c r="B72" s="119"/>
      <c r="C72" s="258"/>
      <c r="D72" s="267" t="s">
        <v>198</v>
      </c>
      <c r="E72" s="113">
        <v>49.199003203987182</v>
      </c>
      <c r="F72" s="115">
        <v>1382</v>
      </c>
      <c r="G72" s="114">
        <v>1363</v>
      </c>
      <c r="H72" s="114">
        <v>1363</v>
      </c>
      <c r="I72" s="114">
        <v>1352</v>
      </c>
      <c r="J72" s="140">
        <v>1348</v>
      </c>
      <c r="K72" s="114">
        <v>34</v>
      </c>
      <c r="L72" s="116">
        <v>2.5222551928783381</v>
      </c>
    </row>
    <row r="73" spans="1:12" s="110" customFormat="1" ht="15" customHeight="1" x14ac:dyDescent="0.2">
      <c r="A73" s="120"/>
      <c r="B73" s="119"/>
      <c r="C73" s="258"/>
      <c r="D73" s="267" t="s">
        <v>199</v>
      </c>
      <c r="E73" s="113">
        <v>50.800996796012818</v>
      </c>
      <c r="F73" s="115">
        <v>1427</v>
      </c>
      <c r="G73" s="114">
        <v>1402</v>
      </c>
      <c r="H73" s="114">
        <v>1389</v>
      </c>
      <c r="I73" s="114">
        <v>1377</v>
      </c>
      <c r="J73" s="140">
        <v>1361</v>
      </c>
      <c r="K73" s="114">
        <v>66</v>
      </c>
      <c r="L73" s="116">
        <v>4.8493754592211609</v>
      </c>
    </row>
    <row r="74" spans="1:12" s="110" customFormat="1" ht="15" customHeight="1" x14ac:dyDescent="0.2">
      <c r="A74" s="120"/>
      <c r="B74" s="119"/>
      <c r="C74" s="258"/>
      <c r="D74" s="110" t="s">
        <v>204</v>
      </c>
      <c r="E74" s="113">
        <v>6.4863445378151257</v>
      </c>
      <c r="F74" s="115">
        <v>247</v>
      </c>
      <c r="G74" s="114">
        <v>248</v>
      </c>
      <c r="H74" s="114">
        <v>241</v>
      </c>
      <c r="I74" s="114">
        <v>225</v>
      </c>
      <c r="J74" s="140">
        <v>213</v>
      </c>
      <c r="K74" s="114">
        <v>34</v>
      </c>
      <c r="L74" s="116">
        <v>15.96244131455399</v>
      </c>
    </row>
    <row r="75" spans="1:12" s="110" customFormat="1" ht="15" customHeight="1" x14ac:dyDescent="0.2">
      <c r="A75" s="120"/>
      <c r="B75" s="119"/>
      <c r="C75" s="258"/>
      <c r="D75" s="267" t="s">
        <v>198</v>
      </c>
      <c r="E75" s="113">
        <v>54.655870445344128</v>
      </c>
      <c r="F75" s="115">
        <v>135</v>
      </c>
      <c r="G75" s="114">
        <v>137</v>
      </c>
      <c r="H75" s="114">
        <v>133</v>
      </c>
      <c r="I75" s="114">
        <v>124</v>
      </c>
      <c r="J75" s="140">
        <v>125</v>
      </c>
      <c r="K75" s="114">
        <v>10</v>
      </c>
      <c r="L75" s="116">
        <v>8</v>
      </c>
    </row>
    <row r="76" spans="1:12" s="110" customFormat="1" ht="15" customHeight="1" x14ac:dyDescent="0.2">
      <c r="A76" s="120"/>
      <c r="B76" s="119"/>
      <c r="C76" s="258"/>
      <c r="D76" s="267" t="s">
        <v>199</v>
      </c>
      <c r="E76" s="113">
        <v>45.344129554655872</v>
      </c>
      <c r="F76" s="115">
        <v>112</v>
      </c>
      <c r="G76" s="114">
        <v>111</v>
      </c>
      <c r="H76" s="114">
        <v>108</v>
      </c>
      <c r="I76" s="114">
        <v>101</v>
      </c>
      <c r="J76" s="140">
        <v>88</v>
      </c>
      <c r="K76" s="114">
        <v>24</v>
      </c>
      <c r="L76" s="116">
        <v>27.272727272727273</v>
      </c>
    </row>
    <row r="77" spans="1:12" s="110" customFormat="1" ht="15" customHeight="1" x14ac:dyDescent="0.2">
      <c r="A77" s="534"/>
      <c r="B77" s="119" t="s">
        <v>205</v>
      </c>
      <c r="C77" s="268"/>
      <c r="D77" s="182"/>
      <c r="E77" s="113">
        <v>11.105194257693759</v>
      </c>
      <c r="F77" s="115">
        <v>5005</v>
      </c>
      <c r="G77" s="114">
        <v>4494</v>
      </c>
      <c r="H77" s="114">
        <v>5049</v>
      </c>
      <c r="I77" s="114">
        <v>5012</v>
      </c>
      <c r="J77" s="140">
        <v>5017</v>
      </c>
      <c r="K77" s="114">
        <v>-12</v>
      </c>
      <c r="L77" s="116">
        <v>-0.23918676499900338</v>
      </c>
    </row>
    <row r="78" spans="1:12" s="110" customFormat="1" ht="15" customHeight="1" x14ac:dyDescent="0.2">
      <c r="A78" s="120"/>
      <c r="B78" s="119"/>
      <c r="C78" s="268" t="s">
        <v>106</v>
      </c>
      <c r="D78" s="182"/>
      <c r="E78" s="113">
        <v>61.138861138861138</v>
      </c>
      <c r="F78" s="115">
        <v>3060</v>
      </c>
      <c r="G78" s="114">
        <v>2688</v>
      </c>
      <c r="H78" s="114">
        <v>3084</v>
      </c>
      <c r="I78" s="114">
        <v>3011</v>
      </c>
      <c r="J78" s="140">
        <v>3056</v>
      </c>
      <c r="K78" s="114">
        <v>4</v>
      </c>
      <c r="L78" s="116">
        <v>0.13089005235602094</v>
      </c>
    </row>
    <row r="79" spans="1:12" s="110" customFormat="1" ht="15" customHeight="1" x14ac:dyDescent="0.2">
      <c r="A79" s="123"/>
      <c r="B79" s="124"/>
      <c r="C79" s="260" t="s">
        <v>107</v>
      </c>
      <c r="D79" s="261"/>
      <c r="E79" s="125">
        <v>38.861138861138862</v>
      </c>
      <c r="F79" s="143">
        <v>1945</v>
      </c>
      <c r="G79" s="144">
        <v>1806</v>
      </c>
      <c r="H79" s="144">
        <v>1965</v>
      </c>
      <c r="I79" s="144">
        <v>2001</v>
      </c>
      <c r="J79" s="145">
        <v>1961</v>
      </c>
      <c r="K79" s="144">
        <v>-16</v>
      </c>
      <c r="L79" s="146">
        <v>-0.81591024987251404</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45069</v>
      </c>
      <c r="E11" s="114">
        <v>43997</v>
      </c>
      <c r="F11" s="114">
        <v>45151</v>
      </c>
      <c r="G11" s="114">
        <v>44242</v>
      </c>
      <c r="H11" s="140">
        <v>44010</v>
      </c>
      <c r="I11" s="115">
        <v>1059</v>
      </c>
      <c r="J11" s="116">
        <v>2.4062713019768234</v>
      </c>
    </row>
    <row r="12" spans="1:15" s="110" customFormat="1" ht="24.95" customHeight="1" x14ac:dyDescent="0.2">
      <c r="A12" s="193" t="s">
        <v>132</v>
      </c>
      <c r="B12" s="194" t="s">
        <v>133</v>
      </c>
      <c r="C12" s="113">
        <v>5.7977767423284297</v>
      </c>
      <c r="D12" s="115">
        <v>2613</v>
      </c>
      <c r="E12" s="114">
        <v>1935</v>
      </c>
      <c r="F12" s="114">
        <v>2657</v>
      </c>
      <c r="G12" s="114">
        <v>2679</v>
      </c>
      <c r="H12" s="140">
        <v>2668</v>
      </c>
      <c r="I12" s="115">
        <v>-55</v>
      </c>
      <c r="J12" s="116">
        <v>-2.0614692653673163</v>
      </c>
    </row>
    <row r="13" spans="1:15" s="110" customFormat="1" ht="24.95" customHeight="1" x14ac:dyDescent="0.2">
      <c r="A13" s="193" t="s">
        <v>134</v>
      </c>
      <c r="B13" s="199" t="s">
        <v>214</v>
      </c>
      <c r="C13" s="113">
        <v>0.95409261354811514</v>
      </c>
      <c r="D13" s="115">
        <v>430</v>
      </c>
      <c r="E13" s="114">
        <v>364</v>
      </c>
      <c r="F13" s="114">
        <v>363</v>
      </c>
      <c r="G13" s="114">
        <v>353</v>
      </c>
      <c r="H13" s="140">
        <v>348</v>
      </c>
      <c r="I13" s="115">
        <v>82</v>
      </c>
      <c r="J13" s="116">
        <v>23.563218390804597</v>
      </c>
    </row>
    <row r="14" spans="1:15" s="287" customFormat="1" ht="24" customHeight="1" x14ac:dyDescent="0.2">
      <c r="A14" s="193" t="s">
        <v>215</v>
      </c>
      <c r="B14" s="199" t="s">
        <v>137</v>
      </c>
      <c r="C14" s="113">
        <v>19.330360114491114</v>
      </c>
      <c r="D14" s="115">
        <v>8712</v>
      </c>
      <c r="E14" s="114">
        <v>8685</v>
      </c>
      <c r="F14" s="114">
        <v>8698</v>
      </c>
      <c r="G14" s="114">
        <v>8570</v>
      </c>
      <c r="H14" s="140">
        <v>8553</v>
      </c>
      <c r="I14" s="115">
        <v>159</v>
      </c>
      <c r="J14" s="116">
        <v>1.8589968432129078</v>
      </c>
      <c r="K14" s="110"/>
      <c r="L14" s="110"/>
      <c r="M14" s="110"/>
      <c r="N14" s="110"/>
      <c r="O14" s="110"/>
    </row>
    <row r="15" spans="1:15" s="110" customFormat="1" ht="24.75" customHeight="1" x14ac:dyDescent="0.2">
      <c r="A15" s="193" t="s">
        <v>216</v>
      </c>
      <c r="B15" s="199" t="s">
        <v>217</v>
      </c>
      <c r="C15" s="113">
        <v>8.757682664359093</v>
      </c>
      <c r="D15" s="115">
        <v>3947</v>
      </c>
      <c r="E15" s="114">
        <v>3950</v>
      </c>
      <c r="F15" s="114">
        <v>3929</v>
      </c>
      <c r="G15" s="114">
        <v>3884</v>
      </c>
      <c r="H15" s="140">
        <v>3880</v>
      </c>
      <c r="I15" s="115">
        <v>67</v>
      </c>
      <c r="J15" s="116">
        <v>1.7268041237113403</v>
      </c>
    </row>
    <row r="16" spans="1:15" s="287" customFormat="1" ht="24.95" customHeight="1" x14ac:dyDescent="0.2">
      <c r="A16" s="193" t="s">
        <v>218</v>
      </c>
      <c r="B16" s="199" t="s">
        <v>141</v>
      </c>
      <c r="C16" s="113">
        <v>7.2466662229026602</v>
      </c>
      <c r="D16" s="115">
        <v>3266</v>
      </c>
      <c r="E16" s="114">
        <v>3267</v>
      </c>
      <c r="F16" s="114">
        <v>3259</v>
      </c>
      <c r="G16" s="114">
        <v>3205</v>
      </c>
      <c r="H16" s="140">
        <v>3217</v>
      </c>
      <c r="I16" s="115">
        <v>49</v>
      </c>
      <c r="J16" s="116">
        <v>1.5231582219459123</v>
      </c>
      <c r="K16" s="110"/>
      <c r="L16" s="110"/>
      <c r="M16" s="110"/>
      <c r="N16" s="110"/>
      <c r="O16" s="110"/>
    </row>
    <row r="17" spans="1:15" s="110" customFormat="1" ht="24.95" customHeight="1" x14ac:dyDescent="0.2">
      <c r="A17" s="193" t="s">
        <v>219</v>
      </c>
      <c r="B17" s="199" t="s">
        <v>220</v>
      </c>
      <c r="C17" s="113">
        <v>3.3260112272293596</v>
      </c>
      <c r="D17" s="115">
        <v>1499</v>
      </c>
      <c r="E17" s="114">
        <v>1468</v>
      </c>
      <c r="F17" s="114">
        <v>1510</v>
      </c>
      <c r="G17" s="114">
        <v>1481</v>
      </c>
      <c r="H17" s="140">
        <v>1456</v>
      </c>
      <c r="I17" s="115">
        <v>43</v>
      </c>
      <c r="J17" s="116">
        <v>2.9532967032967035</v>
      </c>
    </row>
    <row r="18" spans="1:15" s="287" customFormat="1" ht="24.95" customHeight="1" x14ac:dyDescent="0.2">
      <c r="A18" s="201" t="s">
        <v>144</v>
      </c>
      <c r="B18" s="202" t="s">
        <v>145</v>
      </c>
      <c r="C18" s="113">
        <v>9.7650269586633822</v>
      </c>
      <c r="D18" s="115">
        <v>4401</v>
      </c>
      <c r="E18" s="114">
        <v>4368</v>
      </c>
      <c r="F18" s="114">
        <v>4484</v>
      </c>
      <c r="G18" s="114">
        <v>4357</v>
      </c>
      <c r="H18" s="140">
        <v>4372</v>
      </c>
      <c r="I18" s="115">
        <v>29</v>
      </c>
      <c r="J18" s="116">
        <v>0.66331198536139069</v>
      </c>
      <c r="K18" s="110"/>
      <c r="L18" s="110"/>
      <c r="M18" s="110"/>
      <c r="N18" s="110"/>
      <c r="O18" s="110"/>
    </row>
    <row r="19" spans="1:15" s="110" customFormat="1" ht="24.95" customHeight="1" x14ac:dyDescent="0.2">
      <c r="A19" s="193" t="s">
        <v>146</v>
      </c>
      <c r="B19" s="199" t="s">
        <v>147</v>
      </c>
      <c r="C19" s="113">
        <v>18.276420599525174</v>
      </c>
      <c r="D19" s="115">
        <v>8237</v>
      </c>
      <c r="E19" s="114">
        <v>8117</v>
      </c>
      <c r="F19" s="114">
        <v>8231</v>
      </c>
      <c r="G19" s="114">
        <v>8043</v>
      </c>
      <c r="H19" s="140">
        <v>8001</v>
      </c>
      <c r="I19" s="115">
        <v>236</v>
      </c>
      <c r="J19" s="116">
        <v>2.9496312960879889</v>
      </c>
    </row>
    <row r="20" spans="1:15" s="287" customFormat="1" ht="24.95" customHeight="1" x14ac:dyDescent="0.2">
      <c r="A20" s="193" t="s">
        <v>148</v>
      </c>
      <c r="B20" s="199" t="s">
        <v>149</v>
      </c>
      <c r="C20" s="113">
        <v>7.5595198473451815</v>
      </c>
      <c r="D20" s="115">
        <v>3407</v>
      </c>
      <c r="E20" s="114">
        <v>3417</v>
      </c>
      <c r="F20" s="114">
        <v>3493</v>
      </c>
      <c r="G20" s="114">
        <v>3493</v>
      </c>
      <c r="H20" s="140">
        <v>3483</v>
      </c>
      <c r="I20" s="115">
        <v>-76</v>
      </c>
      <c r="J20" s="116">
        <v>-2.1820269882285386</v>
      </c>
      <c r="K20" s="110"/>
      <c r="L20" s="110"/>
      <c r="M20" s="110"/>
      <c r="N20" s="110"/>
      <c r="O20" s="110"/>
    </row>
    <row r="21" spans="1:15" s="110" customFormat="1" ht="24.95" customHeight="1" x14ac:dyDescent="0.2">
      <c r="A21" s="201" t="s">
        <v>150</v>
      </c>
      <c r="B21" s="202" t="s">
        <v>151</v>
      </c>
      <c r="C21" s="113">
        <v>3.7253988329006633</v>
      </c>
      <c r="D21" s="115">
        <v>1679</v>
      </c>
      <c r="E21" s="114">
        <v>1706</v>
      </c>
      <c r="F21" s="114">
        <v>1757</v>
      </c>
      <c r="G21" s="114">
        <v>1731</v>
      </c>
      <c r="H21" s="140">
        <v>1674</v>
      </c>
      <c r="I21" s="115">
        <v>5</v>
      </c>
      <c r="J21" s="116">
        <v>0.29868578255675032</v>
      </c>
    </row>
    <row r="22" spans="1:15" s="110" customFormat="1" ht="24.95" customHeight="1" x14ac:dyDescent="0.2">
      <c r="A22" s="201" t="s">
        <v>152</v>
      </c>
      <c r="B22" s="199" t="s">
        <v>153</v>
      </c>
      <c r="C22" s="113">
        <v>1.1005347356275932</v>
      </c>
      <c r="D22" s="115">
        <v>496</v>
      </c>
      <c r="E22" s="114">
        <v>459</v>
      </c>
      <c r="F22" s="114">
        <v>454</v>
      </c>
      <c r="G22" s="114">
        <v>449</v>
      </c>
      <c r="H22" s="140">
        <v>453</v>
      </c>
      <c r="I22" s="115">
        <v>43</v>
      </c>
      <c r="J22" s="116">
        <v>9.4922737306843263</v>
      </c>
    </row>
    <row r="23" spans="1:15" s="110" customFormat="1" ht="24.95" customHeight="1" x14ac:dyDescent="0.2">
      <c r="A23" s="193" t="s">
        <v>154</v>
      </c>
      <c r="B23" s="199" t="s">
        <v>155</v>
      </c>
      <c r="C23" s="113">
        <v>1.2225698373604916</v>
      </c>
      <c r="D23" s="115">
        <v>551</v>
      </c>
      <c r="E23" s="114">
        <v>549</v>
      </c>
      <c r="F23" s="114">
        <v>549</v>
      </c>
      <c r="G23" s="114">
        <v>572</v>
      </c>
      <c r="H23" s="140">
        <v>571</v>
      </c>
      <c r="I23" s="115">
        <v>-20</v>
      </c>
      <c r="J23" s="116">
        <v>-3.5026269702276709</v>
      </c>
    </row>
    <row r="24" spans="1:15" s="110" customFormat="1" ht="24.95" customHeight="1" x14ac:dyDescent="0.2">
      <c r="A24" s="193" t="s">
        <v>156</v>
      </c>
      <c r="B24" s="199" t="s">
        <v>221</v>
      </c>
      <c r="C24" s="113">
        <v>4.5374869644323148</v>
      </c>
      <c r="D24" s="115">
        <v>2045</v>
      </c>
      <c r="E24" s="114">
        <v>2059</v>
      </c>
      <c r="F24" s="114">
        <v>2076</v>
      </c>
      <c r="G24" s="114">
        <v>2011</v>
      </c>
      <c r="H24" s="140">
        <v>2034</v>
      </c>
      <c r="I24" s="115">
        <v>11</v>
      </c>
      <c r="J24" s="116">
        <v>0.54080629301868244</v>
      </c>
    </row>
    <row r="25" spans="1:15" s="110" customFormat="1" ht="24.95" customHeight="1" x14ac:dyDescent="0.2">
      <c r="A25" s="193" t="s">
        <v>222</v>
      </c>
      <c r="B25" s="204" t="s">
        <v>159</v>
      </c>
      <c r="C25" s="113">
        <v>2.5605183163593601</v>
      </c>
      <c r="D25" s="115">
        <v>1154</v>
      </c>
      <c r="E25" s="114">
        <v>1124</v>
      </c>
      <c r="F25" s="114">
        <v>1221</v>
      </c>
      <c r="G25" s="114">
        <v>1190</v>
      </c>
      <c r="H25" s="140">
        <v>1093</v>
      </c>
      <c r="I25" s="115">
        <v>61</v>
      </c>
      <c r="J25" s="116">
        <v>5.5809698078682528</v>
      </c>
    </row>
    <row r="26" spans="1:15" s="110" customFormat="1" ht="24.95" customHeight="1" x14ac:dyDescent="0.2">
      <c r="A26" s="201">
        <v>782.78300000000002</v>
      </c>
      <c r="B26" s="203" t="s">
        <v>160</v>
      </c>
      <c r="C26" s="113">
        <v>1.007344294304289</v>
      </c>
      <c r="D26" s="115">
        <v>454</v>
      </c>
      <c r="E26" s="114">
        <v>420</v>
      </c>
      <c r="F26" s="114">
        <v>455</v>
      </c>
      <c r="G26" s="114">
        <v>414</v>
      </c>
      <c r="H26" s="140">
        <v>408</v>
      </c>
      <c r="I26" s="115">
        <v>46</v>
      </c>
      <c r="J26" s="116">
        <v>11.274509803921569</v>
      </c>
    </row>
    <row r="27" spans="1:15" s="110" customFormat="1" ht="24.95" customHeight="1" x14ac:dyDescent="0.2">
      <c r="A27" s="193" t="s">
        <v>161</v>
      </c>
      <c r="B27" s="199" t="s">
        <v>223</v>
      </c>
      <c r="C27" s="113">
        <v>3.6166766513568085</v>
      </c>
      <c r="D27" s="115">
        <v>1630</v>
      </c>
      <c r="E27" s="114">
        <v>1633</v>
      </c>
      <c r="F27" s="114">
        <v>1630</v>
      </c>
      <c r="G27" s="114">
        <v>1603</v>
      </c>
      <c r="H27" s="140">
        <v>1587</v>
      </c>
      <c r="I27" s="115">
        <v>43</v>
      </c>
      <c r="J27" s="116">
        <v>2.7095148078134845</v>
      </c>
    </row>
    <row r="28" spans="1:15" s="110" customFormat="1" ht="24.95" customHeight="1" x14ac:dyDescent="0.2">
      <c r="A28" s="193" t="s">
        <v>163</v>
      </c>
      <c r="B28" s="199" t="s">
        <v>164</v>
      </c>
      <c r="C28" s="113">
        <v>2.8023696997936498</v>
      </c>
      <c r="D28" s="115">
        <v>1263</v>
      </c>
      <c r="E28" s="114">
        <v>1211</v>
      </c>
      <c r="F28" s="114">
        <v>1205</v>
      </c>
      <c r="G28" s="114">
        <v>1159</v>
      </c>
      <c r="H28" s="140">
        <v>1163</v>
      </c>
      <c r="I28" s="115">
        <v>100</v>
      </c>
      <c r="J28" s="116">
        <v>8.5984522785898534</v>
      </c>
    </row>
    <row r="29" spans="1:15" s="110" customFormat="1" ht="24.95" customHeight="1" x14ac:dyDescent="0.2">
      <c r="A29" s="193">
        <v>86</v>
      </c>
      <c r="B29" s="199" t="s">
        <v>165</v>
      </c>
      <c r="C29" s="113">
        <v>10.35523308704431</v>
      </c>
      <c r="D29" s="115">
        <v>4667</v>
      </c>
      <c r="E29" s="114">
        <v>4599</v>
      </c>
      <c r="F29" s="114">
        <v>4532</v>
      </c>
      <c r="G29" s="114">
        <v>4398</v>
      </c>
      <c r="H29" s="140">
        <v>4400</v>
      </c>
      <c r="I29" s="115">
        <v>267</v>
      </c>
      <c r="J29" s="116">
        <v>6.0681818181818183</v>
      </c>
    </row>
    <row r="30" spans="1:15" s="110" customFormat="1" ht="24.95" customHeight="1" x14ac:dyDescent="0.2">
      <c r="A30" s="193">
        <v>87.88</v>
      </c>
      <c r="B30" s="204" t="s">
        <v>166</v>
      </c>
      <c r="C30" s="113">
        <v>4.9834697907652714</v>
      </c>
      <c r="D30" s="115">
        <v>2246</v>
      </c>
      <c r="E30" s="114">
        <v>2219</v>
      </c>
      <c r="F30" s="114">
        <v>2199</v>
      </c>
      <c r="G30" s="114">
        <v>2096</v>
      </c>
      <c r="H30" s="140">
        <v>2093</v>
      </c>
      <c r="I30" s="115">
        <v>153</v>
      </c>
      <c r="J30" s="116">
        <v>7.3100812231247012</v>
      </c>
    </row>
    <row r="31" spans="1:15" s="110" customFormat="1" ht="24.95" customHeight="1" x14ac:dyDescent="0.2">
      <c r="A31" s="193" t="s">
        <v>167</v>
      </c>
      <c r="B31" s="199" t="s">
        <v>168</v>
      </c>
      <c r="C31" s="113">
        <v>2.4052009141538528</v>
      </c>
      <c r="D31" s="115">
        <v>1084</v>
      </c>
      <c r="E31" s="114">
        <v>1132</v>
      </c>
      <c r="F31" s="114">
        <v>1147</v>
      </c>
      <c r="G31" s="114">
        <v>1124</v>
      </c>
      <c r="H31" s="140">
        <v>1109</v>
      </c>
      <c r="I31" s="115">
        <v>-25</v>
      </c>
      <c r="J31" s="116">
        <v>-2.254283137962128</v>
      </c>
    </row>
    <row r="32" spans="1:15" s="110" customFormat="1" ht="24.95" customHeight="1" x14ac:dyDescent="0.2">
      <c r="A32" s="193"/>
      <c r="B32" s="288" t="s">
        <v>224</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5.7977767423284297</v>
      </c>
      <c r="D34" s="115">
        <v>2613</v>
      </c>
      <c r="E34" s="114">
        <v>1935</v>
      </c>
      <c r="F34" s="114">
        <v>2657</v>
      </c>
      <c r="G34" s="114">
        <v>2679</v>
      </c>
      <c r="H34" s="140">
        <v>2668</v>
      </c>
      <c r="I34" s="115">
        <v>-55</v>
      </c>
      <c r="J34" s="116">
        <v>-2.0614692653673163</v>
      </c>
    </row>
    <row r="35" spans="1:10" s="110" customFormat="1" ht="24.95" customHeight="1" x14ac:dyDescent="0.2">
      <c r="A35" s="292" t="s">
        <v>171</v>
      </c>
      <c r="B35" s="293" t="s">
        <v>172</v>
      </c>
      <c r="C35" s="113">
        <v>30.049479686702611</v>
      </c>
      <c r="D35" s="115">
        <v>13543</v>
      </c>
      <c r="E35" s="114">
        <v>13417</v>
      </c>
      <c r="F35" s="114">
        <v>13545</v>
      </c>
      <c r="G35" s="114">
        <v>13280</v>
      </c>
      <c r="H35" s="140">
        <v>13273</v>
      </c>
      <c r="I35" s="115">
        <v>270</v>
      </c>
      <c r="J35" s="116">
        <v>2.0342047766141791</v>
      </c>
    </row>
    <row r="36" spans="1:10" s="110" customFormat="1" ht="24.95" customHeight="1" x14ac:dyDescent="0.2">
      <c r="A36" s="294" t="s">
        <v>173</v>
      </c>
      <c r="B36" s="295" t="s">
        <v>174</v>
      </c>
      <c r="C36" s="125">
        <v>64.152743570968966</v>
      </c>
      <c r="D36" s="143">
        <v>28913</v>
      </c>
      <c r="E36" s="144">
        <v>28645</v>
      </c>
      <c r="F36" s="144">
        <v>28949</v>
      </c>
      <c r="G36" s="144">
        <v>28283</v>
      </c>
      <c r="H36" s="145">
        <v>28069</v>
      </c>
      <c r="I36" s="143">
        <v>844</v>
      </c>
      <c r="J36" s="146">
        <v>3.0068759129288538</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45069</v>
      </c>
      <c r="F11" s="238">
        <v>43997</v>
      </c>
      <c r="G11" s="238">
        <v>45151</v>
      </c>
      <c r="H11" s="238">
        <v>44242</v>
      </c>
      <c r="I11" s="265">
        <v>44010</v>
      </c>
      <c r="J11" s="263">
        <v>1059</v>
      </c>
      <c r="K11" s="266">
        <v>2.4062713019768234</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18.378486320974506</v>
      </c>
      <c r="E13" s="115">
        <v>8283</v>
      </c>
      <c r="F13" s="114">
        <v>7422</v>
      </c>
      <c r="G13" s="114">
        <v>8262</v>
      </c>
      <c r="H13" s="114">
        <v>8231</v>
      </c>
      <c r="I13" s="140">
        <v>8072</v>
      </c>
      <c r="J13" s="115">
        <v>211</v>
      </c>
      <c r="K13" s="116">
        <v>2.6139742319127848</v>
      </c>
    </row>
    <row r="14" spans="1:255" ht="14.1" customHeight="1" x14ac:dyDescent="0.2">
      <c r="A14" s="306" t="s">
        <v>230</v>
      </c>
      <c r="B14" s="307"/>
      <c r="C14" s="308"/>
      <c r="D14" s="113">
        <v>65.974394816836408</v>
      </c>
      <c r="E14" s="115">
        <v>29734</v>
      </c>
      <c r="F14" s="114">
        <v>29667</v>
      </c>
      <c r="G14" s="114">
        <v>29964</v>
      </c>
      <c r="H14" s="114">
        <v>29176</v>
      </c>
      <c r="I14" s="140">
        <v>29102</v>
      </c>
      <c r="J14" s="115">
        <v>632</v>
      </c>
      <c r="K14" s="116">
        <v>2.1716720500309257</v>
      </c>
    </row>
    <row r="15" spans="1:255" ht="14.1" customHeight="1" x14ac:dyDescent="0.2">
      <c r="A15" s="306" t="s">
        <v>231</v>
      </c>
      <c r="B15" s="307"/>
      <c r="C15" s="308"/>
      <c r="D15" s="113">
        <v>8.6755863231933255</v>
      </c>
      <c r="E15" s="115">
        <v>3910</v>
      </c>
      <c r="F15" s="114">
        <v>3806</v>
      </c>
      <c r="G15" s="114">
        <v>3841</v>
      </c>
      <c r="H15" s="114">
        <v>3783</v>
      </c>
      <c r="I15" s="140">
        <v>3777</v>
      </c>
      <c r="J15" s="115">
        <v>133</v>
      </c>
      <c r="K15" s="116">
        <v>3.521313211543553</v>
      </c>
    </row>
    <row r="16" spans="1:255" ht="14.1" customHeight="1" x14ac:dyDescent="0.2">
      <c r="A16" s="306" t="s">
        <v>232</v>
      </c>
      <c r="B16" s="307"/>
      <c r="C16" s="308"/>
      <c r="D16" s="113">
        <v>6.9715325389957616</v>
      </c>
      <c r="E16" s="115">
        <v>3142</v>
      </c>
      <c r="F16" s="114">
        <v>3102</v>
      </c>
      <c r="G16" s="114">
        <v>3084</v>
      </c>
      <c r="H16" s="114">
        <v>3052</v>
      </c>
      <c r="I16" s="140">
        <v>3059</v>
      </c>
      <c r="J16" s="115">
        <v>83</v>
      </c>
      <c r="K16" s="116">
        <v>2.713305001634521</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1.4200448201646365</v>
      </c>
      <c r="E18" s="115">
        <v>640</v>
      </c>
      <c r="F18" s="114">
        <v>587</v>
      </c>
      <c r="G18" s="114">
        <v>646</v>
      </c>
      <c r="H18" s="114">
        <v>609</v>
      </c>
      <c r="I18" s="140">
        <v>636</v>
      </c>
      <c r="J18" s="115">
        <v>4</v>
      </c>
      <c r="K18" s="116">
        <v>0.62893081761006286</v>
      </c>
    </row>
    <row r="19" spans="1:255" ht="14.1" customHeight="1" x14ac:dyDescent="0.2">
      <c r="A19" s="306" t="s">
        <v>235</v>
      </c>
      <c r="B19" s="307" t="s">
        <v>236</v>
      </c>
      <c r="C19" s="308"/>
      <c r="D19" s="113">
        <v>1.0916594555015642</v>
      </c>
      <c r="E19" s="115">
        <v>492</v>
      </c>
      <c r="F19" s="114">
        <v>444</v>
      </c>
      <c r="G19" s="114">
        <v>501</v>
      </c>
      <c r="H19" s="114">
        <v>477</v>
      </c>
      <c r="I19" s="140">
        <v>507</v>
      </c>
      <c r="J19" s="115">
        <v>-15</v>
      </c>
      <c r="K19" s="116">
        <v>-2.9585798816568047</v>
      </c>
    </row>
    <row r="20" spans="1:255" ht="14.1" customHeight="1" x14ac:dyDescent="0.2">
      <c r="A20" s="306">
        <v>12</v>
      </c>
      <c r="B20" s="307" t="s">
        <v>237</v>
      </c>
      <c r="C20" s="308"/>
      <c r="D20" s="113">
        <v>6.6453659943641972</v>
      </c>
      <c r="E20" s="115">
        <v>2995</v>
      </c>
      <c r="F20" s="114">
        <v>2229</v>
      </c>
      <c r="G20" s="114">
        <v>3021</v>
      </c>
      <c r="H20" s="114">
        <v>3084</v>
      </c>
      <c r="I20" s="140">
        <v>2979</v>
      </c>
      <c r="J20" s="115">
        <v>16</v>
      </c>
      <c r="K20" s="116">
        <v>0.53709298422289364</v>
      </c>
    </row>
    <row r="21" spans="1:255" ht="14.1" customHeight="1" x14ac:dyDescent="0.2">
      <c r="A21" s="306">
        <v>21</v>
      </c>
      <c r="B21" s="307" t="s">
        <v>238</v>
      </c>
      <c r="C21" s="308"/>
      <c r="D21" s="113">
        <v>0.61239432869599941</v>
      </c>
      <c r="E21" s="115">
        <v>276</v>
      </c>
      <c r="F21" s="114">
        <v>252</v>
      </c>
      <c r="G21" s="114">
        <v>261</v>
      </c>
      <c r="H21" s="114">
        <v>256</v>
      </c>
      <c r="I21" s="140">
        <v>251</v>
      </c>
      <c r="J21" s="115">
        <v>25</v>
      </c>
      <c r="K21" s="116">
        <v>9.9601593625498008</v>
      </c>
    </row>
    <row r="22" spans="1:255" ht="14.1" customHeight="1" x14ac:dyDescent="0.2">
      <c r="A22" s="306">
        <v>22</v>
      </c>
      <c r="B22" s="307" t="s">
        <v>239</v>
      </c>
      <c r="C22" s="308"/>
      <c r="D22" s="113">
        <v>1.615300982937274</v>
      </c>
      <c r="E22" s="115">
        <v>728</v>
      </c>
      <c r="F22" s="114">
        <v>743</v>
      </c>
      <c r="G22" s="114">
        <v>753</v>
      </c>
      <c r="H22" s="114">
        <v>742</v>
      </c>
      <c r="I22" s="140">
        <v>728</v>
      </c>
      <c r="J22" s="115">
        <v>0</v>
      </c>
      <c r="K22" s="116">
        <v>0</v>
      </c>
    </row>
    <row r="23" spans="1:255" ht="14.1" customHeight="1" x14ac:dyDescent="0.2">
      <c r="A23" s="306">
        <v>23</v>
      </c>
      <c r="B23" s="307" t="s">
        <v>240</v>
      </c>
      <c r="C23" s="308"/>
      <c r="D23" s="113">
        <v>0.5680179280658546</v>
      </c>
      <c r="E23" s="115">
        <v>256</v>
      </c>
      <c r="F23" s="114">
        <v>252</v>
      </c>
      <c r="G23" s="114">
        <v>249</v>
      </c>
      <c r="H23" s="114">
        <v>247</v>
      </c>
      <c r="I23" s="140">
        <v>252</v>
      </c>
      <c r="J23" s="115">
        <v>4</v>
      </c>
      <c r="K23" s="116">
        <v>1.5873015873015872</v>
      </c>
    </row>
    <row r="24" spans="1:255" ht="14.1" customHeight="1" x14ac:dyDescent="0.2">
      <c r="A24" s="306">
        <v>24</v>
      </c>
      <c r="B24" s="307" t="s">
        <v>241</v>
      </c>
      <c r="C24" s="308"/>
      <c r="D24" s="113">
        <v>2.2831658124209544</v>
      </c>
      <c r="E24" s="115">
        <v>1029</v>
      </c>
      <c r="F24" s="114">
        <v>1024</v>
      </c>
      <c r="G24" s="114">
        <v>1044</v>
      </c>
      <c r="H24" s="114">
        <v>1016</v>
      </c>
      <c r="I24" s="140">
        <v>1012</v>
      </c>
      <c r="J24" s="115">
        <v>17</v>
      </c>
      <c r="K24" s="116">
        <v>1.6798418972332017</v>
      </c>
    </row>
    <row r="25" spans="1:255" ht="14.1" customHeight="1" x14ac:dyDescent="0.2">
      <c r="A25" s="306">
        <v>25</v>
      </c>
      <c r="B25" s="307" t="s">
        <v>242</v>
      </c>
      <c r="C25" s="308"/>
      <c r="D25" s="113">
        <v>4.3289178814706339</v>
      </c>
      <c r="E25" s="115">
        <v>1951</v>
      </c>
      <c r="F25" s="114">
        <v>1956</v>
      </c>
      <c r="G25" s="114">
        <v>1981</v>
      </c>
      <c r="H25" s="114">
        <v>1912</v>
      </c>
      <c r="I25" s="140">
        <v>1915</v>
      </c>
      <c r="J25" s="115">
        <v>36</v>
      </c>
      <c r="K25" s="116">
        <v>1.8798955613577024</v>
      </c>
    </row>
    <row r="26" spans="1:255" ht="14.1" customHeight="1" x14ac:dyDescent="0.2">
      <c r="A26" s="306">
        <v>26</v>
      </c>
      <c r="B26" s="307" t="s">
        <v>243</v>
      </c>
      <c r="C26" s="308"/>
      <c r="D26" s="113">
        <v>3.4014511083006056</v>
      </c>
      <c r="E26" s="115">
        <v>1533</v>
      </c>
      <c r="F26" s="114">
        <v>1511</v>
      </c>
      <c r="G26" s="114">
        <v>1505</v>
      </c>
      <c r="H26" s="114">
        <v>1492</v>
      </c>
      <c r="I26" s="140">
        <v>1502</v>
      </c>
      <c r="J26" s="115">
        <v>31</v>
      </c>
      <c r="K26" s="116">
        <v>2.0639147802929427</v>
      </c>
    </row>
    <row r="27" spans="1:255" ht="14.1" customHeight="1" x14ac:dyDescent="0.2">
      <c r="A27" s="306">
        <v>27</v>
      </c>
      <c r="B27" s="307" t="s">
        <v>244</v>
      </c>
      <c r="C27" s="308"/>
      <c r="D27" s="113">
        <v>1.624176263063303</v>
      </c>
      <c r="E27" s="115">
        <v>732</v>
      </c>
      <c r="F27" s="114">
        <v>731</v>
      </c>
      <c r="G27" s="114">
        <v>741</v>
      </c>
      <c r="H27" s="114">
        <v>728</v>
      </c>
      <c r="I27" s="140">
        <v>725</v>
      </c>
      <c r="J27" s="115">
        <v>7</v>
      </c>
      <c r="K27" s="116">
        <v>0.96551724137931039</v>
      </c>
    </row>
    <row r="28" spans="1:255" ht="14.1" customHeight="1" x14ac:dyDescent="0.2">
      <c r="A28" s="306">
        <v>28</v>
      </c>
      <c r="B28" s="307" t="s">
        <v>245</v>
      </c>
      <c r="C28" s="308"/>
      <c r="D28" s="113">
        <v>0.33726064478910117</v>
      </c>
      <c r="E28" s="115">
        <v>152</v>
      </c>
      <c r="F28" s="114">
        <v>148</v>
      </c>
      <c r="G28" s="114">
        <v>155</v>
      </c>
      <c r="H28" s="114">
        <v>158</v>
      </c>
      <c r="I28" s="140">
        <v>142</v>
      </c>
      <c r="J28" s="115">
        <v>10</v>
      </c>
      <c r="K28" s="116">
        <v>7.042253521126761</v>
      </c>
    </row>
    <row r="29" spans="1:255" ht="14.1" customHeight="1" x14ac:dyDescent="0.2">
      <c r="A29" s="306">
        <v>29</v>
      </c>
      <c r="B29" s="307" t="s">
        <v>246</v>
      </c>
      <c r="C29" s="308"/>
      <c r="D29" s="113">
        <v>5.7733697219818501</v>
      </c>
      <c r="E29" s="115">
        <v>2602</v>
      </c>
      <c r="F29" s="114">
        <v>2610</v>
      </c>
      <c r="G29" s="114">
        <v>2601</v>
      </c>
      <c r="H29" s="114">
        <v>2512</v>
      </c>
      <c r="I29" s="140">
        <v>2485</v>
      </c>
      <c r="J29" s="115">
        <v>117</v>
      </c>
      <c r="K29" s="116">
        <v>4.7082494969818915</v>
      </c>
    </row>
    <row r="30" spans="1:255" ht="14.1" customHeight="1" x14ac:dyDescent="0.2">
      <c r="A30" s="306" t="s">
        <v>247</v>
      </c>
      <c r="B30" s="307" t="s">
        <v>248</v>
      </c>
      <c r="C30" s="308"/>
      <c r="D30" s="113">
        <v>4.0471277374692143</v>
      </c>
      <c r="E30" s="115">
        <v>1824</v>
      </c>
      <c r="F30" s="114">
        <v>1806</v>
      </c>
      <c r="G30" s="114">
        <v>1778</v>
      </c>
      <c r="H30" s="114">
        <v>1728</v>
      </c>
      <c r="I30" s="140">
        <v>1720</v>
      </c>
      <c r="J30" s="115">
        <v>104</v>
      </c>
      <c r="K30" s="116">
        <v>6.0465116279069768</v>
      </c>
    </row>
    <row r="31" spans="1:255" ht="14.1" customHeight="1" x14ac:dyDescent="0.2">
      <c r="A31" s="306" t="s">
        <v>249</v>
      </c>
      <c r="B31" s="307" t="s">
        <v>250</v>
      </c>
      <c r="C31" s="308"/>
      <c r="D31" s="113" t="s">
        <v>513</v>
      </c>
      <c r="E31" s="115" t="s">
        <v>513</v>
      </c>
      <c r="F31" s="114" t="s">
        <v>513</v>
      </c>
      <c r="G31" s="114" t="s">
        <v>513</v>
      </c>
      <c r="H31" s="114" t="s">
        <v>513</v>
      </c>
      <c r="I31" s="140" t="s">
        <v>513</v>
      </c>
      <c r="J31" s="115" t="s">
        <v>513</v>
      </c>
      <c r="K31" s="116" t="s">
        <v>513</v>
      </c>
    </row>
    <row r="32" spans="1:255" ht="14.1" customHeight="1" x14ac:dyDescent="0.2">
      <c r="A32" s="306">
        <v>31</v>
      </c>
      <c r="B32" s="307" t="s">
        <v>251</v>
      </c>
      <c r="C32" s="308"/>
      <c r="D32" s="113">
        <v>0.72999179036588346</v>
      </c>
      <c r="E32" s="115">
        <v>329</v>
      </c>
      <c r="F32" s="114">
        <v>326</v>
      </c>
      <c r="G32" s="114">
        <v>326</v>
      </c>
      <c r="H32" s="114">
        <v>325</v>
      </c>
      <c r="I32" s="140">
        <v>329</v>
      </c>
      <c r="J32" s="115">
        <v>0</v>
      </c>
      <c r="K32" s="116">
        <v>0</v>
      </c>
    </row>
    <row r="33" spans="1:11" ht="14.1" customHeight="1" x14ac:dyDescent="0.2">
      <c r="A33" s="306">
        <v>32</v>
      </c>
      <c r="B33" s="307" t="s">
        <v>252</v>
      </c>
      <c r="C33" s="308"/>
      <c r="D33" s="113">
        <v>3.6743659721759969</v>
      </c>
      <c r="E33" s="115">
        <v>1656</v>
      </c>
      <c r="F33" s="114">
        <v>1598</v>
      </c>
      <c r="G33" s="114">
        <v>1663</v>
      </c>
      <c r="H33" s="114">
        <v>1598</v>
      </c>
      <c r="I33" s="140">
        <v>1625</v>
      </c>
      <c r="J33" s="115">
        <v>31</v>
      </c>
      <c r="K33" s="116">
        <v>1.9076923076923078</v>
      </c>
    </row>
    <row r="34" spans="1:11" ht="14.1" customHeight="1" x14ac:dyDescent="0.2">
      <c r="A34" s="306">
        <v>33</v>
      </c>
      <c r="B34" s="307" t="s">
        <v>253</v>
      </c>
      <c r="C34" s="308"/>
      <c r="D34" s="113">
        <v>1.7550866449222304</v>
      </c>
      <c r="E34" s="115">
        <v>791</v>
      </c>
      <c r="F34" s="114">
        <v>760</v>
      </c>
      <c r="G34" s="114">
        <v>799</v>
      </c>
      <c r="H34" s="114">
        <v>772</v>
      </c>
      <c r="I34" s="140">
        <v>759</v>
      </c>
      <c r="J34" s="115">
        <v>32</v>
      </c>
      <c r="K34" s="116">
        <v>4.2160737812911728</v>
      </c>
    </row>
    <row r="35" spans="1:11" ht="14.1" customHeight="1" x14ac:dyDescent="0.2">
      <c r="A35" s="306">
        <v>34</v>
      </c>
      <c r="B35" s="307" t="s">
        <v>254</v>
      </c>
      <c r="C35" s="308"/>
      <c r="D35" s="113">
        <v>2.0390956089551575</v>
      </c>
      <c r="E35" s="115">
        <v>919</v>
      </c>
      <c r="F35" s="114">
        <v>911</v>
      </c>
      <c r="G35" s="114">
        <v>920</v>
      </c>
      <c r="H35" s="114">
        <v>921</v>
      </c>
      <c r="I35" s="140">
        <v>935</v>
      </c>
      <c r="J35" s="115">
        <v>-16</v>
      </c>
      <c r="K35" s="116">
        <v>-1.7112299465240641</v>
      </c>
    </row>
    <row r="36" spans="1:11" ht="14.1" customHeight="1" x14ac:dyDescent="0.2">
      <c r="A36" s="306">
        <v>41</v>
      </c>
      <c r="B36" s="307" t="s">
        <v>255</v>
      </c>
      <c r="C36" s="308"/>
      <c r="D36" s="113">
        <v>0.59242494841243432</v>
      </c>
      <c r="E36" s="115">
        <v>267</v>
      </c>
      <c r="F36" s="114">
        <v>264</v>
      </c>
      <c r="G36" s="114">
        <v>267</v>
      </c>
      <c r="H36" s="114">
        <v>271</v>
      </c>
      <c r="I36" s="140">
        <v>268</v>
      </c>
      <c r="J36" s="115">
        <v>-1</v>
      </c>
      <c r="K36" s="116">
        <v>-0.37313432835820898</v>
      </c>
    </row>
    <row r="37" spans="1:11" ht="14.1" customHeight="1" x14ac:dyDescent="0.2">
      <c r="A37" s="306">
        <v>42</v>
      </c>
      <c r="B37" s="307" t="s">
        <v>256</v>
      </c>
      <c r="C37" s="308"/>
      <c r="D37" s="113">
        <v>0.15309858217399985</v>
      </c>
      <c r="E37" s="115">
        <v>69</v>
      </c>
      <c r="F37" s="114" t="s">
        <v>513</v>
      </c>
      <c r="G37" s="114" t="s">
        <v>513</v>
      </c>
      <c r="H37" s="114">
        <v>67</v>
      </c>
      <c r="I37" s="140">
        <v>67</v>
      </c>
      <c r="J37" s="115">
        <v>2</v>
      </c>
      <c r="K37" s="116">
        <v>2.9850746268656718</v>
      </c>
    </row>
    <row r="38" spans="1:11" ht="14.1" customHeight="1" x14ac:dyDescent="0.2">
      <c r="A38" s="306">
        <v>43</v>
      </c>
      <c r="B38" s="307" t="s">
        <v>257</v>
      </c>
      <c r="C38" s="308"/>
      <c r="D38" s="113">
        <v>1.0628147950919702</v>
      </c>
      <c r="E38" s="115">
        <v>479</v>
      </c>
      <c r="F38" s="114">
        <v>473</v>
      </c>
      <c r="G38" s="114">
        <v>472</v>
      </c>
      <c r="H38" s="114">
        <v>449</v>
      </c>
      <c r="I38" s="140">
        <v>467</v>
      </c>
      <c r="J38" s="115">
        <v>12</v>
      </c>
      <c r="K38" s="116">
        <v>2.5695931477516059</v>
      </c>
    </row>
    <row r="39" spans="1:11" ht="14.1" customHeight="1" x14ac:dyDescent="0.2">
      <c r="A39" s="306">
        <v>51</v>
      </c>
      <c r="B39" s="307" t="s">
        <v>258</v>
      </c>
      <c r="C39" s="308"/>
      <c r="D39" s="113">
        <v>7.1645698817368926</v>
      </c>
      <c r="E39" s="115">
        <v>3229</v>
      </c>
      <c r="F39" s="114">
        <v>3190</v>
      </c>
      <c r="G39" s="114">
        <v>3220</v>
      </c>
      <c r="H39" s="114">
        <v>3150</v>
      </c>
      <c r="I39" s="140">
        <v>3107</v>
      </c>
      <c r="J39" s="115">
        <v>122</v>
      </c>
      <c r="K39" s="116">
        <v>3.9266173157386546</v>
      </c>
    </row>
    <row r="40" spans="1:11" ht="14.1" customHeight="1" x14ac:dyDescent="0.2">
      <c r="A40" s="306" t="s">
        <v>259</v>
      </c>
      <c r="B40" s="307" t="s">
        <v>260</v>
      </c>
      <c r="C40" s="308"/>
      <c r="D40" s="113">
        <v>6.632053074175154</v>
      </c>
      <c r="E40" s="115">
        <v>2989</v>
      </c>
      <c r="F40" s="114">
        <v>2937</v>
      </c>
      <c r="G40" s="114">
        <v>2952</v>
      </c>
      <c r="H40" s="114">
        <v>2917</v>
      </c>
      <c r="I40" s="140">
        <v>2868</v>
      </c>
      <c r="J40" s="115">
        <v>121</v>
      </c>
      <c r="K40" s="116">
        <v>4.2189679218967919</v>
      </c>
    </row>
    <row r="41" spans="1:11" ht="14.1" customHeight="1" x14ac:dyDescent="0.2">
      <c r="A41" s="306"/>
      <c r="B41" s="307" t="s">
        <v>261</v>
      </c>
      <c r="C41" s="308"/>
      <c r="D41" s="113">
        <v>5.8488096030530965</v>
      </c>
      <c r="E41" s="115">
        <v>2636</v>
      </c>
      <c r="F41" s="114">
        <v>2584</v>
      </c>
      <c r="G41" s="114">
        <v>2623</v>
      </c>
      <c r="H41" s="114">
        <v>2591</v>
      </c>
      <c r="I41" s="140">
        <v>2548</v>
      </c>
      <c r="J41" s="115">
        <v>88</v>
      </c>
      <c r="K41" s="116">
        <v>3.4536891679748822</v>
      </c>
    </row>
    <row r="42" spans="1:11" ht="14.1" customHeight="1" x14ac:dyDescent="0.2">
      <c r="A42" s="306">
        <v>52</v>
      </c>
      <c r="B42" s="307" t="s">
        <v>262</v>
      </c>
      <c r="C42" s="308"/>
      <c r="D42" s="113">
        <v>5.4893607579489228</v>
      </c>
      <c r="E42" s="115">
        <v>2474</v>
      </c>
      <c r="F42" s="114">
        <v>2477</v>
      </c>
      <c r="G42" s="114">
        <v>2535</v>
      </c>
      <c r="H42" s="114">
        <v>2534</v>
      </c>
      <c r="I42" s="140">
        <v>2535</v>
      </c>
      <c r="J42" s="115">
        <v>-61</v>
      </c>
      <c r="K42" s="116">
        <v>-2.4063116370808677</v>
      </c>
    </row>
    <row r="43" spans="1:11" ht="14.1" customHeight="1" x14ac:dyDescent="0.2">
      <c r="A43" s="306" t="s">
        <v>263</v>
      </c>
      <c r="B43" s="307" t="s">
        <v>264</v>
      </c>
      <c r="C43" s="308"/>
      <c r="D43" s="113">
        <v>5.0189709112693865</v>
      </c>
      <c r="E43" s="115">
        <v>2262</v>
      </c>
      <c r="F43" s="114">
        <v>2277</v>
      </c>
      <c r="G43" s="114">
        <v>2316</v>
      </c>
      <c r="H43" s="114">
        <v>2311</v>
      </c>
      <c r="I43" s="140">
        <v>2310</v>
      </c>
      <c r="J43" s="115">
        <v>-48</v>
      </c>
      <c r="K43" s="116">
        <v>-2.0779220779220777</v>
      </c>
    </row>
    <row r="44" spans="1:11" ht="14.1" customHeight="1" x14ac:dyDescent="0.2">
      <c r="A44" s="306">
        <v>53</v>
      </c>
      <c r="B44" s="307" t="s">
        <v>265</v>
      </c>
      <c r="C44" s="308"/>
      <c r="D44" s="113">
        <v>0.51254742727817348</v>
      </c>
      <c r="E44" s="115">
        <v>231</v>
      </c>
      <c r="F44" s="114">
        <v>226</v>
      </c>
      <c r="G44" s="114">
        <v>230</v>
      </c>
      <c r="H44" s="114">
        <v>225</v>
      </c>
      <c r="I44" s="140">
        <v>224</v>
      </c>
      <c r="J44" s="115">
        <v>7</v>
      </c>
      <c r="K44" s="116">
        <v>3.125</v>
      </c>
    </row>
    <row r="45" spans="1:11" ht="14.1" customHeight="1" x14ac:dyDescent="0.2">
      <c r="A45" s="306" t="s">
        <v>266</v>
      </c>
      <c r="B45" s="307" t="s">
        <v>267</v>
      </c>
      <c r="C45" s="308"/>
      <c r="D45" s="113">
        <v>0.46373338658501406</v>
      </c>
      <c r="E45" s="115">
        <v>209</v>
      </c>
      <c r="F45" s="114">
        <v>206</v>
      </c>
      <c r="G45" s="114">
        <v>210</v>
      </c>
      <c r="H45" s="114">
        <v>204</v>
      </c>
      <c r="I45" s="140">
        <v>204</v>
      </c>
      <c r="J45" s="115">
        <v>5</v>
      </c>
      <c r="K45" s="116">
        <v>2.4509803921568629</v>
      </c>
    </row>
    <row r="46" spans="1:11" ht="14.1" customHeight="1" x14ac:dyDescent="0.2">
      <c r="A46" s="306">
        <v>54</v>
      </c>
      <c r="B46" s="307" t="s">
        <v>268</v>
      </c>
      <c r="C46" s="308"/>
      <c r="D46" s="113">
        <v>2.2765093523264328</v>
      </c>
      <c r="E46" s="115">
        <v>1026</v>
      </c>
      <c r="F46" s="114">
        <v>1039</v>
      </c>
      <c r="G46" s="114">
        <v>1057</v>
      </c>
      <c r="H46" s="114">
        <v>1039</v>
      </c>
      <c r="I46" s="140">
        <v>1011</v>
      </c>
      <c r="J46" s="115">
        <v>15</v>
      </c>
      <c r="K46" s="116">
        <v>1.4836795252225519</v>
      </c>
    </row>
    <row r="47" spans="1:11" ht="14.1" customHeight="1" x14ac:dyDescent="0.2">
      <c r="A47" s="306">
        <v>61</v>
      </c>
      <c r="B47" s="307" t="s">
        <v>269</v>
      </c>
      <c r="C47" s="308"/>
      <c r="D47" s="113">
        <v>2.9532494619361422</v>
      </c>
      <c r="E47" s="115">
        <v>1331</v>
      </c>
      <c r="F47" s="114">
        <v>1313</v>
      </c>
      <c r="G47" s="114">
        <v>1329</v>
      </c>
      <c r="H47" s="114">
        <v>1285</v>
      </c>
      <c r="I47" s="140">
        <v>1302</v>
      </c>
      <c r="J47" s="115">
        <v>29</v>
      </c>
      <c r="K47" s="116">
        <v>2.2273425499231951</v>
      </c>
    </row>
    <row r="48" spans="1:11" ht="14.1" customHeight="1" x14ac:dyDescent="0.2">
      <c r="A48" s="306">
        <v>62</v>
      </c>
      <c r="B48" s="307" t="s">
        <v>270</v>
      </c>
      <c r="C48" s="308"/>
      <c r="D48" s="113">
        <v>7.0314406798464573</v>
      </c>
      <c r="E48" s="115">
        <v>3169</v>
      </c>
      <c r="F48" s="114">
        <v>3181</v>
      </c>
      <c r="G48" s="114">
        <v>3207</v>
      </c>
      <c r="H48" s="114">
        <v>3140</v>
      </c>
      <c r="I48" s="140">
        <v>3088</v>
      </c>
      <c r="J48" s="115">
        <v>81</v>
      </c>
      <c r="K48" s="116">
        <v>2.6230569948186528</v>
      </c>
    </row>
    <row r="49" spans="1:11" ht="14.1" customHeight="1" x14ac:dyDescent="0.2">
      <c r="A49" s="306">
        <v>63</v>
      </c>
      <c r="B49" s="307" t="s">
        <v>271</v>
      </c>
      <c r="C49" s="308"/>
      <c r="D49" s="113">
        <v>2.3297610330826068</v>
      </c>
      <c r="E49" s="115">
        <v>1050</v>
      </c>
      <c r="F49" s="114">
        <v>1070</v>
      </c>
      <c r="G49" s="114">
        <v>1121</v>
      </c>
      <c r="H49" s="114">
        <v>1115</v>
      </c>
      <c r="I49" s="140">
        <v>1060</v>
      </c>
      <c r="J49" s="115">
        <v>-10</v>
      </c>
      <c r="K49" s="116">
        <v>-0.94339622641509435</v>
      </c>
    </row>
    <row r="50" spans="1:11" ht="14.1" customHeight="1" x14ac:dyDescent="0.2">
      <c r="A50" s="306" t="s">
        <v>272</v>
      </c>
      <c r="B50" s="307" t="s">
        <v>273</v>
      </c>
      <c r="C50" s="308"/>
      <c r="D50" s="113">
        <v>0.71002241008231826</v>
      </c>
      <c r="E50" s="115">
        <v>320</v>
      </c>
      <c r="F50" s="114">
        <v>327</v>
      </c>
      <c r="G50" s="114">
        <v>336</v>
      </c>
      <c r="H50" s="114">
        <v>315</v>
      </c>
      <c r="I50" s="140">
        <v>316</v>
      </c>
      <c r="J50" s="115">
        <v>4</v>
      </c>
      <c r="K50" s="116">
        <v>1.2658227848101267</v>
      </c>
    </row>
    <row r="51" spans="1:11" ht="14.1" customHeight="1" x14ac:dyDescent="0.2">
      <c r="A51" s="306" t="s">
        <v>274</v>
      </c>
      <c r="B51" s="307" t="s">
        <v>275</v>
      </c>
      <c r="C51" s="308"/>
      <c r="D51" s="113">
        <v>1.3690119594399699</v>
      </c>
      <c r="E51" s="115">
        <v>617</v>
      </c>
      <c r="F51" s="114">
        <v>629</v>
      </c>
      <c r="G51" s="114">
        <v>665</v>
      </c>
      <c r="H51" s="114">
        <v>679</v>
      </c>
      <c r="I51" s="140">
        <v>608</v>
      </c>
      <c r="J51" s="115">
        <v>9</v>
      </c>
      <c r="K51" s="116">
        <v>1.4802631578947369</v>
      </c>
    </row>
    <row r="52" spans="1:11" ht="14.1" customHeight="1" x14ac:dyDescent="0.2">
      <c r="A52" s="306">
        <v>71</v>
      </c>
      <c r="B52" s="307" t="s">
        <v>276</v>
      </c>
      <c r="C52" s="308"/>
      <c r="D52" s="113">
        <v>10.026847722381238</v>
      </c>
      <c r="E52" s="115">
        <v>4519</v>
      </c>
      <c r="F52" s="114">
        <v>4513</v>
      </c>
      <c r="G52" s="114">
        <v>4517</v>
      </c>
      <c r="H52" s="114">
        <v>4463</v>
      </c>
      <c r="I52" s="140">
        <v>4476</v>
      </c>
      <c r="J52" s="115">
        <v>43</v>
      </c>
      <c r="K52" s="116">
        <v>0.96067917783735479</v>
      </c>
    </row>
    <row r="53" spans="1:11" ht="14.1" customHeight="1" x14ac:dyDescent="0.2">
      <c r="A53" s="306" t="s">
        <v>277</v>
      </c>
      <c r="B53" s="307" t="s">
        <v>278</v>
      </c>
      <c r="C53" s="308"/>
      <c r="D53" s="113">
        <v>3.4613592491513012</v>
      </c>
      <c r="E53" s="115">
        <v>1560</v>
      </c>
      <c r="F53" s="114">
        <v>1570</v>
      </c>
      <c r="G53" s="114">
        <v>1569</v>
      </c>
      <c r="H53" s="114">
        <v>1552</v>
      </c>
      <c r="I53" s="140">
        <v>1566</v>
      </c>
      <c r="J53" s="115">
        <v>-6</v>
      </c>
      <c r="K53" s="116">
        <v>-0.38314176245210729</v>
      </c>
    </row>
    <row r="54" spans="1:11" ht="14.1" customHeight="1" x14ac:dyDescent="0.2">
      <c r="A54" s="306" t="s">
        <v>279</v>
      </c>
      <c r="B54" s="307" t="s">
        <v>280</v>
      </c>
      <c r="C54" s="308"/>
      <c r="D54" s="113">
        <v>5.7578379817612992</v>
      </c>
      <c r="E54" s="115">
        <v>2595</v>
      </c>
      <c r="F54" s="114">
        <v>2574</v>
      </c>
      <c r="G54" s="114">
        <v>2576</v>
      </c>
      <c r="H54" s="114">
        <v>2547</v>
      </c>
      <c r="I54" s="140">
        <v>2549</v>
      </c>
      <c r="J54" s="115">
        <v>46</v>
      </c>
      <c r="K54" s="116">
        <v>1.8046292663789723</v>
      </c>
    </row>
    <row r="55" spans="1:11" ht="14.1" customHeight="1" x14ac:dyDescent="0.2">
      <c r="A55" s="306">
        <v>72</v>
      </c>
      <c r="B55" s="307" t="s">
        <v>281</v>
      </c>
      <c r="C55" s="308"/>
      <c r="D55" s="113">
        <v>2.7557744791319978</v>
      </c>
      <c r="E55" s="115">
        <v>1242</v>
      </c>
      <c r="F55" s="114">
        <v>1252</v>
      </c>
      <c r="G55" s="114">
        <v>1270</v>
      </c>
      <c r="H55" s="114">
        <v>1232</v>
      </c>
      <c r="I55" s="140">
        <v>1238</v>
      </c>
      <c r="J55" s="115">
        <v>4</v>
      </c>
      <c r="K55" s="116">
        <v>0.32310177705977383</v>
      </c>
    </row>
    <row r="56" spans="1:11" ht="14.1" customHeight="1" x14ac:dyDescent="0.2">
      <c r="A56" s="306" t="s">
        <v>282</v>
      </c>
      <c r="B56" s="307" t="s">
        <v>283</v>
      </c>
      <c r="C56" s="308"/>
      <c r="D56" s="113">
        <v>0.89196565266591232</v>
      </c>
      <c r="E56" s="115">
        <v>402</v>
      </c>
      <c r="F56" s="114">
        <v>400</v>
      </c>
      <c r="G56" s="114">
        <v>406</v>
      </c>
      <c r="H56" s="114">
        <v>392</v>
      </c>
      <c r="I56" s="140">
        <v>394</v>
      </c>
      <c r="J56" s="115">
        <v>8</v>
      </c>
      <c r="K56" s="116">
        <v>2.030456852791878</v>
      </c>
    </row>
    <row r="57" spans="1:11" ht="14.1" customHeight="1" x14ac:dyDescent="0.2">
      <c r="A57" s="306" t="s">
        <v>284</v>
      </c>
      <c r="B57" s="307" t="s">
        <v>285</v>
      </c>
      <c r="C57" s="308"/>
      <c r="D57" s="113">
        <v>1.098315915596086</v>
      </c>
      <c r="E57" s="115">
        <v>495</v>
      </c>
      <c r="F57" s="114">
        <v>506</v>
      </c>
      <c r="G57" s="114">
        <v>509</v>
      </c>
      <c r="H57" s="114">
        <v>507</v>
      </c>
      <c r="I57" s="140">
        <v>507</v>
      </c>
      <c r="J57" s="115">
        <v>-12</v>
      </c>
      <c r="K57" s="116">
        <v>-2.3668639053254439</v>
      </c>
    </row>
    <row r="58" spans="1:11" ht="14.1" customHeight="1" x14ac:dyDescent="0.2">
      <c r="A58" s="306">
        <v>73</v>
      </c>
      <c r="B58" s="307" t="s">
        <v>286</v>
      </c>
      <c r="C58" s="308"/>
      <c r="D58" s="113">
        <v>2.0834720095853023</v>
      </c>
      <c r="E58" s="115">
        <v>939</v>
      </c>
      <c r="F58" s="114">
        <v>924</v>
      </c>
      <c r="G58" s="114">
        <v>924</v>
      </c>
      <c r="H58" s="114">
        <v>895</v>
      </c>
      <c r="I58" s="140">
        <v>889</v>
      </c>
      <c r="J58" s="115">
        <v>50</v>
      </c>
      <c r="K58" s="116">
        <v>5.6242969628796402</v>
      </c>
    </row>
    <row r="59" spans="1:11" ht="14.1" customHeight="1" x14ac:dyDescent="0.2">
      <c r="A59" s="306" t="s">
        <v>287</v>
      </c>
      <c r="B59" s="307" t="s">
        <v>288</v>
      </c>
      <c r="C59" s="308"/>
      <c r="D59" s="113">
        <v>1.752867824890723</v>
      </c>
      <c r="E59" s="115">
        <v>790</v>
      </c>
      <c r="F59" s="114">
        <v>775</v>
      </c>
      <c r="G59" s="114">
        <v>774</v>
      </c>
      <c r="H59" s="114">
        <v>754</v>
      </c>
      <c r="I59" s="140">
        <v>749</v>
      </c>
      <c r="J59" s="115">
        <v>41</v>
      </c>
      <c r="K59" s="116">
        <v>5.4739652870493991</v>
      </c>
    </row>
    <row r="60" spans="1:11" ht="14.1" customHeight="1" x14ac:dyDescent="0.2">
      <c r="A60" s="306">
        <v>81</v>
      </c>
      <c r="B60" s="307" t="s">
        <v>289</v>
      </c>
      <c r="C60" s="308"/>
      <c r="D60" s="113">
        <v>9.8005280791674991</v>
      </c>
      <c r="E60" s="115">
        <v>4417</v>
      </c>
      <c r="F60" s="114">
        <v>4379</v>
      </c>
      <c r="G60" s="114">
        <v>4283</v>
      </c>
      <c r="H60" s="114">
        <v>4130</v>
      </c>
      <c r="I60" s="140">
        <v>4134</v>
      </c>
      <c r="J60" s="115">
        <v>283</v>
      </c>
      <c r="K60" s="116">
        <v>6.8456700532172228</v>
      </c>
    </row>
    <row r="61" spans="1:11" ht="14.1" customHeight="1" x14ac:dyDescent="0.2">
      <c r="A61" s="306" t="s">
        <v>290</v>
      </c>
      <c r="B61" s="307" t="s">
        <v>291</v>
      </c>
      <c r="C61" s="308"/>
      <c r="D61" s="113">
        <v>2.7535556591004902</v>
      </c>
      <c r="E61" s="115">
        <v>1241</v>
      </c>
      <c r="F61" s="114">
        <v>1218</v>
      </c>
      <c r="G61" s="114">
        <v>1207</v>
      </c>
      <c r="H61" s="114">
        <v>1153</v>
      </c>
      <c r="I61" s="140">
        <v>1157</v>
      </c>
      <c r="J61" s="115">
        <v>84</v>
      </c>
      <c r="K61" s="116">
        <v>7.2601555747623161</v>
      </c>
    </row>
    <row r="62" spans="1:11" ht="14.1" customHeight="1" x14ac:dyDescent="0.2">
      <c r="A62" s="306" t="s">
        <v>292</v>
      </c>
      <c r="B62" s="307" t="s">
        <v>293</v>
      </c>
      <c r="C62" s="308"/>
      <c r="D62" s="113">
        <v>4.3133861412500831</v>
      </c>
      <c r="E62" s="115">
        <v>1944</v>
      </c>
      <c r="F62" s="114">
        <v>1951</v>
      </c>
      <c r="G62" s="114">
        <v>1877</v>
      </c>
      <c r="H62" s="114">
        <v>1820</v>
      </c>
      <c r="I62" s="140">
        <v>1816</v>
      </c>
      <c r="J62" s="115">
        <v>128</v>
      </c>
      <c r="K62" s="116">
        <v>7.0484581497797354</v>
      </c>
    </row>
    <row r="63" spans="1:11" ht="14.1" customHeight="1" x14ac:dyDescent="0.2">
      <c r="A63" s="306"/>
      <c r="B63" s="307" t="s">
        <v>294</v>
      </c>
      <c r="C63" s="308"/>
      <c r="D63" s="113">
        <v>3.8607468548226054</v>
      </c>
      <c r="E63" s="115">
        <v>1740</v>
      </c>
      <c r="F63" s="114">
        <v>1745</v>
      </c>
      <c r="G63" s="114">
        <v>1683</v>
      </c>
      <c r="H63" s="114">
        <v>1636</v>
      </c>
      <c r="I63" s="140">
        <v>1638</v>
      </c>
      <c r="J63" s="115">
        <v>102</v>
      </c>
      <c r="K63" s="116">
        <v>6.2271062271062272</v>
      </c>
    </row>
    <row r="64" spans="1:11" ht="14.1" customHeight="1" x14ac:dyDescent="0.2">
      <c r="A64" s="306" t="s">
        <v>295</v>
      </c>
      <c r="B64" s="307" t="s">
        <v>296</v>
      </c>
      <c r="C64" s="308"/>
      <c r="D64" s="113">
        <v>0.85202689209878191</v>
      </c>
      <c r="E64" s="115">
        <v>384</v>
      </c>
      <c r="F64" s="114">
        <v>381</v>
      </c>
      <c r="G64" s="114">
        <v>371</v>
      </c>
      <c r="H64" s="114">
        <v>356</v>
      </c>
      <c r="I64" s="140">
        <v>353</v>
      </c>
      <c r="J64" s="115">
        <v>31</v>
      </c>
      <c r="K64" s="116">
        <v>8.7818696883852692</v>
      </c>
    </row>
    <row r="65" spans="1:11" ht="14.1" customHeight="1" x14ac:dyDescent="0.2">
      <c r="A65" s="306" t="s">
        <v>297</v>
      </c>
      <c r="B65" s="307" t="s">
        <v>298</v>
      </c>
      <c r="C65" s="308"/>
      <c r="D65" s="113">
        <v>0.91415385298098473</v>
      </c>
      <c r="E65" s="115">
        <v>412</v>
      </c>
      <c r="F65" s="114">
        <v>398</v>
      </c>
      <c r="G65" s="114">
        <v>405</v>
      </c>
      <c r="H65" s="114">
        <v>396</v>
      </c>
      <c r="I65" s="140">
        <v>394</v>
      </c>
      <c r="J65" s="115">
        <v>18</v>
      </c>
      <c r="K65" s="116">
        <v>4.5685279187817258</v>
      </c>
    </row>
    <row r="66" spans="1:11" ht="14.1" customHeight="1" x14ac:dyDescent="0.2">
      <c r="A66" s="306">
        <v>82</v>
      </c>
      <c r="B66" s="307" t="s">
        <v>299</v>
      </c>
      <c r="C66" s="308"/>
      <c r="D66" s="113">
        <v>2.4828596152566065</v>
      </c>
      <c r="E66" s="115">
        <v>1119</v>
      </c>
      <c r="F66" s="114">
        <v>1120</v>
      </c>
      <c r="G66" s="114">
        <v>1130</v>
      </c>
      <c r="H66" s="114">
        <v>1093</v>
      </c>
      <c r="I66" s="140">
        <v>1100</v>
      </c>
      <c r="J66" s="115">
        <v>19</v>
      </c>
      <c r="K66" s="116">
        <v>1.7272727272727273</v>
      </c>
    </row>
    <row r="67" spans="1:11" ht="14.1" customHeight="1" x14ac:dyDescent="0.2">
      <c r="A67" s="306" t="s">
        <v>300</v>
      </c>
      <c r="B67" s="307" t="s">
        <v>301</v>
      </c>
      <c r="C67" s="308"/>
      <c r="D67" s="113">
        <v>1.4977035212673899</v>
      </c>
      <c r="E67" s="115">
        <v>675</v>
      </c>
      <c r="F67" s="114">
        <v>680</v>
      </c>
      <c r="G67" s="114">
        <v>692</v>
      </c>
      <c r="H67" s="114">
        <v>668</v>
      </c>
      <c r="I67" s="140">
        <v>666</v>
      </c>
      <c r="J67" s="115">
        <v>9</v>
      </c>
      <c r="K67" s="116">
        <v>1.3513513513513513</v>
      </c>
    </row>
    <row r="68" spans="1:11" ht="14.1" customHeight="1" x14ac:dyDescent="0.2">
      <c r="A68" s="306" t="s">
        <v>302</v>
      </c>
      <c r="B68" s="307" t="s">
        <v>303</v>
      </c>
      <c r="C68" s="308"/>
      <c r="D68" s="113">
        <v>0.54361090771927489</v>
      </c>
      <c r="E68" s="115">
        <v>245</v>
      </c>
      <c r="F68" s="114">
        <v>246</v>
      </c>
      <c r="G68" s="114">
        <v>245</v>
      </c>
      <c r="H68" s="114">
        <v>233</v>
      </c>
      <c r="I68" s="140">
        <v>240</v>
      </c>
      <c r="J68" s="115">
        <v>5</v>
      </c>
      <c r="K68" s="116">
        <v>2.0833333333333335</v>
      </c>
    </row>
    <row r="69" spans="1:11" ht="14.1" customHeight="1" x14ac:dyDescent="0.2">
      <c r="A69" s="306">
        <v>83</v>
      </c>
      <c r="B69" s="307" t="s">
        <v>304</v>
      </c>
      <c r="C69" s="308"/>
      <c r="D69" s="113">
        <v>4.5175175841487496</v>
      </c>
      <c r="E69" s="115">
        <v>2036</v>
      </c>
      <c r="F69" s="114">
        <v>1998</v>
      </c>
      <c r="G69" s="114">
        <v>1987</v>
      </c>
      <c r="H69" s="114">
        <v>1888</v>
      </c>
      <c r="I69" s="140">
        <v>1883</v>
      </c>
      <c r="J69" s="115">
        <v>153</v>
      </c>
      <c r="K69" s="116">
        <v>8.1253319171534777</v>
      </c>
    </row>
    <row r="70" spans="1:11" ht="14.1" customHeight="1" x14ac:dyDescent="0.2">
      <c r="A70" s="306" t="s">
        <v>305</v>
      </c>
      <c r="B70" s="307" t="s">
        <v>306</v>
      </c>
      <c r="C70" s="308"/>
      <c r="D70" s="113">
        <v>3.6455213117664025</v>
      </c>
      <c r="E70" s="115">
        <v>1643</v>
      </c>
      <c r="F70" s="114">
        <v>1611</v>
      </c>
      <c r="G70" s="114">
        <v>1606</v>
      </c>
      <c r="H70" s="114">
        <v>1523</v>
      </c>
      <c r="I70" s="140">
        <v>1517</v>
      </c>
      <c r="J70" s="115">
        <v>126</v>
      </c>
      <c r="K70" s="116">
        <v>8.3058668424522075</v>
      </c>
    </row>
    <row r="71" spans="1:11" ht="14.1" customHeight="1" x14ac:dyDescent="0.2">
      <c r="A71" s="306"/>
      <c r="B71" s="307" t="s">
        <v>307</v>
      </c>
      <c r="C71" s="308"/>
      <c r="D71" s="113">
        <v>2.0191262286715923</v>
      </c>
      <c r="E71" s="115">
        <v>910</v>
      </c>
      <c r="F71" s="114">
        <v>915</v>
      </c>
      <c r="G71" s="114">
        <v>921</v>
      </c>
      <c r="H71" s="114">
        <v>882</v>
      </c>
      <c r="I71" s="140">
        <v>888</v>
      </c>
      <c r="J71" s="115">
        <v>22</v>
      </c>
      <c r="K71" s="116">
        <v>2.4774774774774775</v>
      </c>
    </row>
    <row r="72" spans="1:11" ht="14.1" customHeight="1" x14ac:dyDescent="0.2">
      <c r="A72" s="306">
        <v>84</v>
      </c>
      <c r="B72" s="307" t="s">
        <v>308</v>
      </c>
      <c r="C72" s="308"/>
      <c r="D72" s="113">
        <v>0.77436819099602827</v>
      </c>
      <c r="E72" s="115">
        <v>349</v>
      </c>
      <c r="F72" s="114">
        <v>333</v>
      </c>
      <c r="G72" s="114">
        <v>332</v>
      </c>
      <c r="H72" s="114">
        <v>348</v>
      </c>
      <c r="I72" s="140">
        <v>347</v>
      </c>
      <c r="J72" s="115">
        <v>2</v>
      </c>
      <c r="K72" s="116">
        <v>0.57636887608069165</v>
      </c>
    </row>
    <row r="73" spans="1:11" ht="14.1" customHeight="1" x14ac:dyDescent="0.2">
      <c r="A73" s="306" t="s">
        <v>309</v>
      </c>
      <c r="B73" s="307" t="s">
        <v>310</v>
      </c>
      <c r="C73" s="308"/>
      <c r="D73" s="113">
        <v>0.18194324258359404</v>
      </c>
      <c r="E73" s="115">
        <v>82</v>
      </c>
      <c r="F73" s="114">
        <v>83</v>
      </c>
      <c r="G73" s="114">
        <v>83</v>
      </c>
      <c r="H73" s="114">
        <v>94</v>
      </c>
      <c r="I73" s="140">
        <v>95</v>
      </c>
      <c r="J73" s="115">
        <v>-13</v>
      </c>
      <c r="K73" s="116">
        <v>-13.684210526315789</v>
      </c>
    </row>
    <row r="74" spans="1:11" ht="14.1" customHeight="1" x14ac:dyDescent="0.2">
      <c r="A74" s="306" t="s">
        <v>311</v>
      </c>
      <c r="B74" s="307" t="s">
        <v>312</v>
      </c>
      <c r="C74" s="308"/>
      <c r="D74" s="113">
        <v>0.24407020346579689</v>
      </c>
      <c r="E74" s="115">
        <v>110</v>
      </c>
      <c r="F74" s="114">
        <v>105</v>
      </c>
      <c r="G74" s="114">
        <v>103</v>
      </c>
      <c r="H74" s="114">
        <v>113</v>
      </c>
      <c r="I74" s="140">
        <v>117</v>
      </c>
      <c r="J74" s="115">
        <v>-7</v>
      </c>
      <c r="K74" s="116">
        <v>-5.982905982905983</v>
      </c>
    </row>
    <row r="75" spans="1:11" ht="14.1" customHeight="1" x14ac:dyDescent="0.2">
      <c r="A75" s="306" t="s">
        <v>313</v>
      </c>
      <c r="B75" s="307" t="s">
        <v>314</v>
      </c>
      <c r="C75" s="308"/>
      <c r="D75" s="113">
        <v>8.8752801260289782E-3</v>
      </c>
      <c r="E75" s="115">
        <v>4</v>
      </c>
      <c r="F75" s="114">
        <v>5</v>
      </c>
      <c r="G75" s="114">
        <v>5</v>
      </c>
      <c r="H75" s="114">
        <v>5</v>
      </c>
      <c r="I75" s="140">
        <v>5</v>
      </c>
      <c r="J75" s="115">
        <v>-1</v>
      </c>
      <c r="K75" s="116">
        <v>-20</v>
      </c>
    </row>
    <row r="76" spans="1:11" ht="14.1" customHeight="1" x14ac:dyDescent="0.2">
      <c r="A76" s="306">
        <v>91</v>
      </c>
      <c r="B76" s="307" t="s">
        <v>315</v>
      </c>
      <c r="C76" s="308"/>
      <c r="D76" s="113">
        <v>0.2196631831192172</v>
      </c>
      <c r="E76" s="115">
        <v>99</v>
      </c>
      <c r="F76" s="114">
        <v>94</v>
      </c>
      <c r="G76" s="114">
        <v>89</v>
      </c>
      <c r="H76" s="114">
        <v>89</v>
      </c>
      <c r="I76" s="140">
        <v>91</v>
      </c>
      <c r="J76" s="115">
        <v>8</v>
      </c>
      <c r="K76" s="116">
        <v>8.791208791208792</v>
      </c>
    </row>
    <row r="77" spans="1:11" ht="14.1" customHeight="1" x14ac:dyDescent="0.2">
      <c r="A77" s="306">
        <v>92</v>
      </c>
      <c r="B77" s="307" t="s">
        <v>316</v>
      </c>
      <c r="C77" s="308"/>
      <c r="D77" s="113">
        <v>0.62792606891655023</v>
      </c>
      <c r="E77" s="115">
        <v>283</v>
      </c>
      <c r="F77" s="114">
        <v>283</v>
      </c>
      <c r="G77" s="114">
        <v>281</v>
      </c>
      <c r="H77" s="114">
        <v>272</v>
      </c>
      <c r="I77" s="140">
        <v>268</v>
      </c>
      <c r="J77" s="115">
        <v>15</v>
      </c>
      <c r="K77" s="116">
        <v>5.5970149253731343</v>
      </c>
    </row>
    <row r="78" spans="1:11" ht="14.1" customHeight="1" x14ac:dyDescent="0.2">
      <c r="A78" s="306">
        <v>93</v>
      </c>
      <c r="B78" s="307" t="s">
        <v>317</v>
      </c>
      <c r="C78" s="308"/>
      <c r="D78" s="113">
        <v>0.20191262286715925</v>
      </c>
      <c r="E78" s="115">
        <v>91</v>
      </c>
      <c r="F78" s="114">
        <v>92</v>
      </c>
      <c r="G78" s="114">
        <v>90</v>
      </c>
      <c r="H78" s="114">
        <v>92</v>
      </c>
      <c r="I78" s="140">
        <v>91</v>
      </c>
      <c r="J78" s="115">
        <v>0</v>
      </c>
      <c r="K78" s="116">
        <v>0</v>
      </c>
    </row>
    <row r="79" spans="1:11" ht="14.1" customHeight="1" x14ac:dyDescent="0.2">
      <c r="A79" s="306">
        <v>94</v>
      </c>
      <c r="B79" s="307" t="s">
        <v>318</v>
      </c>
      <c r="C79" s="308"/>
      <c r="D79" s="113" t="s">
        <v>513</v>
      </c>
      <c r="E79" s="115" t="s">
        <v>513</v>
      </c>
      <c r="F79" s="114">
        <v>68</v>
      </c>
      <c r="G79" s="114">
        <v>75</v>
      </c>
      <c r="H79" s="114">
        <v>82</v>
      </c>
      <c r="I79" s="140">
        <v>78</v>
      </c>
      <c r="J79" s="115" t="s">
        <v>513</v>
      </c>
      <c r="K79" s="116" t="s">
        <v>513</v>
      </c>
    </row>
    <row r="80" spans="1:11" ht="14.1" customHeight="1" x14ac:dyDescent="0.2">
      <c r="A80" s="306" t="s">
        <v>319</v>
      </c>
      <c r="B80" s="307" t="s">
        <v>320</v>
      </c>
      <c r="C80" s="308"/>
      <c r="D80" s="113" t="s">
        <v>513</v>
      </c>
      <c r="E80" s="115" t="s">
        <v>513</v>
      </c>
      <c r="F80" s="114" t="s">
        <v>513</v>
      </c>
      <c r="G80" s="114" t="s">
        <v>513</v>
      </c>
      <c r="H80" s="114">
        <v>11</v>
      </c>
      <c r="I80" s="140">
        <v>11</v>
      </c>
      <c r="J80" s="115" t="s">
        <v>513</v>
      </c>
      <c r="K80" s="116" t="s">
        <v>513</v>
      </c>
    </row>
    <row r="81" spans="1:11" ht="14.1" customHeight="1" x14ac:dyDescent="0.2">
      <c r="A81" s="310" t="s">
        <v>321</v>
      </c>
      <c r="B81" s="311" t="s">
        <v>224</v>
      </c>
      <c r="C81" s="312"/>
      <c r="D81" s="125">
        <v>0</v>
      </c>
      <c r="E81" s="143">
        <v>0</v>
      </c>
      <c r="F81" s="144">
        <v>0</v>
      </c>
      <c r="G81" s="144">
        <v>0</v>
      </c>
      <c r="H81" s="144">
        <v>0</v>
      </c>
      <c r="I81" s="145">
        <v>0</v>
      </c>
      <c r="J81" s="143">
        <v>0</v>
      </c>
      <c r="K81" s="146">
        <v>0</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11264</v>
      </c>
      <c r="E12" s="114">
        <v>11706</v>
      </c>
      <c r="F12" s="114">
        <v>12011</v>
      </c>
      <c r="G12" s="114">
        <v>12161</v>
      </c>
      <c r="H12" s="140">
        <v>11765</v>
      </c>
      <c r="I12" s="115">
        <v>-501</v>
      </c>
      <c r="J12" s="116">
        <v>-4.2583935401614958</v>
      </c>
      <c r="K12"/>
      <c r="L12"/>
      <c r="M12"/>
      <c r="N12"/>
      <c r="O12"/>
      <c r="P12"/>
    </row>
    <row r="13" spans="1:16" s="110" customFormat="1" ht="14.45" customHeight="1" x14ac:dyDescent="0.2">
      <c r="A13" s="120" t="s">
        <v>105</v>
      </c>
      <c r="B13" s="119" t="s">
        <v>106</v>
      </c>
      <c r="C13" s="113">
        <v>40.11896306818182</v>
      </c>
      <c r="D13" s="115">
        <v>4519</v>
      </c>
      <c r="E13" s="114">
        <v>4725</v>
      </c>
      <c r="F13" s="114">
        <v>4878</v>
      </c>
      <c r="G13" s="114">
        <v>4919</v>
      </c>
      <c r="H13" s="140">
        <v>4733</v>
      </c>
      <c r="I13" s="115">
        <v>-214</v>
      </c>
      <c r="J13" s="116">
        <v>-4.5214451721952251</v>
      </c>
      <c r="K13"/>
      <c r="L13"/>
      <c r="M13"/>
      <c r="N13"/>
      <c r="O13"/>
      <c r="P13"/>
    </row>
    <row r="14" spans="1:16" s="110" customFormat="1" ht="14.45" customHeight="1" x14ac:dyDescent="0.2">
      <c r="A14" s="120"/>
      <c r="B14" s="119" t="s">
        <v>107</v>
      </c>
      <c r="C14" s="113">
        <v>59.88103693181818</v>
      </c>
      <c r="D14" s="115">
        <v>6745</v>
      </c>
      <c r="E14" s="114">
        <v>6981</v>
      </c>
      <c r="F14" s="114">
        <v>7133</v>
      </c>
      <c r="G14" s="114">
        <v>7242</v>
      </c>
      <c r="H14" s="140">
        <v>7032</v>
      </c>
      <c r="I14" s="115">
        <v>-287</v>
      </c>
      <c r="J14" s="116">
        <v>-4.0813424345847551</v>
      </c>
      <c r="K14"/>
      <c r="L14"/>
      <c r="M14"/>
      <c r="N14"/>
      <c r="O14"/>
      <c r="P14"/>
    </row>
    <row r="15" spans="1:16" s="110" customFormat="1" ht="14.45" customHeight="1" x14ac:dyDescent="0.2">
      <c r="A15" s="118" t="s">
        <v>105</v>
      </c>
      <c r="B15" s="121" t="s">
        <v>108</v>
      </c>
      <c r="C15" s="113">
        <v>15.829190340909092</v>
      </c>
      <c r="D15" s="115">
        <v>1783</v>
      </c>
      <c r="E15" s="114">
        <v>1803</v>
      </c>
      <c r="F15" s="114">
        <v>1965</v>
      </c>
      <c r="G15" s="114">
        <v>2018</v>
      </c>
      <c r="H15" s="140">
        <v>1806</v>
      </c>
      <c r="I15" s="115">
        <v>-23</v>
      </c>
      <c r="J15" s="116">
        <v>-1.2735326688815061</v>
      </c>
      <c r="K15"/>
      <c r="L15"/>
      <c r="M15"/>
      <c r="N15"/>
      <c r="O15"/>
      <c r="P15"/>
    </row>
    <row r="16" spans="1:16" s="110" customFormat="1" ht="14.45" customHeight="1" x14ac:dyDescent="0.2">
      <c r="A16" s="118"/>
      <c r="B16" s="121" t="s">
        <v>109</v>
      </c>
      <c r="C16" s="113">
        <v>46.102627840909093</v>
      </c>
      <c r="D16" s="115">
        <v>5193</v>
      </c>
      <c r="E16" s="114">
        <v>5557</v>
      </c>
      <c r="F16" s="114">
        <v>5659</v>
      </c>
      <c r="G16" s="114">
        <v>5710</v>
      </c>
      <c r="H16" s="140">
        <v>5639</v>
      </c>
      <c r="I16" s="115">
        <v>-446</v>
      </c>
      <c r="J16" s="116">
        <v>-7.9092037595318319</v>
      </c>
      <c r="K16"/>
      <c r="L16"/>
      <c r="M16"/>
      <c r="N16"/>
      <c r="O16"/>
      <c r="P16"/>
    </row>
    <row r="17" spans="1:16" s="110" customFormat="1" ht="14.45" customHeight="1" x14ac:dyDescent="0.2">
      <c r="A17" s="118"/>
      <c r="B17" s="121" t="s">
        <v>110</v>
      </c>
      <c r="C17" s="113">
        <v>19.877485795454547</v>
      </c>
      <c r="D17" s="115">
        <v>2239</v>
      </c>
      <c r="E17" s="114">
        <v>2253</v>
      </c>
      <c r="F17" s="114">
        <v>2279</v>
      </c>
      <c r="G17" s="114">
        <v>2320</v>
      </c>
      <c r="H17" s="140">
        <v>2270</v>
      </c>
      <c r="I17" s="115">
        <v>-31</v>
      </c>
      <c r="J17" s="116">
        <v>-1.3656387665198237</v>
      </c>
      <c r="K17"/>
      <c r="L17"/>
      <c r="M17"/>
      <c r="N17"/>
      <c r="O17"/>
      <c r="P17"/>
    </row>
    <row r="18" spans="1:16" s="110" customFormat="1" ht="14.45" customHeight="1" x14ac:dyDescent="0.2">
      <c r="A18" s="120"/>
      <c r="B18" s="121" t="s">
        <v>111</v>
      </c>
      <c r="C18" s="113">
        <v>18.181818181818183</v>
      </c>
      <c r="D18" s="115">
        <v>2048</v>
      </c>
      <c r="E18" s="114">
        <v>2093</v>
      </c>
      <c r="F18" s="114">
        <v>2108</v>
      </c>
      <c r="G18" s="114">
        <v>2113</v>
      </c>
      <c r="H18" s="140">
        <v>2050</v>
      </c>
      <c r="I18" s="115">
        <v>-2</v>
      </c>
      <c r="J18" s="116">
        <v>-9.7560975609756101E-2</v>
      </c>
      <c r="K18"/>
      <c r="L18"/>
      <c r="M18"/>
      <c r="N18"/>
      <c r="O18"/>
      <c r="P18"/>
    </row>
    <row r="19" spans="1:16" s="110" customFormat="1" ht="14.45" customHeight="1" x14ac:dyDescent="0.2">
      <c r="A19" s="120"/>
      <c r="B19" s="121" t="s">
        <v>112</v>
      </c>
      <c r="C19" s="113">
        <v>1.5980113636363635</v>
      </c>
      <c r="D19" s="115">
        <v>180</v>
      </c>
      <c r="E19" s="114">
        <v>189</v>
      </c>
      <c r="F19" s="114">
        <v>194</v>
      </c>
      <c r="G19" s="114">
        <v>181</v>
      </c>
      <c r="H19" s="140">
        <v>163</v>
      </c>
      <c r="I19" s="115">
        <v>17</v>
      </c>
      <c r="J19" s="116">
        <v>10.429447852760736</v>
      </c>
      <c r="K19"/>
      <c r="L19"/>
      <c r="M19"/>
      <c r="N19"/>
      <c r="O19"/>
      <c r="P19"/>
    </row>
    <row r="20" spans="1:16" s="110" customFormat="1" ht="14.45" customHeight="1" x14ac:dyDescent="0.2">
      <c r="A20" s="120" t="s">
        <v>113</v>
      </c>
      <c r="B20" s="119" t="s">
        <v>116</v>
      </c>
      <c r="C20" s="113">
        <v>94.78870738636364</v>
      </c>
      <c r="D20" s="115">
        <v>10677</v>
      </c>
      <c r="E20" s="114">
        <v>11110</v>
      </c>
      <c r="F20" s="114">
        <v>11422</v>
      </c>
      <c r="G20" s="114">
        <v>11564</v>
      </c>
      <c r="H20" s="140">
        <v>11204</v>
      </c>
      <c r="I20" s="115">
        <v>-527</v>
      </c>
      <c r="J20" s="116">
        <v>-4.7036772581220996</v>
      </c>
      <c r="K20"/>
      <c r="L20"/>
      <c r="M20"/>
      <c r="N20"/>
      <c r="O20"/>
      <c r="P20"/>
    </row>
    <row r="21" spans="1:16" s="110" customFormat="1" ht="14.45" customHeight="1" x14ac:dyDescent="0.2">
      <c r="A21" s="123"/>
      <c r="B21" s="124" t="s">
        <v>117</v>
      </c>
      <c r="C21" s="125">
        <v>4.9449573863636367</v>
      </c>
      <c r="D21" s="143">
        <v>557</v>
      </c>
      <c r="E21" s="144">
        <v>576</v>
      </c>
      <c r="F21" s="144">
        <v>571</v>
      </c>
      <c r="G21" s="144">
        <v>574</v>
      </c>
      <c r="H21" s="145">
        <v>537</v>
      </c>
      <c r="I21" s="143">
        <v>20</v>
      </c>
      <c r="J21" s="146">
        <v>3.7243947858472999</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727574</v>
      </c>
      <c r="E23" s="114">
        <v>756013</v>
      </c>
      <c r="F23" s="114">
        <v>760512</v>
      </c>
      <c r="G23" s="114">
        <v>766078</v>
      </c>
      <c r="H23" s="140">
        <v>749151</v>
      </c>
      <c r="I23" s="115">
        <v>-21577</v>
      </c>
      <c r="J23" s="116">
        <v>-2.8801937126160149</v>
      </c>
      <c r="K23"/>
      <c r="L23"/>
      <c r="M23"/>
      <c r="N23"/>
      <c r="O23"/>
      <c r="P23"/>
    </row>
    <row r="24" spans="1:16" s="110" customFormat="1" ht="14.45" customHeight="1" x14ac:dyDescent="0.2">
      <c r="A24" s="120" t="s">
        <v>105</v>
      </c>
      <c r="B24" s="119" t="s">
        <v>106</v>
      </c>
      <c r="C24" s="113">
        <v>40.626108134705198</v>
      </c>
      <c r="D24" s="115">
        <v>295585</v>
      </c>
      <c r="E24" s="114">
        <v>305608</v>
      </c>
      <c r="F24" s="114">
        <v>307415</v>
      </c>
      <c r="G24" s="114">
        <v>307749</v>
      </c>
      <c r="H24" s="140">
        <v>299849</v>
      </c>
      <c r="I24" s="115">
        <v>-4264</v>
      </c>
      <c r="J24" s="116">
        <v>-1.4220490980460165</v>
      </c>
      <c r="K24"/>
      <c r="L24"/>
      <c r="M24"/>
      <c r="N24"/>
      <c r="O24"/>
      <c r="P24"/>
    </row>
    <row r="25" spans="1:16" s="110" customFormat="1" ht="14.45" customHeight="1" x14ac:dyDescent="0.2">
      <c r="A25" s="120"/>
      <c r="B25" s="119" t="s">
        <v>107</v>
      </c>
      <c r="C25" s="113">
        <v>59.373891865294802</v>
      </c>
      <c r="D25" s="115">
        <v>431989</v>
      </c>
      <c r="E25" s="114">
        <v>450405</v>
      </c>
      <c r="F25" s="114">
        <v>453097</v>
      </c>
      <c r="G25" s="114">
        <v>458329</v>
      </c>
      <c r="H25" s="140">
        <v>449302</v>
      </c>
      <c r="I25" s="115">
        <v>-17313</v>
      </c>
      <c r="J25" s="116">
        <v>-3.8533102456699502</v>
      </c>
      <c r="K25"/>
      <c r="L25"/>
      <c r="M25"/>
      <c r="N25"/>
      <c r="O25"/>
      <c r="P25"/>
    </row>
    <row r="26" spans="1:16" s="110" customFormat="1" ht="14.45" customHeight="1" x14ac:dyDescent="0.2">
      <c r="A26" s="118" t="s">
        <v>105</v>
      </c>
      <c r="B26" s="121" t="s">
        <v>108</v>
      </c>
      <c r="C26" s="113">
        <v>18.742011121892755</v>
      </c>
      <c r="D26" s="115">
        <v>136362</v>
      </c>
      <c r="E26" s="114">
        <v>143633</v>
      </c>
      <c r="F26" s="114">
        <v>143796</v>
      </c>
      <c r="G26" s="114">
        <v>148587</v>
      </c>
      <c r="H26" s="140">
        <v>138735</v>
      </c>
      <c r="I26" s="115">
        <v>-2373</v>
      </c>
      <c r="J26" s="116">
        <v>-1.7104551843442535</v>
      </c>
      <c r="K26"/>
      <c r="L26"/>
      <c r="M26"/>
      <c r="N26"/>
      <c r="O26"/>
      <c r="P26"/>
    </row>
    <row r="27" spans="1:16" s="110" customFormat="1" ht="14.45" customHeight="1" x14ac:dyDescent="0.2">
      <c r="A27" s="118"/>
      <c r="B27" s="121" t="s">
        <v>109</v>
      </c>
      <c r="C27" s="113">
        <v>46.537121997212658</v>
      </c>
      <c r="D27" s="115">
        <v>338592</v>
      </c>
      <c r="E27" s="114">
        <v>354638</v>
      </c>
      <c r="F27" s="114">
        <v>358135</v>
      </c>
      <c r="G27" s="114">
        <v>360077</v>
      </c>
      <c r="H27" s="140">
        <v>357831</v>
      </c>
      <c r="I27" s="115">
        <v>-19239</v>
      </c>
      <c r="J27" s="116">
        <v>-5.3765604433377767</v>
      </c>
      <c r="K27"/>
      <c r="L27"/>
      <c r="M27"/>
      <c r="N27"/>
      <c r="O27"/>
      <c r="P27"/>
    </row>
    <row r="28" spans="1:16" s="110" customFormat="1" ht="14.45" customHeight="1" x14ac:dyDescent="0.2">
      <c r="A28" s="118"/>
      <c r="B28" s="121" t="s">
        <v>110</v>
      </c>
      <c r="C28" s="113">
        <v>18.958346504960321</v>
      </c>
      <c r="D28" s="115">
        <v>137936</v>
      </c>
      <c r="E28" s="114">
        <v>140642</v>
      </c>
      <c r="F28" s="114">
        <v>141563</v>
      </c>
      <c r="G28" s="114">
        <v>141545</v>
      </c>
      <c r="H28" s="140">
        <v>139611</v>
      </c>
      <c r="I28" s="115">
        <v>-1675</v>
      </c>
      <c r="J28" s="116">
        <v>-1.1997621963885368</v>
      </c>
      <c r="K28"/>
      <c r="L28"/>
      <c r="M28"/>
      <c r="N28"/>
      <c r="O28"/>
      <c r="P28"/>
    </row>
    <row r="29" spans="1:16" s="110" customFormat="1" ht="14.45" customHeight="1" x14ac:dyDescent="0.2">
      <c r="A29" s="118"/>
      <c r="B29" s="121" t="s">
        <v>111</v>
      </c>
      <c r="C29" s="113">
        <v>15.761970603677426</v>
      </c>
      <c r="D29" s="115">
        <v>114680</v>
      </c>
      <c r="E29" s="114">
        <v>117099</v>
      </c>
      <c r="F29" s="114">
        <v>117017</v>
      </c>
      <c r="G29" s="114">
        <v>115869</v>
      </c>
      <c r="H29" s="140">
        <v>112974</v>
      </c>
      <c r="I29" s="115">
        <v>1706</v>
      </c>
      <c r="J29" s="116">
        <v>1.5100819657620337</v>
      </c>
      <c r="K29"/>
      <c r="L29"/>
      <c r="M29"/>
      <c r="N29"/>
      <c r="O29"/>
      <c r="P29"/>
    </row>
    <row r="30" spans="1:16" s="110" customFormat="1" ht="14.45" customHeight="1" x14ac:dyDescent="0.2">
      <c r="A30" s="120"/>
      <c r="B30" s="121" t="s">
        <v>112</v>
      </c>
      <c r="C30" s="113">
        <v>1.5153097829224245</v>
      </c>
      <c r="D30" s="115">
        <v>11025</v>
      </c>
      <c r="E30" s="114">
        <v>11206</v>
      </c>
      <c r="F30" s="114">
        <v>11815</v>
      </c>
      <c r="G30" s="114">
        <v>10353</v>
      </c>
      <c r="H30" s="140">
        <v>9957</v>
      </c>
      <c r="I30" s="115">
        <v>1068</v>
      </c>
      <c r="J30" s="116">
        <v>10.726122326001807</v>
      </c>
      <c r="K30"/>
      <c r="L30"/>
      <c r="M30"/>
      <c r="N30"/>
      <c r="O30"/>
      <c r="P30"/>
    </row>
    <row r="31" spans="1:16" s="110" customFormat="1" ht="14.45" customHeight="1" x14ac:dyDescent="0.2">
      <c r="A31" s="120" t="s">
        <v>113</v>
      </c>
      <c r="B31" s="119" t="s">
        <v>116</v>
      </c>
      <c r="C31" s="113">
        <v>90.790490039501137</v>
      </c>
      <c r="D31" s="115">
        <v>660568</v>
      </c>
      <c r="E31" s="114">
        <v>686374</v>
      </c>
      <c r="F31" s="114">
        <v>690983</v>
      </c>
      <c r="G31" s="114">
        <v>697278</v>
      </c>
      <c r="H31" s="140">
        <v>682550</v>
      </c>
      <c r="I31" s="115">
        <v>-21982</v>
      </c>
      <c r="J31" s="116">
        <v>-3.2205699216174639</v>
      </c>
      <c r="K31"/>
      <c r="L31"/>
      <c r="M31"/>
      <c r="N31"/>
      <c r="O31"/>
      <c r="P31"/>
    </row>
    <row r="32" spans="1:16" s="110" customFormat="1" ht="14.45" customHeight="1" x14ac:dyDescent="0.2">
      <c r="A32" s="123"/>
      <c r="B32" s="124" t="s">
        <v>117</v>
      </c>
      <c r="C32" s="125">
        <v>8.9948238942018275</v>
      </c>
      <c r="D32" s="143">
        <v>65444</v>
      </c>
      <c r="E32" s="144">
        <v>67989</v>
      </c>
      <c r="F32" s="144">
        <v>67856</v>
      </c>
      <c r="G32" s="144">
        <v>67043</v>
      </c>
      <c r="H32" s="145">
        <v>64887</v>
      </c>
      <c r="I32" s="143">
        <v>557</v>
      </c>
      <c r="J32" s="146">
        <v>0.85841539907839781</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183</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12432</v>
      </c>
      <c r="E56" s="114">
        <v>12820</v>
      </c>
      <c r="F56" s="114">
        <v>13041</v>
      </c>
      <c r="G56" s="114">
        <v>13186</v>
      </c>
      <c r="H56" s="140">
        <v>12883</v>
      </c>
      <c r="I56" s="115">
        <v>-451</v>
      </c>
      <c r="J56" s="116">
        <v>-3.5007374058837226</v>
      </c>
      <c r="K56"/>
      <c r="L56"/>
      <c r="M56"/>
      <c r="N56"/>
      <c r="O56"/>
      <c r="P56"/>
    </row>
    <row r="57" spans="1:16" s="110" customFormat="1" ht="14.45" customHeight="1" x14ac:dyDescent="0.2">
      <c r="A57" s="120" t="s">
        <v>105</v>
      </c>
      <c r="B57" s="119" t="s">
        <v>106</v>
      </c>
      <c r="C57" s="113">
        <v>39.366151866151867</v>
      </c>
      <c r="D57" s="115">
        <v>4894</v>
      </c>
      <c r="E57" s="114">
        <v>5063</v>
      </c>
      <c r="F57" s="114">
        <v>5196</v>
      </c>
      <c r="G57" s="114">
        <v>5234</v>
      </c>
      <c r="H57" s="140">
        <v>5102</v>
      </c>
      <c r="I57" s="115">
        <v>-208</v>
      </c>
      <c r="J57" s="116">
        <v>-4.0768326146609173</v>
      </c>
    </row>
    <row r="58" spans="1:16" s="110" customFormat="1" ht="14.45" customHeight="1" x14ac:dyDescent="0.2">
      <c r="A58" s="120"/>
      <c r="B58" s="119" t="s">
        <v>107</v>
      </c>
      <c r="C58" s="113">
        <v>60.633848133848133</v>
      </c>
      <c r="D58" s="115">
        <v>7538</v>
      </c>
      <c r="E58" s="114">
        <v>7757</v>
      </c>
      <c r="F58" s="114">
        <v>7845</v>
      </c>
      <c r="G58" s="114">
        <v>7952</v>
      </c>
      <c r="H58" s="140">
        <v>7781</v>
      </c>
      <c r="I58" s="115">
        <v>-243</v>
      </c>
      <c r="J58" s="116">
        <v>-3.1229919033543245</v>
      </c>
    </row>
    <row r="59" spans="1:16" s="110" customFormat="1" ht="14.45" customHeight="1" x14ac:dyDescent="0.2">
      <c r="A59" s="118" t="s">
        <v>105</v>
      </c>
      <c r="B59" s="121" t="s">
        <v>108</v>
      </c>
      <c r="C59" s="113">
        <v>15.444015444015443</v>
      </c>
      <c r="D59" s="115">
        <v>1920</v>
      </c>
      <c r="E59" s="114">
        <v>1963</v>
      </c>
      <c r="F59" s="114">
        <v>2069</v>
      </c>
      <c r="G59" s="114">
        <v>2158</v>
      </c>
      <c r="H59" s="140">
        <v>1989</v>
      </c>
      <c r="I59" s="115">
        <v>-69</v>
      </c>
      <c r="J59" s="116">
        <v>-3.4690799396681751</v>
      </c>
    </row>
    <row r="60" spans="1:16" s="110" customFormat="1" ht="14.45" customHeight="1" x14ac:dyDescent="0.2">
      <c r="A60" s="118"/>
      <c r="B60" s="121" t="s">
        <v>109</v>
      </c>
      <c r="C60" s="113">
        <v>46.275740025740028</v>
      </c>
      <c r="D60" s="115">
        <v>5753</v>
      </c>
      <c r="E60" s="114">
        <v>6035</v>
      </c>
      <c r="F60" s="114">
        <v>6098</v>
      </c>
      <c r="G60" s="114">
        <v>6143</v>
      </c>
      <c r="H60" s="140">
        <v>6157</v>
      </c>
      <c r="I60" s="115">
        <v>-404</v>
      </c>
      <c r="J60" s="116">
        <v>-6.5616371609550104</v>
      </c>
    </row>
    <row r="61" spans="1:16" s="110" customFormat="1" ht="14.45" customHeight="1" x14ac:dyDescent="0.2">
      <c r="A61" s="118"/>
      <c r="B61" s="121" t="s">
        <v>110</v>
      </c>
      <c r="C61" s="113">
        <v>20.278314028314028</v>
      </c>
      <c r="D61" s="115">
        <v>2521</v>
      </c>
      <c r="E61" s="114">
        <v>2541</v>
      </c>
      <c r="F61" s="114">
        <v>2566</v>
      </c>
      <c r="G61" s="114">
        <v>2601</v>
      </c>
      <c r="H61" s="140">
        <v>2527</v>
      </c>
      <c r="I61" s="115">
        <v>-6</v>
      </c>
      <c r="J61" s="116">
        <v>-0.23743569449940641</v>
      </c>
    </row>
    <row r="62" spans="1:16" s="110" customFormat="1" ht="14.45" customHeight="1" x14ac:dyDescent="0.2">
      <c r="A62" s="120"/>
      <c r="B62" s="121" t="s">
        <v>111</v>
      </c>
      <c r="C62" s="113">
        <v>17.993886743886744</v>
      </c>
      <c r="D62" s="115">
        <v>2237</v>
      </c>
      <c r="E62" s="114">
        <v>2281</v>
      </c>
      <c r="F62" s="114">
        <v>2308</v>
      </c>
      <c r="G62" s="114">
        <v>2284</v>
      </c>
      <c r="H62" s="140">
        <v>2210</v>
      </c>
      <c r="I62" s="115">
        <v>27</v>
      </c>
      <c r="J62" s="116">
        <v>1.2217194570135748</v>
      </c>
    </row>
    <row r="63" spans="1:16" s="110" customFormat="1" ht="14.45" customHeight="1" x14ac:dyDescent="0.2">
      <c r="A63" s="120"/>
      <c r="B63" s="121" t="s">
        <v>112</v>
      </c>
      <c r="C63" s="113">
        <v>1.632882882882883</v>
      </c>
      <c r="D63" s="115">
        <v>203</v>
      </c>
      <c r="E63" s="114">
        <v>221</v>
      </c>
      <c r="F63" s="114">
        <v>248</v>
      </c>
      <c r="G63" s="114">
        <v>205</v>
      </c>
      <c r="H63" s="140">
        <v>195</v>
      </c>
      <c r="I63" s="115">
        <v>8</v>
      </c>
      <c r="J63" s="116">
        <v>4.1025641025641022</v>
      </c>
    </row>
    <row r="64" spans="1:16" s="110" customFormat="1" ht="14.45" customHeight="1" x14ac:dyDescent="0.2">
      <c r="A64" s="120" t="s">
        <v>113</v>
      </c>
      <c r="B64" s="119" t="s">
        <v>116</v>
      </c>
      <c r="C64" s="113">
        <v>95.004826254826256</v>
      </c>
      <c r="D64" s="115">
        <v>11811</v>
      </c>
      <c r="E64" s="114">
        <v>12191</v>
      </c>
      <c r="F64" s="114">
        <v>12400</v>
      </c>
      <c r="G64" s="114">
        <v>12556</v>
      </c>
      <c r="H64" s="140">
        <v>12277</v>
      </c>
      <c r="I64" s="115">
        <v>-466</v>
      </c>
      <c r="J64" s="116">
        <v>-3.7957155656919443</v>
      </c>
    </row>
    <row r="65" spans="1:10" s="110" customFormat="1" ht="14.45" customHeight="1" x14ac:dyDescent="0.2">
      <c r="A65" s="123"/>
      <c r="B65" s="124" t="s">
        <v>117</v>
      </c>
      <c r="C65" s="125">
        <v>4.8101673101673104</v>
      </c>
      <c r="D65" s="143">
        <v>598</v>
      </c>
      <c r="E65" s="144">
        <v>612</v>
      </c>
      <c r="F65" s="144">
        <v>623</v>
      </c>
      <c r="G65" s="144">
        <v>613</v>
      </c>
      <c r="H65" s="145">
        <v>588</v>
      </c>
      <c r="I65" s="143">
        <v>10</v>
      </c>
      <c r="J65" s="146">
        <v>1.7006802721088434</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327</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11264</v>
      </c>
      <c r="G11" s="114">
        <v>11706</v>
      </c>
      <c r="H11" s="114">
        <v>12011</v>
      </c>
      <c r="I11" s="114">
        <v>12161</v>
      </c>
      <c r="J11" s="140">
        <v>11765</v>
      </c>
      <c r="K11" s="114">
        <v>-501</v>
      </c>
      <c r="L11" s="116">
        <v>-4.2583935401614958</v>
      </c>
    </row>
    <row r="12" spans="1:17" s="110" customFormat="1" ht="24" customHeight="1" x14ac:dyDescent="0.2">
      <c r="A12" s="604" t="s">
        <v>185</v>
      </c>
      <c r="B12" s="605"/>
      <c r="C12" s="605"/>
      <c r="D12" s="606"/>
      <c r="E12" s="113">
        <v>40.11896306818182</v>
      </c>
      <c r="F12" s="115">
        <v>4519</v>
      </c>
      <c r="G12" s="114">
        <v>4725</v>
      </c>
      <c r="H12" s="114">
        <v>4878</v>
      </c>
      <c r="I12" s="114">
        <v>4919</v>
      </c>
      <c r="J12" s="140">
        <v>4733</v>
      </c>
      <c r="K12" s="114">
        <v>-214</v>
      </c>
      <c r="L12" s="116">
        <v>-4.5214451721952251</v>
      </c>
    </row>
    <row r="13" spans="1:17" s="110" customFormat="1" ht="15" customHeight="1" x14ac:dyDescent="0.2">
      <c r="A13" s="120"/>
      <c r="B13" s="612" t="s">
        <v>107</v>
      </c>
      <c r="C13" s="612"/>
      <c r="E13" s="113">
        <v>59.88103693181818</v>
      </c>
      <c r="F13" s="115">
        <v>6745</v>
      </c>
      <c r="G13" s="114">
        <v>6981</v>
      </c>
      <c r="H13" s="114">
        <v>7133</v>
      </c>
      <c r="I13" s="114">
        <v>7242</v>
      </c>
      <c r="J13" s="140">
        <v>7032</v>
      </c>
      <c r="K13" s="114">
        <v>-287</v>
      </c>
      <c r="L13" s="116">
        <v>-4.0813424345847551</v>
      </c>
    </row>
    <row r="14" spans="1:17" s="110" customFormat="1" ht="22.5" customHeight="1" x14ac:dyDescent="0.2">
      <c r="A14" s="604" t="s">
        <v>186</v>
      </c>
      <c r="B14" s="605"/>
      <c r="C14" s="605"/>
      <c r="D14" s="606"/>
      <c r="E14" s="113">
        <v>15.829190340909092</v>
      </c>
      <c r="F14" s="115">
        <v>1783</v>
      </c>
      <c r="G14" s="114">
        <v>1803</v>
      </c>
      <c r="H14" s="114">
        <v>1965</v>
      </c>
      <c r="I14" s="114">
        <v>2018</v>
      </c>
      <c r="J14" s="140">
        <v>1806</v>
      </c>
      <c r="K14" s="114">
        <v>-23</v>
      </c>
      <c r="L14" s="116">
        <v>-1.2735326688815061</v>
      </c>
    </row>
    <row r="15" spans="1:17" s="110" customFormat="1" ht="15" customHeight="1" x14ac:dyDescent="0.2">
      <c r="A15" s="120"/>
      <c r="B15" s="119"/>
      <c r="C15" s="258" t="s">
        <v>106</v>
      </c>
      <c r="E15" s="113">
        <v>45.653393157599552</v>
      </c>
      <c r="F15" s="115">
        <v>814</v>
      </c>
      <c r="G15" s="114">
        <v>830</v>
      </c>
      <c r="H15" s="114">
        <v>902</v>
      </c>
      <c r="I15" s="114">
        <v>919</v>
      </c>
      <c r="J15" s="140">
        <v>850</v>
      </c>
      <c r="K15" s="114">
        <v>-36</v>
      </c>
      <c r="L15" s="116">
        <v>-4.2352941176470589</v>
      </c>
    </row>
    <row r="16" spans="1:17" s="110" customFormat="1" ht="15" customHeight="1" x14ac:dyDescent="0.2">
      <c r="A16" s="120"/>
      <c r="B16" s="119"/>
      <c r="C16" s="258" t="s">
        <v>107</v>
      </c>
      <c r="E16" s="113">
        <v>54.346606842400448</v>
      </c>
      <c r="F16" s="115">
        <v>969</v>
      </c>
      <c r="G16" s="114">
        <v>973</v>
      </c>
      <c r="H16" s="114">
        <v>1063</v>
      </c>
      <c r="I16" s="114">
        <v>1099</v>
      </c>
      <c r="J16" s="140">
        <v>956</v>
      </c>
      <c r="K16" s="114">
        <v>13</v>
      </c>
      <c r="L16" s="116">
        <v>1.3598326359832635</v>
      </c>
    </row>
    <row r="17" spans="1:12" s="110" customFormat="1" ht="15" customHeight="1" x14ac:dyDescent="0.2">
      <c r="A17" s="120"/>
      <c r="B17" s="121" t="s">
        <v>109</v>
      </c>
      <c r="C17" s="258"/>
      <c r="E17" s="113">
        <v>46.102627840909093</v>
      </c>
      <c r="F17" s="115">
        <v>5193</v>
      </c>
      <c r="G17" s="114">
        <v>5557</v>
      </c>
      <c r="H17" s="114">
        <v>5659</v>
      </c>
      <c r="I17" s="114">
        <v>5710</v>
      </c>
      <c r="J17" s="140">
        <v>5639</v>
      </c>
      <c r="K17" s="114">
        <v>-446</v>
      </c>
      <c r="L17" s="116">
        <v>-7.9092037595318319</v>
      </c>
    </row>
    <row r="18" spans="1:12" s="110" customFormat="1" ht="15" customHeight="1" x14ac:dyDescent="0.2">
      <c r="A18" s="120"/>
      <c r="B18" s="119"/>
      <c r="C18" s="258" t="s">
        <v>106</v>
      </c>
      <c r="E18" s="113">
        <v>34.796841902561141</v>
      </c>
      <c r="F18" s="115">
        <v>1807</v>
      </c>
      <c r="G18" s="114">
        <v>1959</v>
      </c>
      <c r="H18" s="114">
        <v>1996</v>
      </c>
      <c r="I18" s="114">
        <v>1983</v>
      </c>
      <c r="J18" s="140">
        <v>1935</v>
      </c>
      <c r="K18" s="114">
        <v>-128</v>
      </c>
      <c r="L18" s="116">
        <v>-6.6149870801033588</v>
      </c>
    </row>
    <row r="19" spans="1:12" s="110" customFormat="1" ht="15" customHeight="1" x14ac:dyDescent="0.2">
      <c r="A19" s="120"/>
      <c r="B19" s="119"/>
      <c r="C19" s="258" t="s">
        <v>107</v>
      </c>
      <c r="E19" s="113">
        <v>65.203158097438859</v>
      </c>
      <c r="F19" s="115">
        <v>3386</v>
      </c>
      <c r="G19" s="114">
        <v>3598</v>
      </c>
      <c r="H19" s="114">
        <v>3663</v>
      </c>
      <c r="I19" s="114">
        <v>3727</v>
      </c>
      <c r="J19" s="140">
        <v>3704</v>
      </c>
      <c r="K19" s="114">
        <v>-318</v>
      </c>
      <c r="L19" s="116">
        <v>-8.5853131749460037</v>
      </c>
    </row>
    <row r="20" spans="1:12" s="110" customFormat="1" ht="15" customHeight="1" x14ac:dyDescent="0.2">
      <c r="A20" s="120"/>
      <c r="B20" s="121" t="s">
        <v>110</v>
      </c>
      <c r="C20" s="258"/>
      <c r="E20" s="113">
        <v>19.877485795454547</v>
      </c>
      <c r="F20" s="115">
        <v>2239</v>
      </c>
      <c r="G20" s="114">
        <v>2253</v>
      </c>
      <c r="H20" s="114">
        <v>2279</v>
      </c>
      <c r="I20" s="114">
        <v>2320</v>
      </c>
      <c r="J20" s="140">
        <v>2270</v>
      </c>
      <c r="K20" s="114">
        <v>-31</v>
      </c>
      <c r="L20" s="116">
        <v>-1.3656387665198237</v>
      </c>
    </row>
    <row r="21" spans="1:12" s="110" customFormat="1" ht="15" customHeight="1" x14ac:dyDescent="0.2">
      <c r="A21" s="120"/>
      <c r="B21" s="119"/>
      <c r="C21" s="258" t="s">
        <v>106</v>
      </c>
      <c r="E21" s="113">
        <v>33.899062081286289</v>
      </c>
      <c r="F21" s="115">
        <v>759</v>
      </c>
      <c r="G21" s="114">
        <v>764</v>
      </c>
      <c r="H21" s="114">
        <v>786</v>
      </c>
      <c r="I21" s="114">
        <v>823</v>
      </c>
      <c r="J21" s="140">
        <v>793</v>
      </c>
      <c r="K21" s="114">
        <v>-34</v>
      </c>
      <c r="L21" s="116">
        <v>-4.2875157629255991</v>
      </c>
    </row>
    <row r="22" spans="1:12" s="110" customFormat="1" ht="15" customHeight="1" x14ac:dyDescent="0.2">
      <c r="A22" s="120"/>
      <c r="B22" s="119"/>
      <c r="C22" s="258" t="s">
        <v>107</v>
      </c>
      <c r="E22" s="113">
        <v>66.100937918713711</v>
      </c>
      <c r="F22" s="115">
        <v>1480</v>
      </c>
      <c r="G22" s="114">
        <v>1489</v>
      </c>
      <c r="H22" s="114">
        <v>1493</v>
      </c>
      <c r="I22" s="114">
        <v>1497</v>
      </c>
      <c r="J22" s="140">
        <v>1477</v>
      </c>
      <c r="K22" s="114">
        <v>3</v>
      </c>
      <c r="L22" s="116">
        <v>0.2031144211238998</v>
      </c>
    </row>
    <row r="23" spans="1:12" s="110" customFormat="1" ht="15" customHeight="1" x14ac:dyDescent="0.2">
      <c r="A23" s="120"/>
      <c r="B23" s="121" t="s">
        <v>111</v>
      </c>
      <c r="C23" s="258"/>
      <c r="E23" s="113">
        <v>18.181818181818183</v>
      </c>
      <c r="F23" s="115">
        <v>2048</v>
      </c>
      <c r="G23" s="114">
        <v>2093</v>
      </c>
      <c r="H23" s="114">
        <v>2108</v>
      </c>
      <c r="I23" s="114">
        <v>2113</v>
      </c>
      <c r="J23" s="140">
        <v>2050</v>
      </c>
      <c r="K23" s="114">
        <v>-2</v>
      </c>
      <c r="L23" s="116">
        <v>-9.7560975609756101E-2</v>
      </c>
    </row>
    <row r="24" spans="1:12" s="110" customFormat="1" ht="15" customHeight="1" x14ac:dyDescent="0.2">
      <c r="A24" s="120"/>
      <c r="B24" s="119"/>
      <c r="C24" s="258" t="s">
        <v>106</v>
      </c>
      <c r="E24" s="113">
        <v>55.56640625</v>
      </c>
      <c r="F24" s="115">
        <v>1138</v>
      </c>
      <c r="G24" s="114">
        <v>1172</v>
      </c>
      <c r="H24" s="114">
        <v>1194</v>
      </c>
      <c r="I24" s="114">
        <v>1194</v>
      </c>
      <c r="J24" s="140">
        <v>1155</v>
      </c>
      <c r="K24" s="114">
        <v>-17</v>
      </c>
      <c r="L24" s="116">
        <v>-1.4718614718614718</v>
      </c>
    </row>
    <row r="25" spans="1:12" s="110" customFormat="1" ht="15" customHeight="1" x14ac:dyDescent="0.2">
      <c r="A25" s="120"/>
      <c r="B25" s="119"/>
      <c r="C25" s="258" t="s">
        <v>107</v>
      </c>
      <c r="E25" s="113">
        <v>44.43359375</v>
      </c>
      <c r="F25" s="115">
        <v>910</v>
      </c>
      <c r="G25" s="114">
        <v>921</v>
      </c>
      <c r="H25" s="114">
        <v>914</v>
      </c>
      <c r="I25" s="114">
        <v>919</v>
      </c>
      <c r="J25" s="140">
        <v>895</v>
      </c>
      <c r="K25" s="114">
        <v>15</v>
      </c>
      <c r="L25" s="116">
        <v>1.6759776536312849</v>
      </c>
    </row>
    <row r="26" spans="1:12" s="110" customFormat="1" ht="15" customHeight="1" x14ac:dyDescent="0.2">
      <c r="A26" s="120"/>
      <c r="C26" s="121" t="s">
        <v>187</v>
      </c>
      <c r="D26" s="110" t="s">
        <v>188</v>
      </c>
      <c r="E26" s="113">
        <v>1.5980113636363635</v>
      </c>
      <c r="F26" s="115">
        <v>180</v>
      </c>
      <c r="G26" s="114">
        <v>189</v>
      </c>
      <c r="H26" s="114">
        <v>194</v>
      </c>
      <c r="I26" s="114">
        <v>181</v>
      </c>
      <c r="J26" s="140">
        <v>163</v>
      </c>
      <c r="K26" s="114">
        <v>17</v>
      </c>
      <c r="L26" s="116">
        <v>10.429447852760736</v>
      </c>
    </row>
    <row r="27" spans="1:12" s="110" customFormat="1" ht="15" customHeight="1" x14ac:dyDescent="0.2">
      <c r="A27" s="120"/>
      <c r="B27" s="119"/>
      <c r="D27" s="259" t="s">
        <v>106</v>
      </c>
      <c r="E27" s="113">
        <v>47.777777777777779</v>
      </c>
      <c r="F27" s="115">
        <v>86</v>
      </c>
      <c r="G27" s="114">
        <v>92</v>
      </c>
      <c r="H27" s="114">
        <v>84</v>
      </c>
      <c r="I27" s="114">
        <v>84</v>
      </c>
      <c r="J27" s="140">
        <v>74</v>
      </c>
      <c r="K27" s="114">
        <v>12</v>
      </c>
      <c r="L27" s="116">
        <v>16.216216216216218</v>
      </c>
    </row>
    <row r="28" spans="1:12" s="110" customFormat="1" ht="15" customHeight="1" x14ac:dyDescent="0.2">
      <c r="A28" s="120"/>
      <c r="B28" s="119"/>
      <c r="D28" s="259" t="s">
        <v>107</v>
      </c>
      <c r="E28" s="113">
        <v>52.222222222222221</v>
      </c>
      <c r="F28" s="115">
        <v>94</v>
      </c>
      <c r="G28" s="114">
        <v>97</v>
      </c>
      <c r="H28" s="114">
        <v>110</v>
      </c>
      <c r="I28" s="114">
        <v>97</v>
      </c>
      <c r="J28" s="140">
        <v>89</v>
      </c>
      <c r="K28" s="114">
        <v>5</v>
      </c>
      <c r="L28" s="116">
        <v>5.617977528089888</v>
      </c>
    </row>
    <row r="29" spans="1:12" s="110" customFormat="1" ht="24" customHeight="1" x14ac:dyDescent="0.2">
      <c r="A29" s="604" t="s">
        <v>189</v>
      </c>
      <c r="B29" s="605"/>
      <c r="C29" s="605"/>
      <c r="D29" s="606"/>
      <c r="E29" s="113">
        <v>94.78870738636364</v>
      </c>
      <c r="F29" s="115">
        <v>10677</v>
      </c>
      <c r="G29" s="114">
        <v>11110</v>
      </c>
      <c r="H29" s="114">
        <v>11422</v>
      </c>
      <c r="I29" s="114">
        <v>11564</v>
      </c>
      <c r="J29" s="140">
        <v>11204</v>
      </c>
      <c r="K29" s="114">
        <v>-527</v>
      </c>
      <c r="L29" s="116">
        <v>-4.7036772581220996</v>
      </c>
    </row>
    <row r="30" spans="1:12" s="110" customFormat="1" ht="15" customHeight="1" x14ac:dyDescent="0.2">
      <c r="A30" s="120"/>
      <c r="B30" s="119"/>
      <c r="C30" s="258" t="s">
        <v>106</v>
      </c>
      <c r="E30" s="113">
        <v>39.636602041772036</v>
      </c>
      <c r="F30" s="115">
        <v>4232</v>
      </c>
      <c r="G30" s="114">
        <v>4440</v>
      </c>
      <c r="H30" s="114">
        <v>4596</v>
      </c>
      <c r="I30" s="114">
        <v>4637</v>
      </c>
      <c r="J30" s="140">
        <v>4472</v>
      </c>
      <c r="K30" s="114">
        <v>-240</v>
      </c>
      <c r="L30" s="116">
        <v>-5.3667262969588547</v>
      </c>
    </row>
    <row r="31" spans="1:12" s="110" customFormat="1" ht="15" customHeight="1" x14ac:dyDescent="0.2">
      <c r="A31" s="120"/>
      <c r="B31" s="119"/>
      <c r="C31" s="258" t="s">
        <v>107</v>
      </c>
      <c r="E31" s="113">
        <v>60.363397958227964</v>
      </c>
      <c r="F31" s="115">
        <v>6445</v>
      </c>
      <c r="G31" s="114">
        <v>6670</v>
      </c>
      <c r="H31" s="114">
        <v>6826</v>
      </c>
      <c r="I31" s="114">
        <v>6927</v>
      </c>
      <c r="J31" s="140">
        <v>6732</v>
      </c>
      <c r="K31" s="114">
        <v>-287</v>
      </c>
      <c r="L31" s="116">
        <v>-4.263220439691028</v>
      </c>
    </row>
    <row r="32" spans="1:12" s="110" customFormat="1" ht="15" customHeight="1" x14ac:dyDescent="0.2">
      <c r="A32" s="120"/>
      <c r="B32" s="119" t="s">
        <v>117</v>
      </c>
      <c r="C32" s="258"/>
      <c r="E32" s="113">
        <v>4.9449573863636367</v>
      </c>
      <c r="F32" s="114">
        <v>557</v>
      </c>
      <c r="G32" s="114">
        <v>576</v>
      </c>
      <c r="H32" s="114">
        <v>571</v>
      </c>
      <c r="I32" s="114">
        <v>574</v>
      </c>
      <c r="J32" s="140">
        <v>537</v>
      </c>
      <c r="K32" s="114">
        <v>20</v>
      </c>
      <c r="L32" s="116">
        <v>3.7243947858472999</v>
      </c>
    </row>
    <row r="33" spans="1:12" s="110" customFormat="1" ht="15" customHeight="1" x14ac:dyDescent="0.2">
      <c r="A33" s="120"/>
      <c r="B33" s="119"/>
      <c r="C33" s="258" t="s">
        <v>106</v>
      </c>
      <c r="E33" s="113">
        <v>49.55116696588869</v>
      </c>
      <c r="F33" s="114">
        <v>276</v>
      </c>
      <c r="G33" s="114">
        <v>277</v>
      </c>
      <c r="H33" s="114">
        <v>276</v>
      </c>
      <c r="I33" s="114">
        <v>273</v>
      </c>
      <c r="J33" s="140">
        <v>253</v>
      </c>
      <c r="K33" s="114">
        <v>23</v>
      </c>
      <c r="L33" s="116">
        <v>9.0909090909090917</v>
      </c>
    </row>
    <row r="34" spans="1:12" s="110" customFormat="1" ht="15" customHeight="1" x14ac:dyDescent="0.2">
      <c r="A34" s="120"/>
      <c r="B34" s="119"/>
      <c r="C34" s="258" t="s">
        <v>107</v>
      </c>
      <c r="E34" s="113">
        <v>50.44883303411131</v>
      </c>
      <c r="F34" s="114">
        <v>281</v>
      </c>
      <c r="G34" s="114">
        <v>299</v>
      </c>
      <c r="H34" s="114">
        <v>295</v>
      </c>
      <c r="I34" s="114">
        <v>301</v>
      </c>
      <c r="J34" s="140">
        <v>284</v>
      </c>
      <c r="K34" s="114">
        <v>-3</v>
      </c>
      <c r="L34" s="116">
        <v>-1.056338028169014</v>
      </c>
    </row>
    <row r="35" spans="1:12" s="110" customFormat="1" ht="24" customHeight="1" x14ac:dyDescent="0.2">
      <c r="A35" s="604" t="s">
        <v>192</v>
      </c>
      <c r="B35" s="605"/>
      <c r="C35" s="605"/>
      <c r="D35" s="606"/>
      <c r="E35" s="113">
        <v>15.696022727272727</v>
      </c>
      <c r="F35" s="114">
        <v>1768</v>
      </c>
      <c r="G35" s="114">
        <v>1794</v>
      </c>
      <c r="H35" s="114">
        <v>1901</v>
      </c>
      <c r="I35" s="114">
        <v>1991</v>
      </c>
      <c r="J35" s="114">
        <v>1826</v>
      </c>
      <c r="K35" s="318">
        <v>-58</v>
      </c>
      <c r="L35" s="319">
        <v>-3.1763417305585979</v>
      </c>
    </row>
    <row r="36" spans="1:12" s="110" customFormat="1" ht="15" customHeight="1" x14ac:dyDescent="0.2">
      <c r="A36" s="120"/>
      <c r="B36" s="119"/>
      <c r="C36" s="258" t="s">
        <v>106</v>
      </c>
      <c r="E36" s="113">
        <v>40.158371040723985</v>
      </c>
      <c r="F36" s="114">
        <v>710</v>
      </c>
      <c r="G36" s="114">
        <v>713</v>
      </c>
      <c r="H36" s="114">
        <v>773</v>
      </c>
      <c r="I36" s="114">
        <v>822</v>
      </c>
      <c r="J36" s="114">
        <v>738</v>
      </c>
      <c r="K36" s="318">
        <v>-28</v>
      </c>
      <c r="L36" s="116">
        <v>-3.794037940379404</v>
      </c>
    </row>
    <row r="37" spans="1:12" s="110" customFormat="1" ht="15" customHeight="1" x14ac:dyDescent="0.2">
      <c r="A37" s="120"/>
      <c r="B37" s="119"/>
      <c r="C37" s="258" t="s">
        <v>107</v>
      </c>
      <c r="E37" s="113">
        <v>59.841628959276015</v>
      </c>
      <c r="F37" s="114">
        <v>1058</v>
      </c>
      <c r="G37" s="114">
        <v>1081</v>
      </c>
      <c r="H37" s="114">
        <v>1128</v>
      </c>
      <c r="I37" s="114">
        <v>1169</v>
      </c>
      <c r="J37" s="140">
        <v>1088</v>
      </c>
      <c r="K37" s="114">
        <v>-30</v>
      </c>
      <c r="L37" s="116">
        <v>-2.7573529411764706</v>
      </c>
    </row>
    <row r="38" spans="1:12" s="110" customFormat="1" ht="15" customHeight="1" x14ac:dyDescent="0.2">
      <c r="A38" s="120"/>
      <c r="B38" s="119" t="s">
        <v>328</v>
      </c>
      <c r="C38" s="258"/>
      <c r="E38" s="113">
        <v>58.469460227272727</v>
      </c>
      <c r="F38" s="114">
        <v>6586</v>
      </c>
      <c r="G38" s="114">
        <v>6857</v>
      </c>
      <c r="H38" s="114">
        <v>6948</v>
      </c>
      <c r="I38" s="114">
        <v>6951</v>
      </c>
      <c r="J38" s="140">
        <v>6801</v>
      </c>
      <c r="K38" s="114">
        <v>-215</v>
      </c>
      <c r="L38" s="116">
        <v>-3.1612998088516395</v>
      </c>
    </row>
    <row r="39" spans="1:12" s="110" customFormat="1" ht="15" customHeight="1" x14ac:dyDescent="0.2">
      <c r="A39" s="120"/>
      <c r="B39" s="119"/>
      <c r="C39" s="258" t="s">
        <v>106</v>
      </c>
      <c r="E39" s="113">
        <v>41.527482538718495</v>
      </c>
      <c r="F39" s="115">
        <v>2735</v>
      </c>
      <c r="G39" s="114">
        <v>2880</v>
      </c>
      <c r="H39" s="114">
        <v>2935</v>
      </c>
      <c r="I39" s="114">
        <v>2913</v>
      </c>
      <c r="J39" s="140">
        <v>2833</v>
      </c>
      <c r="K39" s="114">
        <v>-98</v>
      </c>
      <c r="L39" s="116">
        <v>-3.4592304977056125</v>
      </c>
    </row>
    <row r="40" spans="1:12" s="110" customFormat="1" ht="15" customHeight="1" x14ac:dyDescent="0.2">
      <c r="A40" s="120"/>
      <c r="B40" s="119"/>
      <c r="C40" s="258" t="s">
        <v>107</v>
      </c>
      <c r="E40" s="113">
        <v>58.472517461281505</v>
      </c>
      <c r="F40" s="115">
        <v>3851</v>
      </c>
      <c r="G40" s="114">
        <v>3977</v>
      </c>
      <c r="H40" s="114">
        <v>4013</v>
      </c>
      <c r="I40" s="114">
        <v>4038</v>
      </c>
      <c r="J40" s="140">
        <v>3968</v>
      </c>
      <c r="K40" s="114">
        <v>-117</v>
      </c>
      <c r="L40" s="116">
        <v>-2.9485887096774195</v>
      </c>
    </row>
    <row r="41" spans="1:12" s="110" customFormat="1" ht="15" customHeight="1" x14ac:dyDescent="0.2">
      <c r="A41" s="120"/>
      <c r="B41" s="320" t="s">
        <v>515</v>
      </c>
      <c r="C41" s="258"/>
      <c r="E41" s="113">
        <v>5.6463068181818183</v>
      </c>
      <c r="F41" s="115">
        <v>636</v>
      </c>
      <c r="G41" s="114">
        <v>665</v>
      </c>
      <c r="H41" s="114">
        <v>667</v>
      </c>
      <c r="I41" s="114">
        <v>671</v>
      </c>
      <c r="J41" s="140">
        <v>638</v>
      </c>
      <c r="K41" s="114">
        <v>-2</v>
      </c>
      <c r="L41" s="116">
        <v>-0.31347962382445144</v>
      </c>
    </row>
    <row r="42" spans="1:12" s="110" customFormat="1" ht="15" customHeight="1" x14ac:dyDescent="0.2">
      <c r="A42" s="120"/>
      <c r="B42" s="119"/>
      <c r="C42" s="268" t="s">
        <v>106</v>
      </c>
      <c r="D42" s="182"/>
      <c r="E42" s="113">
        <v>41.509433962264154</v>
      </c>
      <c r="F42" s="115">
        <v>264</v>
      </c>
      <c r="G42" s="114">
        <v>278</v>
      </c>
      <c r="H42" s="114">
        <v>274</v>
      </c>
      <c r="I42" s="114">
        <v>279</v>
      </c>
      <c r="J42" s="140">
        <v>257</v>
      </c>
      <c r="K42" s="114">
        <v>7</v>
      </c>
      <c r="L42" s="116">
        <v>2.7237354085603114</v>
      </c>
    </row>
    <row r="43" spans="1:12" s="110" customFormat="1" ht="15" customHeight="1" x14ac:dyDescent="0.2">
      <c r="A43" s="120"/>
      <c r="B43" s="119"/>
      <c r="C43" s="268" t="s">
        <v>107</v>
      </c>
      <c r="D43" s="182"/>
      <c r="E43" s="113">
        <v>58.490566037735846</v>
      </c>
      <c r="F43" s="115">
        <v>372</v>
      </c>
      <c r="G43" s="114">
        <v>387</v>
      </c>
      <c r="H43" s="114">
        <v>393</v>
      </c>
      <c r="I43" s="114">
        <v>392</v>
      </c>
      <c r="J43" s="140">
        <v>381</v>
      </c>
      <c r="K43" s="114">
        <v>-9</v>
      </c>
      <c r="L43" s="116">
        <v>-2.3622047244094486</v>
      </c>
    </row>
    <row r="44" spans="1:12" s="110" customFormat="1" ht="15" customHeight="1" x14ac:dyDescent="0.2">
      <c r="A44" s="120"/>
      <c r="B44" s="119" t="s">
        <v>205</v>
      </c>
      <c r="C44" s="268"/>
      <c r="D44" s="182"/>
      <c r="E44" s="113">
        <v>20.188210227272727</v>
      </c>
      <c r="F44" s="115">
        <v>2274</v>
      </c>
      <c r="G44" s="114">
        <v>2390</v>
      </c>
      <c r="H44" s="114">
        <v>2495</v>
      </c>
      <c r="I44" s="114">
        <v>2548</v>
      </c>
      <c r="J44" s="140">
        <v>2500</v>
      </c>
      <c r="K44" s="114">
        <v>-226</v>
      </c>
      <c r="L44" s="116">
        <v>-9.0399999999999991</v>
      </c>
    </row>
    <row r="45" spans="1:12" s="110" customFormat="1" ht="15" customHeight="1" x14ac:dyDescent="0.2">
      <c r="A45" s="120"/>
      <c r="B45" s="119"/>
      <c r="C45" s="268" t="s">
        <v>106</v>
      </c>
      <c r="D45" s="182"/>
      <c r="E45" s="113">
        <v>35.620052770448552</v>
      </c>
      <c r="F45" s="115">
        <v>810</v>
      </c>
      <c r="G45" s="114">
        <v>854</v>
      </c>
      <c r="H45" s="114">
        <v>896</v>
      </c>
      <c r="I45" s="114">
        <v>905</v>
      </c>
      <c r="J45" s="140">
        <v>905</v>
      </c>
      <c r="K45" s="114">
        <v>-95</v>
      </c>
      <c r="L45" s="116">
        <v>-10.497237569060774</v>
      </c>
    </row>
    <row r="46" spans="1:12" s="110" customFormat="1" ht="15" customHeight="1" x14ac:dyDescent="0.2">
      <c r="A46" s="123"/>
      <c r="B46" s="124"/>
      <c r="C46" s="260" t="s">
        <v>107</v>
      </c>
      <c r="D46" s="261"/>
      <c r="E46" s="125">
        <v>64.379947229551448</v>
      </c>
      <c r="F46" s="143">
        <v>1464</v>
      </c>
      <c r="G46" s="144">
        <v>1536</v>
      </c>
      <c r="H46" s="144">
        <v>1599</v>
      </c>
      <c r="I46" s="144">
        <v>1643</v>
      </c>
      <c r="J46" s="145">
        <v>1595</v>
      </c>
      <c r="K46" s="144">
        <v>-131</v>
      </c>
      <c r="L46" s="146">
        <v>-8.2131661442006276</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329</v>
      </c>
      <c r="B49" s="192"/>
      <c r="C49" s="192"/>
      <c r="D49" s="192"/>
      <c r="E49" s="273"/>
      <c r="F49" s="274"/>
      <c r="G49" s="274"/>
      <c r="H49" s="274"/>
      <c r="I49" s="274"/>
      <c r="J49" s="274"/>
      <c r="K49" s="274"/>
      <c r="L49" s="276"/>
    </row>
    <row r="50" spans="1:12" ht="14.25" customHeight="1" x14ac:dyDescent="0.2">
      <c r="A50" s="535" t="s">
        <v>516</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330</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11264</v>
      </c>
      <c r="E11" s="114">
        <v>11706</v>
      </c>
      <c r="F11" s="114">
        <v>12011</v>
      </c>
      <c r="G11" s="114">
        <v>12161</v>
      </c>
      <c r="H11" s="140">
        <v>11765</v>
      </c>
      <c r="I11" s="115">
        <v>-501</v>
      </c>
      <c r="J11" s="116">
        <v>-4.2583935401614958</v>
      </c>
    </row>
    <row r="12" spans="1:15" s="110" customFormat="1" ht="24.95" customHeight="1" x14ac:dyDescent="0.2">
      <c r="A12" s="193" t="s">
        <v>132</v>
      </c>
      <c r="B12" s="194" t="s">
        <v>133</v>
      </c>
      <c r="C12" s="113">
        <v>7.3952414772727275</v>
      </c>
      <c r="D12" s="115">
        <v>833</v>
      </c>
      <c r="E12" s="114">
        <v>805</v>
      </c>
      <c r="F12" s="114">
        <v>904</v>
      </c>
      <c r="G12" s="114">
        <v>907</v>
      </c>
      <c r="H12" s="140">
        <v>814</v>
      </c>
      <c r="I12" s="115">
        <v>19</v>
      </c>
      <c r="J12" s="116">
        <v>2.3341523341523343</v>
      </c>
    </row>
    <row r="13" spans="1:15" s="110" customFormat="1" ht="24.95" customHeight="1" x14ac:dyDescent="0.2">
      <c r="A13" s="193" t="s">
        <v>134</v>
      </c>
      <c r="B13" s="199" t="s">
        <v>214</v>
      </c>
      <c r="C13" s="113">
        <v>0.72798295454545459</v>
      </c>
      <c r="D13" s="115">
        <v>82</v>
      </c>
      <c r="E13" s="114">
        <v>86</v>
      </c>
      <c r="F13" s="114">
        <v>91</v>
      </c>
      <c r="G13" s="114">
        <v>97</v>
      </c>
      <c r="H13" s="140">
        <v>96</v>
      </c>
      <c r="I13" s="115">
        <v>-14</v>
      </c>
      <c r="J13" s="116">
        <v>-14.583333333333334</v>
      </c>
    </row>
    <row r="14" spans="1:15" s="287" customFormat="1" ht="24.95" customHeight="1" x14ac:dyDescent="0.2">
      <c r="A14" s="193" t="s">
        <v>215</v>
      </c>
      <c r="B14" s="199" t="s">
        <v>137</v>
      </c>
      <c r="C14" s="113">
        <v>7.9545454545454541</v>
      </c>
      <c r="D14" s="115">
        <v>896</v>
      </c>
      <c r="E14" s="114">
        <v>915</v>
      </c>
      <c r="F14" s="114">
        <v>927</v>
      </c>
      <c r="G14" s="114">
        <v>934</v>
      </c>
      <c r="H14" s="140">
        <v>927</v>
      </c>
      <c r="I14" s="115">
        <v>-31</v>
      </c>
      <c r="J14" s="116">
        <v>-3.3441208198489751</v>
      </c>
      <c r="K14" s="110"/>
      <c r="L14" s="110"/>
      <c r="M14" s="110"/>
      <c r="N14" s="110"/>
      <c r="O14" s="110"/>
    </row>
    <row r="15" spans="1:15" s="110" customFormat="1" ht="24.95" customHeight="1" x14ac:dyDescent="0.2">
      <c r="A15" s="193" t="s">
        <v>216</v>
      </c>
      <c r="B15" s="199" t="s">
        <v>217</v>
      </c>
      <c r="C15" s="113">
        <v>3.9240056818181817</v>
      </c>
      <c r="D15" s="115">
        <v>442</v>
      </c>
      <c r="E15" s="114">
        <v>460</v>
      </c>
      <c r="F15" s="114">
        <v>461</v>
      </c>
      <c r="G15" s="114">
        <v>468</v>
      </c>
      <c r="H15" s="140">
        <v>450</v>
      </c>
      <c r="I15" s="115">
        <v>-8</v>
      </c>
      <c r="J15" s="116">
        <v>-1.7777777777777777</v>
      </c>
    </row>
    <row r="16" spans="1:15" s="287" customFormat="1" ht="24.95" customHeight="1" x14ac:dyDescent="0.2">
      <c r="A16" s="193" t="s">
        <v>218</v>
      </c>
      <c r="B16" s="199" t="s">
        <v>141</v>
      </c>
      <c r="C16" s="113">
        <v>3.1516335227272729</v>
      </c>
      <c r="D16" s="115">
        <v>355</v>
      </c>
      <c r="E16" s="114">
        <v>358</v>
      </c>
      <c r="F16" s="114">
        <v>364</v>
      </c>
      <c r="G16" s="114">
        <v>365</v>
      </c>
      <c r="H16" s="140">
        <v>374</v>
      </c>
      <c r="I16" s="115">
        <v>-19</v>
      </c>
      <c r="J16" s="116">
        <v>-5.0802139037433154</v>
      </c>
      <c r="K16" s="110"/>
      <c r="L16" s="110"/>
      <c r="M16" s="110"/>
      <c r="N16" s="110"/>
      <c r="O16" s="110"/>
    </row>
    <row r="17" spans="1:15" s="110" customFormat="1" ht="24.95" customHeight="1" x14ac:dyDescent="0.2">
      <c r="A17" s="193" t="s">
        <v>142</v>
      </c>
      <c r="B17" s="199" t="s">
        <v>220</v>
      </c>
      <c r="C17" s="113">
        <v>0.87890625</v>
      </c>
      <c r="D17" s="115">
        <v>99</v>
      </c>
      <c r="E17" s="114">
        <v>97</v>
      </c>
      <c r="F17" s="114">
        <v>102</v>
      </c>
      <c r="G17" s="114">
        <v>101</v>
      </c>
      <c r="H17" s="140">
        <v>103</v>
      </c>
      <c r="I17" s="115">
        <v>-4</v>
      </c>
      <c r="J17" s="116">
        <v>-3.883495145631068</v>
      </c>
    </row>
    <row r="18" spans="1:15" s="287" customFormat="1" ht="24.95" customHeight="1" x14ac:dyDescent="0.2">
      <c r="A18" s="201" t="s">
        <v>144</v>
      </c>
      <c r="B18" s="202" t="s">
        <v>145</v>
      </c>
      <c r="C18" s="113">
        <v>5.2556818181818183</v>
      </c>
      <c r="D18" s="115">
        <v>592</v>
      </c>
      <c r="E18" s="114">
        <v>599</v>
      </c>
      <c r="F18" s="114">
        <v>612</v>
      </c>
      <c r="G18" s="114">
        <v>610</v>
      </c>
      <c r="H18" s="140">
        <v>594</v>
      </c>
      <c r="I18" s="115">
        <v>-2</v>
      </c>
      <c r="J18" s="116">
        <v>-0.33670033670033672</v>
      </c>
      <c r="K18" s="110"/>
      <c r="L18" s="110"/>
      <c r="M18" s="110"/>
      <c r="N18" s="110"/>
      <c r="O18" s="110"/>
    </row>
    <row r="19" spans="1:15" s="110" customFormat="1" ht="24.95" customHeight="1" x14ac:dyDescent="0.2">
      <c r="A19" s="193" t="s">
        <v>146</v>
      </c>
      <c r="B19" s="199" t="s">
        <v>147</v>
      </c>
      <c r="C19" s="113">
        <v>20.969460227272727</v>
      </c>
      <c r="D19" s="115">
        <v>2362</v>
      </c>
      <c r="E19" s="114">
        <v>2415</v>
      </c>
      <c r="F19" s="114">
        <v>2420</v>
      </c>
      <c r="G19" s="114">
        <v>2478</v>
      </c>
      <c r="H19" s="140">
        <v>2396</v>
      </c>
      <c r="I19" s="115">
        <v>-34</v>
      </c>
      <c r="J19" s="116">
        <v>-1.4190317195325544</v>
      </c>
    </row>
    <row r="20" spans="1:15" s="287" customFormat="1" ht="24.95" customHeight="1" x14ac:dyDescent="0.2">
      <c r="A20" s="193" t="s">
        <v>148</v>
      </c>
      <c r="B20" s="199" t="s">
        <v>149</v>
      </c>
      <c r="C20" s="113">
        <v>5.4776278409090908</v>
      </c>
      <c r="D20" s="115">
        <v>617</v>
      </c>
      <c r="E20" s="114">
        <v>657</v>
      </c>
      <c r="F20" s="114">
        <v>651</v>
      </c>
      <c r="G20" s="114">
        <v>668</v>
      </c>
      <c r="H20" s="140">
        <v>680</v>
      </c>
      <c r="I20" s="115">
        <v>-63</v>
      </c>
      <c r="J20" s="116">
        <v>-9.264705882352942</v>
      </c>
      <c r="K20" s="110"/>
      <c r="L20" s="110"/>
      <c r="M20" s="110"/>
      <c r="N20" s="110"/>
      <c r="O20" s="110"/>
    </row>
    <row r="21" spans="1:15" s="110" customFormat="1" ht="24.95" customHeight="1" x14ac:dyDescent="0.2">
      <c r="A21" s="201" t="s">
        <v>150</v>
      </c>
      <c r="B21" s="202" t="s">
        <v>151</v>
      </c>
      <c r="C21" s="113">
        <v>15.465198863636363</v>
      </c>
      <c r="D21" s="115">
        <v>1742</v>
      </c>
      <c r="E21" s="114">
        <v>2012</v>
      </c>
      <c r="F21" s="114">
        <v>2128</v>
      </c>
      <c r="G21" s="114">
        <v>2175</v>
      </c>
      <c r="H21" s="140">
        <v>2074</v>
      </c>
      <c r="I21" s="115">
        <v>-332</v>
      </c>
      <c r="J21" s="116">
        <v>-16.00771456123433</v>
      </c>
    </row>
    <row r="22" spans="1:15" s="110" customFormat="1" ht="24.95" customHeight="1" x14ac:dyDescent="0.2">
      <c r="A22" s="201" t="s">
        <v>152</v>
      </c>
      <c r="B22" s="199" t="s">
        <v>153</v>
      </c>
      <c r="C22" s="113">
        <v>0.83451704545454541</v>
      </c>
      <c r="D22" s="115">
        <v>94</v>
      </c>
      <c r="E22" s="114">
        <v>85</v>
      </c>
      <c r="F22" s="114">
        <v>88</v>
      </c>
      <c r="G22" s="114">
        <v>95</v>
      </c>
      <c r="H22" s="140">
        <v>96</v>
      </c>
      <c r="I22" s="115">
        <v>-2</v>
      </c>
      <c r="J22" s="116">
        <v>-2.0833333333333335</v>
      </c>
    </row>
    <row r="23" spans="1:15" s="110" customFormat="1" ht="24.95" customHeight="1" x14ac:dyDescent="0.2">
      <c r="A23" s="193" t="s">
        <v>154</v>
      </c>
      <c r="B23" s="199" t="s">
        <v>155</v>
      </c>
      <c r="C23" s="113">
        <v>0.76349431818181823</v>
      </c>
      <c r="D23" s="115">
        <v>86</v>
      </c>
      <c r="E23" s="114">
        <v>89</v>
      </c>
      <c r="F23" s="114">
        <v>91</v>
      </c>
      <c r="G23" s="114">
        <v>88</v>
      </c>
      <c r="H23" s="140">
        <v>88</v>
      </c>
      <c r="I23" s="115">
        <v>-2</v>
      </c>
      <c r="J23" s="116">
        <v>-2.2727272727272729</v>
      </c>
    </row>
    <row r="24" spans="1:15" s="110" customFormat="1" ht="24.95" customHeight="1" x14ac:dyDescent="0.2">
      <c r="A24" s="193" t="s">
        <v>156</v>
      </c>
      <c r="B24" s="199" t="s">
        <v>221</v>
      </c>
      <c r="C24" s="113">
        <v>5.8061079545454541</v>
      </c>
      <c r="D24" s="115">
        <v>654</v>
      </c>
      <c r="E24" s="114">
        <v>653</v>
      </c>
      <c r="F24" s="114">
        <v>675</v>
      </c>
      <c r="G24" s="114">
        <v>677</v>
      </c>
      <c r="H24" s="140">
        <v>663</v>
      </c>
      <c r="I24" s="115">
        <v>-9</v>
      </c>
      <c r="J24" s="116">
        <v>-1.3574660633484164</v>
      </c>
    </row>
    <row r="25" spans="1:15" s="110" customFormat="1" ht="24.95" customHeight="1" x14ac:dyDescent="0.2">
      <c r="A25" s="193" t="s">
        <v>222</v>
      </c>
      <c r="B25" s="204" t="s">
        <v>159</v>
      </c>
      <c r="C25" s="113">
        <v>4.5809659090909092</v>
      </c>
      <c r="D25" s="115">
        <v>516</v>
      </c>
      <c r="E25" s="114">
        <v>547</v>
      </c>
      <c r="F25" s="114">
        <v>555</v>
      </c>
      <c r="G25" s="114">
        <v>565</v>
      </c>
      <c r="H25" s="140">
        <v>535</v>
      </c>
      <c r="I25" s="115">
        <v>-19</v>
      </c>
      <c r="J25" s="116">
        <v>-3.5514018691588785</v>
      </c>
    </row>
    <row r="26" spans="1:15" s="110" customFormat="1" ht="24.95" customHeight="1" x14ac:dyDescent="0.2">
      <c r="A26" s="201">
        <v>782.78300000000002</v>
      </c>
      <c r="B26" s="203" t="s">
        <v>160</v>
      </c>
      <c r="C26" s="113">
        <v>0.1953125</v>
      </c>
      <c r="D26" s="115">
        <v>22</v>
      </c>
      <c r="E26" s="114">
        <v>30</v>
      </c>
      <c r="F26" s="114">
        <v>25</v>
      </c>
      <c r="G26" s="114">
        <v>21</v>
      </c>
      <c r="H26" s="140">
        <v>22</v>
      </c>
      <c r="I26" s="115">
        <v>0</v>
      </c>
      <c r="J26" s="116">
        <v>0</v>
      </c>
    </row>
    <row r="27" spans="1:15" s="110" customFormat="1" ht="24.95" customHeight="1" x14ac:dyDescent="0.2">
      <c r="A27" s="193" t="s">
        <v>161</v>
      </c>
      <c r="B27" s="199" t="s">
        <v>162</v>
      </c>
      <c r="C27" s="113">
        <v>0.75461647727272729</v>
      </c>
      <c r="D27" s="115">
        <v>85</v>
      </c>
      <c r="E27" s="114">
        <v>82</v>
      </c>
      <c r="F27" s="114">
        <v>85</v>
      </c>
      <c r="G27" s="114">
        <v>87</v>
      </c>
      <c r="H27" s="140">
        <v>85</v>
      </c>
      <c r="I27" s="115">
        <v>0</v>
      </c>
      <c r="J27" s="116">
        <v>0</v>
      </c>
    </row>
    <row r="28" spans="1:15" s="110" customFormat="1" ht="24.95" customHeight="1" x14ac:dyDescent="0.2">
      <c r="A28" s="193" t="s">
        <v>163</v>
      </c>
      <c r="B28" s="199" t="s">
        <v>164</v>
      </c>
      <c r="C28" s="113">
        <v>2.5124289772727271</v>
      </c>
      <c r="D28" s="115">
        <v>283</v>
      </c>
      <c r="E28" s="114">
        <v>274</v>
      </c>
      <c r="F28" s="114">
        <v>274</v>
      </c>
      <c r="G28" s="114">
        <v>271</v>
      </c>
      <c r="H28" s="140">
        <v>277</v>
      </c>
      <c r="I28" s="115">
        <v>6</v>
      </c>
      <c r="J28" s="116">
        <v>2.1660649819494586</v>
      </c>
    </row>
    <row r="29" spans="1:15" s="110" customFormat="1" ht="24.95" customHeight="1" x14ac:dyDescent="0.2">
      <c r="A29" s="193">
        <v>86</v>
      </c>
      <c r="B29" s="199" t="s">
        <v>165</v>
      </c>
      <c r="C29" s="113">
        <v>6.3210227272727275</v>
      </c>
      <c r="D29" s="115">
        <v>712</v>
      </c>
      <c r="E29" s="114">
        <v>700</v>
      </c>
      <c r="F29" s="114">
        <v>729</v>
      </c>
      <c r="G29" s="114">
        <v>714</v>
      </c>
      <c r="H29" s="140">
        <v>705</v>
      </c>
      <c r="I29" s="115">
        <v>7</v>
      </c>
      <c r="J29" s="116">
        <v>0.99290780141843971</v>
      </c>
    </row>
    <row r="30" spans="1:15" s="110" customFormat="1" ht="24.95" customHeight="1" x14ac:dyDescent="0.2">
      <c r="A30" s="193">
        <v>87.88</v>
      </c>
      <c r="B30" s="204" t="s">
        <v>166</v>
      </c>
      <c r="C30" s="113">
        <v>4.1015625</v>
      </c>
      <c r="D30" s="115">
        <v>462</v>
      </c>
      <c r="E30" s="114">
        <v>456</v>
      </c>
      <c r="F30" s="114">
        <v>449</v>
      </c>
      <c r="G30" s="114">
        <v>460</v>
      </c>
      <c r="H30" s="140">
        <v>438</v>
      </c>
      <c r="I30" s="115">
        <v>24</v>
      </c>
      <c r="J30" s="116">
        <v>5.4794520547945202</v>
      </c>
    </row>
    <row r="31" spans="1:15" s="110" customFormat="1" ht="24.95" customHeight="1" x14ac:dyDescent="0.2">
      <c r="A31" s="193" t="s">
        <v>167</v>
      </c>
      <c r="B31" s="199" t="s">
        <v>168</v>
      </c>
      <c r="C31" s="113">
        <v>10.884232954545455</v>
      </c>
      <c r="D31" s="115">
        <v>1226</v>
      </c>
      <c r="E31" s="114">
        <v>1301</v>
      </c>
      <c r="F31" s="114">
        <v>1307</v>
      </c>
      <c r="G31" s="114">
        <v>1314</v>
      </c>
      <c r="H31" s="140">
        <v>1275</v>
      </c>
      <c r="I31" s="115">
        <v>-49</v>
      </c>
      <c r="J31" s="116">
        <v>-3.8431372549019609</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7.3952414772727275</v>
      </c>
      <c r="D34" s="115">
        <v>833</v>
      </c>
      <c r="E34" s="114">
        <v>805</v>
      </c>
      <c r="F34" s="114">
        <v>904</v>
      </c>
      <c r="G34" s="114">
        <v>907</v>
      </c>
      <c r="H34" s="140">
        <v>814</v>
      </c>
      <c r="I34" s="115">
        <v>19</v>
      </c>
      <c r="J34" s="116">
        <v>2.3341523341523343</v>
      </c>
    </row>
    <row r="35" spans="1:10" s="110" customFormat="1" ht="24.95" customHeight="1" x14ac:dyDescent="0.2">
      <c r="A35" s="292" t="s">
        <v>171</v>
      </c>
      <c r="B35" s="293" t="s">
        <v>172</v>
      </c>
      <c r="C35" s="113">
        <v>13.938210227272727</v>
      </c>
      <c r="D35" s="115">
        <v>1570</v>
      </c>
      <c r="E35" s="114">
        <v>1600</v>
      </c>
      <c r="F35" s="114">
        <v>1630</v>
      </c>
      <c r="G35" s="114">
        <v>1641</v>
      </c>
      <c r="H35" s="140">
        <v>1617</v>
      </c>
      <c r="I35" s="115">
        <v>-47</v>
      </c>
      <c r="J35" s="116">
        <v>-2.9066171923314781</v>
      </c>
    </row>
    <row r="36" spans="1:10" s="110" customFormat="1" ht="24.95" customHeight="1" x14ac:dyDescent="0.2">
      <c r="A36" s="294" t="s">
        <v>173</v>
      </c>
      <c r="B36" s="295" t="s">
        <v>174</v>
      </c>
      <c r="C36" s="125">
        <v>78.666548295454547</v>
      </c>
      <c r="D36" s="143">
        <v>8861</v>
      </c>
      <c r="E36" s="144">
        <v>9301</v>
      </c>
      <c r="F36" s="144">
        <v>9477</v>
      </c>
      <c r="G36" s="144">
        <v>9613</v>
      </c>
      <c r="H36" s="145">
        <v>9334</v>
      </c>
      <c r="I36" s="143">
        <v>-473</v>
      </c>
      <c r="J36" s="146">
        <v>-5.0674951789157916</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331</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332</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11264</v>
      </c>
      <c r="F11" s="264">
        <v>11706</v>
      </c>
      <c r="G11" s="264">
        <v>12011</v>
      </c>
      <c r="H11" s="264">
        <v>12161</v>
      </c>
      <c r="I11" s="265">
        <v>11765</v>
      </c>
      <c r="J11" s="263">
        <v>-501</v>
      </c>
      <c r="K11" s="266">
        <v>-4.2583935401614958</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40.70490056818182</v>
      </c>
      <c r="E13" s="115">
        <v>4585</v>
      </c>
      <c r="F13" s="114">
        <v>4697</v>
      </c>
      <c r="G13" s="114">
        <v>4864</v>
      </c>
      <c r="H13" s="114">
        <v>4958</v>
      </c>
      <c r="I13" s="140">
        <v>4755</v>
      </c>
      <c r="J13" s="115">
        <v>-170</v>
      </c>
      <c r="K13" s="116">
        <v>-3.5751840168243953</v>
      </c>
    </row>
    <row r="14" spans="1:15" ht="15.95" customHeight="1" x14ac:dyDescent="0.2">
      <c r="A14" s="306" t="s">
        <v>230</v>
      </c>
      <c r="B14" s="307"/>
      <c r="C14" s="308"/>
      <c r="D14" s="113">
        <v>47.008167613636367</v>
      </c>
      <c r="E14" s="115">
        <v>5295</v>
      </c>
      <c r="F14" s="114">
        <v>5581</v>
      </c>
      <c r="G14" s="114">
        <v>5696</v>
      </c>
      <c r="H14" s="114">
        <v>5743</v>
      </c>
      <c r="I14" s="140">
        <v>5566</v>
      </c>
      <c r="J14" s="115">
        <v>-271</v>
      </c>
      <c r="K14" s="116">
        <v>-4.8688465684513114</v>
      </c>
    </row>
    <row r="15" spans="1:15" ht="15.95" customHeight="1" x14ac:dyDescent="0.2">
      <c r="A15" s="306" t="s">
        <v>231</v>
      </c>
      <c r="B15" s="307"/>
      <c r="C15" s="308"/>
      <c r="D15" s="113">
        <v>4.6697443181818183</v>
      </c>
      <c r="E15" s="115">
        <v>526</v>
      </c>
      <c r="F15" s="114">
        <v>540</v>
      </c>
      <c r="G15" s="114">
        <v>545</v>
      </c>
      <c r="H15" s="114">
        <v>534</v>
      </c>
      <c r="I15" s="140">
        <v>542</v>
      </c>
      <c r="J15" s="115">
        <v>-16</v>
      </c>
      <c r="K15" s="116">
        <v>-2.9520295202952029</v>
      </c>
    </row>
    <row r="16" spans="1:15" ht="15.95" customHeight="1" x14ac:dyDescent="0.2">
      <c r="A16" s="306" t="s">
        <v>232</v>
      </c>
      <c r="B16" s="307"/>
      <c r="C16" s="308"/>
      <c r="D16" s="113">
        <v>2.5923295454545454</v>
      </c>
      <c r="E16" s="115">
        <v>292</v>
      </c>
      <c r="F16" s="114">
        <v>286</v>
      </c>
      <c r="G16" s="114">
        <v>302</v>
      </c>
      <c r="H16" s="114">
        <v>307</v>
      </c>
      <c r="I16" s="140">
        <v>308</v>
      </c>
      <c r="J16" s="115">
        <v>-16</v>
      </c>
      <c r="K16" s="116">
        <v>-5.1948051948051948</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2.8852982954545454</v>
      </c>
      <c r="E18" s="115">
        <v>325</v>
      </c>
      <c r="F18" s="114">
        <v>340</v>
      </c>
      <c r="G18" s="114">
        <v>351</v>
      </c>
      <c r="H18" s="114">
        <v>328</v>
      </c>
      <c r="I18" s="140">
        <v>303</v>
      </c>
      <c r="J18" s="115">
        <v>22</v>
      </c>
      <c r="K18" s="116">
        <v>7.2607260726072607</v>
      </c>
    </row>
    <row r="19" spans="1:11" ht="14.1" customHeight="1" x14ac:dyDescent="0.2">
      <c r="A19" s="306" t="s">
        <v>235</v>
      </c>
      <c r="B19" s="307" t="s">
        <v>236</v>
      </c>
      <c r="C19" s="308"/>
      <c r="D19" s="113">
        <v>2.3171164772727271</v>
      </c>
      <c r="E19" s="115">
        <v>261</v>
      </c>
      <c r="F19" s="114">
        <v>265</v>
      </c>
      <c r="G19" s="114">
        <v>283</v>
      </c>
      <c r="H19" s="114">
        <v>266</v>
      </c>
      <c r="I19" s="140">
        <v>242</v>
      </c>
      <c r="J19" s="115">
        <v>19</v>
      </c>
      <c r="K19" s="116">
        <v>7.8512396694214877</v>
      </c>
    </row>
    <row r="20" spans="1:11" ht="14.1" customHeight="1" x14ac:dyDescent="0.2">
      <c r="A20" s="306">
        <v>12</v>
      </c>
      <c r="B20" s="307" t="s">
        <v>237</v>
      </c>
      <c r="C20" s="308"/>
      <c r="D20" s="113">
        <v>5.8682528409090908</v>
      </c>
      <c r="E20" s="115">
        <v>661</v>
      </c>
      <c r="F20" s="114">
        <v>613</v>
      </c>
      <c r="G20" s="114">
        <v>681</v>
      </c>
      <c r="H20" s="114">
        <v>720</v>
      </c>
      <c r="I20" s="140">
        <v>679</v>
      </c>
      <c r="J20" s="115">
        <v>-18</v>
      </c>
      <c r="K20" s="116">
        <v>-2.6509572901325478</v>
      </c>
    </row>
    <row r="21" spans="1:11" ht="14.1" customHeight="1" x14ac:dyDescent="0.2">
      <c r="A21" s="306">
        <v>21</v>
      </c>
      <c r="B21" s="307" t="s">
        <v>238</v>
      </c>
      <c r="C21" s="308"/>
      <c r="D21" s="113">
        <v>0.15092329545454544</v>
      </c>
      <c r="E21" s="115">
        <v>17</v>
      </c>
      <c r="F21" s="114">
        <v>18</v>
      </c>
      <c r="G21" s="114">
        <v>14</v>
      </c>
      <c r="H21" s="114">
        <v>15</v>
      </c>
      <c r="I21" s="140">
        <v>11</v>
      </c>
      <c r="J21" s="115">
        <v>6</v>
      </c>
      <c r="K21" s="116">
        <v>54.545454545454547</v>
      </c>
    </row>
    <row r="22" spans="1:11" ht="14.1" customHeight="1" x14ac:dyDescent="0.2">
      <c r="A22" s="306">
        <v>22</v>
      </c>
      <c r="B22" s="307" t="s">
        <v>239</v>
      </c>
      <c r="C22" s="308"/>
      <c r="D22" s="113">
        <v>0.57705965909090906</v>
      </c>
      <c r="E22" s="115">
        <v>65</v>
      </c>
      <c r="F22" s="114">
        <v>63</v>
      </c>
      <c r="G22" s="114">
        <v>61</v>
      </c>
      <c r="H22" s="114">
        <v>61</v>
      </c>
      <c r="I22" s="140">
        <v>67</v>
      </c>
      <c r="J22" s="115">
        <v>-2</v>
      </c>
      <c r="K22" s="116">
        <v>-2.9850746268656718</v>
      </c>
    </row>
    <row r="23" spans="1:11" ht="14.1" customHeight="1" x14ac:dyDescent="0.2">
      <c r="A23" s="306">
        <v>23</v>
      </c>
      <c r="B23" s="307" t="s">
        <v>240</v>
      </c>
      <c r="C23" s="308"/>
      <c r="D23" s="113">
        <v>0.40838068181818182</v>
      </c>
      <c r="E23" s="115">
        <v>46</v>
      </c>
      <c r="F23" s="114">
        <v>52</v>
      </c>
      <c r="G23" s="114">
        <v>51</v>
      </c>
      <c r="H23" s="114">
        <v>44</v>
      </c>
      <c r="I23" s="140">
        <v>46</v>
      </c>
      <c r="J23" s="115">
        <v>0</v>
      </c>
      <c r="K23" s="116">
        <v>0</v>
      </c>
    </row>
    <row r="24" spans="1:11" ht="14.1" customHeight="1" x14ac:dyDescent="0.2">
      <c r="A24" s="306">
        <v>24</v>
      </c>
      <c r="B24" s="307" t="s">
        <v>241</v>
      </c>
      <c r="C24" s="308"/>
      <c r="D24" s="113">
        <v>0.85227272727272729</v>
      </c>
      <c r="E24" s="115">
        <v>96</v>
      </c>
      <c r="F24" s="114">
        <v>93</v>
      </c>
      <c r="G24" s="114">
        <v>97</v>
      </c>
      <c r="H24" s="114">
        <v>100</v>
      </c>
      <c r="I24" s="140">
        <v>110</v>
      </c>
      <c r="J24" s="115">
        <v>-14</v>
      </c>
      <c r="K24" s="116">
        <v>-12.727272727272727</v>
      </c>
    </row>
    <row r="25" spans="1:11" ht="14.1" customHeight="1" x14ac:dyDescent="0.2">
      <c r="A25" s="306">
        <v>25</v>
      </c>
      <c r="B25" s="307" t="s">
        <v>242</v>
      </c>
      <c r="C25" s="308"/>
      <c r="D25" s="113">
        <v>1.6867897727272727</v>
      </c>
      <c r="E25" s="115">
        <v>190</v>
      </c>
      <c r="F25" s="114">
        <v>200</v>
      </c>
      <c r="G25" s="114">
        <v>192</v>
      </c>
      <c r="H25" s="114">
        <v>195</v>
      </c>
      <c r="I25" s="140">
        <v>186</v>
      </c>
      <c r="J25" s="115">
        <v>4</v>
      </c>
      <c r="K25" s="116">
        <v>2.150537634408602</v>
      </c>
    </row>
    <row r="26" spans="1:11" ht="14.1" customHeight="1" x14ac:dyDescent="0.2">
      <c r="A26" s="306">
        <v>26</v>
      </c>
      <c r="B26" s="307" t="s">
        <v>243</v>
      </c>
      <c r="C26" s="308"/>
      <c r="D26" s="113">
        <v>0.94992897727272729</v>
      </c>
      <c r="E26" s="115">
        <v>107</v>
      </c>
      <c r="F26" s="114">
        <v>109</v>
      </c>
      <c r="G26" s="114">
        <v>109</v>
      </c>
      <c r="H26" s="114">
        <v>107</v>
      </c>
      <c r="I26" s="140">
        <v>99</v>
      </c>
      <c r="J26" s="115">
        <v>8</v>
      </c>
      <c r="K26" s="116">
        <v>8.0808080808080813</v>
      </c>
    </row>
    <row r="27" spans="1:11" ht="14.1" customHeight="1" x14ac:dyDescent="0.2">
      <c r="A27" s="306">
        <v>27</v>
      </c>
      <c r="B27" s="307" t="s">
        <v>244</v>
      </c>
      <c r="C27" s="308"/>
      <c r="D27" s="113">
        <v>0.24857954545454544</v>
      </c>
      <c r="E27" s="115">
        <v>28</v>
      </c>
      <c r="F27" s="114">
        <v>26</v>
      </c>
      <c r="G27" s="114">
        <v>35</v>
      </c>
      <c r="H27" s="114">
        <v>36</v>
      </c>
      <c r="I27" s="140">
        <v>34</v>
      </c>
      <c r="J27" s="115">
        <v>-6</v>
      </c>
      <c r="K27" s="116">
        <v>-17.647058823529413</v>
      </c>
    </row>
    <row r="28" spans="1:11" ht="14.1" customHeight="1" x14ac:dyDescent="0.2">
      <c r="A28" s="306">
        <v>28</v>
      </c>
      <c r="B28" s="307" t="s">
        <v>245</v>
      </c>
      <c r="C28" s="308"/>
      <c r="D28" s="113">
        <v>0.29296875</v>
      </c>
      <c r="E28" s="115">
        <v>33</v>
      </c>
      <c r="F28" s="114">
        <v>33</v>
      </c>
      <c r="G28" s="114">
        <v>37</v>
      </c>
      <c r="H28" s="114">
        <v>40</v>
      </c>
      <c r="I28" s="140">
        <v>35</v>
      </c>
      <c r="J28" s="115">
        <v>-2</v>
      </c>
      <c r="K28" s="116">
        <v>-5.7142857142857144</v>
      </c>
    </row>
    <row r="29" spans="1:11" ht="14.1" customHeight="1" x14ac:dyDescent="0.2">
      <c r="A29" s="306">
        <v>29</v>
      </c>
      <c r="B29" s="307" t="s">
        <v>246</v>
      </c>
      <c r="C29" s="308"/>
      <c r="D29" s="113">
        <v>3.6843039772727271</v>
      </c>
      <c r="E29" s="115">
        <v>415</v>
      </c>
      <c r="F29" s="114">
        <v>463</v>
      </c>
      <c r="G29" s="114">
        <v>455</v>
      </c>
      <c r="H29" s="114">
        <v>470</v>
      </c>
      <c r="I29" s="140">
        <v>465</v>
      </c>
      <c r="J29" s="115">
        <v>-50</v>
      </c>
      <c r="K29" s="116">
        <v>-10.75268817204301</v>
      </c>
    </row>
    <row r="30" spans="1:11" ht="14.1" customHeight="1" x14ac:dyDescent="0.2">
      <c r="A30" s="306" t="s">
        <v>247</v>
      </c>
      <c r="B30" s="307" t="s">
        <v>248</v>
      </c>
      <c r="C30" s="308"/>
      <c r="D30" s="113">
        <v>0.61257102272727271</v>
      </c>
      <c r="E30" s="115">
        <v>69</v>
      </c>
      <c r="F30" s="114">
        <v>69</v>
      </c>
      <c r="G30" s="114">
        <v>69</v>
      </c>
      <c r="H30" s="114">
        <v>69</v>
      </c>
      <c r="I30" s="140">
        <v>78</v>
      </c>
      <c r="J30" s="115">
        <v>-9</v>
      </c>
      <c r="K30" s="116">
        <v>-11.538461538461538</v>
      </c>
    </row>
    <row r="31" spans="1:11" ht="14.1" customHeight="1" x14ac:dyDescent="0.2">
      <c r="A31" s="306" t="s">
        <v>249</v>
      </c>
      <c r="B31" s="307" t="s">
        <v>250</v>
      </c>
      <c r="C31" s="308"/>
      <c r="D31" s="113">
        <v>3.0717329545454546</v>
      </c>
      <c r="E31" s="115">
        <v>346</v>
      </c>
      <c r="F31" s="114">
        <v>394</v>
      </c>
      <c r="G31" s="114">
        <v>386</v>
      </c>
      <c r="H31" s="114">
        <v>401</v>
      </c>
      <c r="I31" s="140">
        <v>387</v>
      </c>
      <c r="J31" s="115">
        <v>-41</v>
      </c>
      <c r="K31" s="116">
        <v>-10.594315245478036</v>
      </c>
    </row>
    <row r="32" spans="1:11" ht="14.1" customHeight="1" x14ac:dyDescent="0.2">
      <c r="A32" s="306">
        <v>31</v>
      </c>
      <c r="B32" s="307" t="s">
        <v>251</v>
      </c>
      <c r="C32" s="308"/>
      <c r="D32" s="113">
        <v>0.14204545454545456</v>
      </c>
      <c r="E32" s="115">
        <v>16</v>
      </c>
      <c r="F32" s="114">
        <v>16</v>
      </c>
      <c r="G32" s="114">
        <v>15</v>
      </c>
      <c r="H32" s="114">
        <v>17</v>
      </c>
      <c r="I32" s="140">
        <v>17</v>
      </c>
      <c r="J32" s="115">
        <v>-1</v>
      </c>
      <c r="K32" s="116">
        <v>-5.882352941176471</v>
      </c>
    </row>
    <row r="33" spans="1:11" ht="14.1" customHeight="1" x14ac:dyDescent="0.2">
      <c r="A33" s="306">
        <v>32</v>
      </c>
      <c r="B33" s="307" t="s">
        <v>252</v>
      </c>
      <c r="C33" s="308"/>
      <c r="D33" s="113">
        <v>1.1008522727272727</v>
      </c>
      <c r="E33" s="115">
        <v>124</v>
      </c>
      <c r="F33" s="114">
        <v>132</v>
      </c>
      <c r="G33" s="114">
        <v>134</v>
      </c>
      <c r="H33" s="114">
        <v>139</v>
      </c>
      <c r="I33" s="140">
        <v>136</v>
      </c>
      <c r="J33" s="115">
        <v>-12</v>
      </c>
      <c r="K33" s="116">
        <v>-8.8235294117647065</v>
      </c>
    </row>
    <row r="34" spans="1:11" ht="14.1" customHeight="1" x14ac:dyDescent="0.2">
      <c r="A34" s="306">
        <v>33</v>
      </c>
      <c r="B34" s="307" t="s">
        <v>253</v>
      </c>
      <c r="C34" s="308"/>
      <c r="D34" s="113">
        <v>0.62144886363636365</v>
      </c>
      <c r="E34" s="115">
        <v>70</v>
      </c>
      <c r="F34" s="114">
        <v>77</v>
      </c>
      <c r="G34" s="114">
        <v>87</v>
      </c>
      <c r="H34" s="114">
        <v>78</v>
      </c>
      <c r="I34" s="140">
        <v>75</v>
      </c>
      <c r="J34" s="115">
        <v>-5</v>
      </c>
      <c r="K34" s="116">
        <v>-6.666666666666667</v>
      </c>
    </row>
    <row r="35" spans="1:11" ht="14.1" customHeight="1" x14ac:dyDescent="0.2">
      <c r="A35" s="306">
        <v>34</v>
      </c>
      <c r="B35" s="307" t="s">
        <v>254</v>
      </c>
      <c r="C35" s="308"/>
      <c r="D35" s="113">
        <v>3.0184659090909092</v>
      </c>
      <c r="E35" s="115">
        <v>340</v>
      </c>
      <c r="F35" s="114">
        <v>341</v>
      </c>
      <c r="G35" s="114">
        <v>349</v>
      </c>
      <c r="H35" s="114">
        <v>348</v>
      </c>
      <c r="I35" s="140">
        <v>335</v>
      </c>
      <c r="J35" s="115">
        <v>5</v>
      </c>
      <c r="K35" s="116">
        <v>1.4925373134328359</v>
      </c>
    </row>
    <row r="36" spans="1:11" ht="14.1" customHeight="1" x14ac:dyDescent="0.2">
      <c r="A36" s="306">
        <v>41</v>
      </c>
      <c r="B36" s="307" t="s">
        <v>255</v>
      </c>
      <c r="C36" s="308"/>
      <c r="D36" s="113">
        <v>4.4389204545454544E-2</v>
      </c>
      <c r="E36" s="115">
        <v>5</v>
      </c>
      <c r="F36" s="114">
        <v>7</v>
      </c>
      <c r="G36" s="114">
        <v>8</v>
      </c>
      <c r="H36" s="114">
        <v>8</v>
      </c>
      <c r="I36" s="140">
        <v>8</v>
      </c>
      <c r="J36" s="115">
        <v>-3</v>
      </c>
      <c r="K36" s="116">
        <v>-37.5</v>
      </c>
    </row>
    <row r="37" spans="1:11" ht="14.1" customHeight="1" x14ac:dyDescent="0.2">
      <c r="A37" s="306">
        <v>42</v>
      </c>
      <c r="B37" s="307" t="s">
        <v>256</v>
      </c>
      <c r="C37" s="308"/>
      <c r="D37" s="113">
        <v>2.6633522727272728E-2</v>
      </c>
      <c r="E37" s="115">
        <v>3</v>
      </c>
      <c r="F37" s="114">
        <v>3</v>
      </c>
      <c r="G37" s="114">
        <v>4</v>
      </c>
      <c r="H37" s="114">
        <v>4</v>
      </c>
      <c r="I37" s="140">
        <v>3</v>
      </c>
      <c r="J37" s="115">
        <v>0</v>
      </c>
      <c r="K37" s="116">
        <v>0</v>
      </c>
    </row>
    <row r="38" spans="1:11" ht="14.1" customHeight="1" x14ac:dyDescent="0.2">
      <c r="A38" s="306">
        <v>43</v>
      </c>
      <c r="B38" s="307" t="s">
        <v>257</v>
      </c>
      <c r="C38" s="308"/>
      <c r="D38" s="113">
        <v>0.34623579545454547</v>
      </c>
      <c r="E38" s="115">
        <v>39</v>
      </c>
      <c r="F38" s="114">
        <v>38</v>
      </c>
      <c r="G38" s="114">
        <v>41</v>
      </c>
      <c r="H38" s="114">
        <v>40</v>
      </c>
      <c r="I38" s="140">
        <v>40</v>
      </c>
      <c r="J38" s="115">
        <v>-1</v>
      </c>
      <c r="K38" s="116">
        <v>-2.5</v>
      </c>
    </row>
    <row r="39" spans="1:11" ht="14.1" customHeight="1" x14ac:dyDescent="0.2">
      <c r="A39" s="306">
        <v>51</v>
      </c>
      <c r="B39" s="307" t="s">
        <v>258</v>
      </c>
      <c r="C39" s="308"/>
      <c r="D39" s="113">
        <v>4.6786221590909092</v>
      </c>
      <c r="E39" s="115">
        <v>527</v>
      </c>
      <c r="F39" s="114">
        <v>531</v>
      </c>
      <c r="G39" s="114">
        <v>552</v>
      </c>
      <c r="H39" s="114">
        <v>547</v>
      </c>
      <c r="I39" s="140">
        <v>536</v>
      </c>
      <c r="J39" s="115">
        <v>-9</v>
      </c>
      <c r="K39" s="116">
        <v>-1.6791044776119404</v>
      </c>
    </row>
    <row r="40" spans="1:11" ht="14.1" customHeight="1" x14ac:dyDescent="0.2">
      <c r="A40" s="306" t="s">
        <v>259</v>
      </c>
      <c r="B40" s="307" t="s">
        <v>260</v>
      </c>
      <c r="C40" s="308"/>
      <c r="D40" s="113">
        <v>4.4744318181818183</v>
      </c>
      <c r="E40" s="115">
        <v>504</v>
      </c>
      <c r="F40" s="114">
        <v>506</v>
      </c>
      <c r="G40" s="114">
        <v>527</v>
      </c>
      <c r="H40" s="114">
        <v>524</v>
      </c>
      <c r="I40" s="140">
        <v>515</v>
      </c>
      <c r="J40" s="115">
        <v>-11</v>
      </c>
      <c r="K40" s="116">
        <v>-2.1359223300970873</v>
      </c>
    </row>
    <row r="41" spans="1:11" ht="14.1" customHeight="1" x14ac:dyDescent="0.2">
      <c r="A41" s="306"/>
      <c r="B41" s="307" t="s">
        <v>261</v>
      </c>
      <c r="C41" s="308"/>
      <c r="D41" s="113">
        <v>3.2848011363636362</v>
      </c>
      <c r="E41" s="115">
        <v>370</v>
      </c>
      <c r="F41" s="114">
        <v>375</v>
      </c>
      <c r="G41" s="114">
        <v>389</v>
      </c>
      <c r="H41" s="114">
        <v>396</v>
      </c>
      <c r="I41" s="140">
        <v>378</v>
      </c>
      <c r="J41" s="115">
        <v>-8</v>
      </c>
      <c r="K41" s="116">
        <v>-2.1164021164021163</v>
      </c>
    </row>
    <row r="42" spans="1:11" ht="14.1" customHeight="1" x14ac:dyDescent="0.2">
      <c r="A42" s="306">
        <v>52</v>
      </c>
      <c r="B42" s="307" t="s">
        <v>262</v>
      </c>
      <c r="C42" s="308"/>
      <c r="D42" s="113">
        <v>6.8714488636363633</v>
      </c>
      <c r="E42" s="115">
        <v>774</v>
      </c>
      <c r="F42" s="114">
        <v>812</v>
      </c>
      <c r="G42" s="114">
        <v>846</v>
      </c>
      <c r="H42" s="114">
        <v>874</v>
      </c>
      <c r="I42" s="140">
        <v>840</v>
      </c>
      <c r="J42" s="115">
        <v>-66</v>
      </c>
      <c r="K42" s="116">
        <v>-7.8571428571428568</v>
      </c>
    </row>
    <row r="43" spans="1:11" ht="14.1" customHeight="1" x14ac:dyDescent="0.2">
      <c r="A43" s="306" t="s">
        <v>263</v>
      </c>
      <c r="B43" s="307" t="s">
        <v>264</v>
      </c>
      <c r="C43" s="308"/>
      <c r="D43" s="113">
        <v>6.1700994318181817</v>
      </c>
      <c r="E43" s="115">
        <v>695</v>
      </c>
      <c r="F43" s="114">
        <v>726</v>
      </c>
      <c r="G43" s="114">
        <v>731</v>
      </c>
      <c r="H43" s="114">
        <v>771</v>
      </c>
      <c r="I43" s="140">
        <v>769</v>
      </c>
      <c r="J43" s="115">
        <v>-74</v>
      </c>
      <c r="K43" s="116">
        <v>-9.6228868660598188</v>
      </c>
    </row>
    <row r="44" spans="1:11" ht="14.1" customHeight="1" x14ac:dyDescent="0.2">
      <c r="A44" s="306">
        <v>53</v>
      </c>
      <c r="B44" s="307" t="s">
        <v>265</v>
      </c>
      <c r="C44" s="308"/>
      <c r="D44" s="113">
        <v>0.5859375</v>
      </c>
      <c r="E44" s="115">
        <v>66</v>
      </c>
      <c r="F44" s="114">
        <v>96</v>
      </c>
      <c r="G44" s="114">
        <v>106</v>
      </c>
      <c r="H44" s="114">
        <v>98</v>
      </c>
      <c r="I44" s="140">
        <v>93</v>
      </c>
      <c r="J44" s="115">
        <v>-27</v>
      </c>
      <c r="K44" s="116">
        <v>-29.032258064516128</v>
      </c>
    </row>
    <row r="45" spans="1:11" ht="14.1" customHeight="1" x14ac:dyDescent="0.2">
      <c r="A45" s="306" t="s">
        <v>266</v>
      </c>
      <c r="B45" s="307" t="s">
        <v>267</v>
      </c>
      <c r="C45" s="308"/>
      <c r="D45" s="113">
        <v>0.56818181818181823</v>
      </c>
      <c r="E45" s="115">
        <v>64</v>
      </c>
      <c r="F45" s="114">
        <v>93</v>
      </c>
      <c r="G45" s="114">
        <v>101</v>
      </c>
      <c r="H45" s="114">
        <v>95</v>
      </c>
      <c r="I45" s="140">
        <v>90</v>
      </c>
      <c r="J45" s="115">
        <v>-26</v>
      </c>
      <c r="K45" s="116">
        <v>-28.888888888888889</v>
      </c>
    </row>
    <row r="46" spans="1:11" ht="14.1" customHeight="1" x14ac:dyDescent="0.2">
      <c r="A46" s="306">
        <v>54</v>
      </c>
      <c r="B46" s="307" t="s">
        <v>268</v>
      </c>
      <c r="C46" s="308"/>
      <c r="D46" s="113">
        <v>11.168323863636363</v>
      </c>
      <c r="E46" s="115">
        <v>1258</v>
      </c>
      <c r="F46" s="114">
        <v>1268</v>
      </c>
      <c r="G46" s="114">
        <v>1309</v>
      </c>
      <c r="H46" s="114">
        <v>1317</v>
      </c>
      <c r="I46" s="140">
        <v>1288</v>
      </c>
      <c r="J46" s="115">
        <v>-30</v>
      </c>
      <c r="K46" s="116">
        <v>-2.329192546583851</v>
      </c>
    </row>
    <row r="47" spans="1:11" ht="14.1" customHeight="1" x14ac:dyDescent="0.2">
      <c r="A47" s="306">
        <v>61</v>
      </c>
      <c r="B47" s="307" t="s">
        <v>269</v>
      </c>
      <c r="C47" s="308"/>
      <c r="D47" s="113">
        <v>0.70134943181818177</v>
      </c>
      <c r="E47" s="115">
        <v>79</v>
      </c>
      <c r="F47" s="114">
        <v>85</v>
      </c>
      <c r="G47" s="114">
        <v>87</v>
      </c>
      <c r="H47" s="114">
        <v>89</v>
      </c>
      <c r="I47" s="140">
        <v>98</v>
      </c>
      <c r="J47" s="115">
        <v>-19</v>
      </c>
      <c r="K47" s="116">
        <v>-19.387755102040817</v>
      </c>
    </row>
    <row r="48" spans="1:11" ht="14.1" customHeight="1" x14ac:dyDescent="0.2">
      <c r="A48" s="306">
        <v>62</v>
      </c>
      <c r="B48" s="307" t="s">
        <v>270</v>
      </c>
      <c r="C48" s="308"/>
      <c r="D48" s="113">
        <v>11.993963068181818</v>
      </c>
      <c r="E48" s="115">
        <v>1351</v>
      </c>
      <c r="F48" s="114">
        <v>1401</v>
      </c>
      <c r="G48" s="114">
        <v>1419</v>
      </c>
      <c r="H48" s="114">
        <v>1447</v>
      </c>
      <c r="I48" s="140">
        <v>1357</v>
      </c>
      <c r="J48" s="115">
        <v>-6</v>
      </c>
      <c r="K48" s="116">
        <v>-0.44215180545320559</v>
      </c>
    </row>
    <row r="49" spans="1:11" ht="14.1" customHeight="1" x14ac:dyDescent="0.2">
      <c r="A49" s="306">
        <v>63</v>
      </c>
      <c r="B49" s="307" t="s">
        <v>271</v>
      </c>
      <c r="C49" s="308"/>
      <c r="D49" s="113">
        <v>10.875355113636363</v>
      </c>
      <c r="E49" s="115">
        <v>1225</v>
      </c>
      <c r="F49" s="114">
        <v>1450</v>
      </c>
      <c r="G49" s="114">
        <v>1511</v>
      </c>
      <c r="H49" s="114">
        <v>1553</v>
      </c>
      <c r="I49" s="140">
        <v>1487</v>
      </c>
      <c r="J49" s="115">
        <v>-262</v>
      </c>
      <c r="K49" s="116">
        <v>-17.619367854741089</v>
      </c>
    </row>
    <row r="50" spans="1:11" ht="14.1" customHeight="1" x14ac:dyDescent="0.2">
      <c r="A50" s="306" t="s">
        <v>272</v>
      </c>
      <c r="B50" s="307" t="s">
        <v>273</v>
      </c>
      <c r="C50" s="308"/>
      <c r="D50" s="113">
        <v>0.61257102272727271</v>
      </c>
      <c r="E50" s="115">
        <v>69</v>
      </c>
      <c r="F50" s="114">
        <v>95</v>
      </c>
      <c r="G50" s="114">
        <v>100</v>
      </c>
      <c r="H50" s="114">
        <v>103</v>
      </c>
      <c r="I50" s="140">
        <v>100</v>
      </c>
      <c r="J50" s="115">
        <v>-31</v>
      </c>
      <c r="K50" s="116">
        <v>-31</v>
      </c>
    </row>
    <row r="51" spans="1:11" ht="14.1" customHeight="1" x14ac:dyDescent="0.2">
      <c r="A51" s="306" t="s">
        <v>274</v>
      </c>
      <c r="B51" s="307" t="s">
        <v>275</v>
      </c>
      <c r="C51" s="308"/>
      <c r="D51" s="113">
        <v>10.023082386363637</v>
      </c>
      <c r="E51" s="115">
        <v>1129</v>
      </c>
      <c r="F51" s="114">
        <v>1326</v>
      </c>
      <c r="G51" s="114">
        <v>1376</v>
      </c>
      <c r="H51" s="114">
        <v>1416</v>
      </c>
      <c r="I51" s="140">
        <v>1349</v>
      </c>
      <c r="J51" s="115">
        <v>-220</v>
      </c>
      <c r="K51" s="116">
        <v>-16.308376575240921</v>
      </c>
    </row>
    <row r="52" spans="1:11" ht="14.1" customHeight="1" x14ac:dyDescent="0.2">
      <c r="A52" s="306">
        <v>71</v>
      </c>
      <c r="B52" s="307" t="s">
        <v>276</v>
      </c>
      <c r="C52" s="308"/>
      <c r="D52" s="113">
        <v>11.985085227272727</v>
      </c>
      <c r="E52" s="115">
        <v>1350</v>
      </c>
      <c r="F52" s="114">
        <v>1361</v>
      </c>
      <c r="G52" s="114">
        <v>1350</v>
      </c>
      <c r="H52" s="114">
        <v>1376</v>
      </c>
      <c r="I52" s="140">
        <v>1376</v>
      </c>
      <c r="J52" s="115">
        <v>-26</v>
      </c>
      <c r="K52" s="116">
        <v>-1.8895348837209303</v>
      </c>
    </row>
    <row r="53" spans="1:11" ht="14.1" customHeight="1" x14ac:dyDescent="0.2">
      <c r="A53" s="306" t="s">
        <v>277</v>
      </c>
      <c r="B53" s="307" t="s">
        <v>278</v>
      </c>
      <c r="C53" s="308"/>
      <c r="D53" s="113">
        <v>0.67471590909090906</v>
      </c>
      <c r="E53" s="115">
        <v>76</v>
      </c>
      <c r="F53" s="114">
        <v>71</v>
      </c>
      <c r="G53" s="114">
        <v>72</v>
      </c>
      <c r="H53" s="114">
        <v>77</v>
      </c>
      <c r="I53" s="140">
        <v>78</v>
      </c>
      <c r="J53" s="115">
        <v>-2</v>
      </c>
      <c r="K53" s="116">
        <v>-2.5641025641025643</v>
      </c>
    </row>
    <row r="54" spans="1:11" ht="14.1" customHeight="1" x14ac:dyDescent="0.2">
      <c r="A54" s="306" t="s">
        <v>279</v>
      </c>
      <c r="B54" s="307" t="s">
        <v>280</v>
      </c>
      <c r="C54" s="308"/>
      <c r="D54" s="113">
        <v>10.999644886363637</v>
      </c>
      <c r="E54" s="115">
        <v>1239</v>
      </c>
      <c r="F54" s="114">
        <v>1254</v>
      </c>
      <c r="G54" s="114">
        <v>1241</v>
      </c>
      <c r="H54" s="114">
        <v>1260</v>
      </c>
      <c r="I54" s="140">
        <v>1259</v>
      </c>
      <c r="J54" s="115">
        <v>-20</v>
      </c>
      <c r="K54" s="116">
        <v>-1.5885623510722795</v>
      </c>
    </row>
    <row r="55" spans="1:11" ht="14.1" customHeight="1" x14ac:dyDescent="0.2">
      <c r="A55" s="306">
        <v>72</v>
      </c>
      <c r="B55" s="307" t="s">
        <v>281</v>
      </c>
      <c r="C55" s="308"/>
      <c r="D55" s="113">
        <v>1.4026988636363635</v>
      </c>
      <c r="E55" s="115">
        <v>158</v>
      </c>
      <c r="F55" s="114">
        <v>166</v>
      </c>
      <c r="G55" s="114">
        <v>164</v>
      </c>
      <c r="H55" s="114">
        <v>169</v>
      </c>
      <c r="I55" s="140">
        <v>169</v>
      </c>
      <c r="J55" s="115">
        <v>-11</v>
      </c>
      <c r="K55" s="116">
        <v>-6.5088757396449708</v>
      </c>
    </row>
    <row r="56" spans="1:11" ht="14.1" customHeight="1" x14ac:dyDescent="0.2">
      <c r="A56" s="306" t="s">
        <v>282</v>
      </c>
      <c r="B56" s="307" t="s">
        <v>283</v>
      </c>
      <c r="C56" s="308"/>
      <c r="D56" s="113">
        <v>0.13316761363636365</v>
      </c>
      <c r="E56" s="115">
        <v>15</v>
      </c>
      <c r="F56" s="114">
        <v>18</v>
      </c>
      <c r="G56" s="114">
        <v>20</v>
      </c>
      <c r="H56" s="114">
        <v>20</v>
      </c>
      <c r="I56" s="140">
        <v>20</v>
      </c>
      <c r="J56" s="115">
        <v>-5</v>
      </c>
      <c r="K56" s="116">
        <v>-25</v>
      </c>
    </row>
    <row r="57" spans="1:11" ht="14.1" customHeight="1" x14ac:dyDescent="0.2">
      <c r="A57" s="306" t="s">
        <v>284</v>
      </c>
      <c r="B57" s="307" t="s">
        <v>285</v>
      </c>
      <c r="C57" s="308"/>
      <c r="D57" s="113">
        <v>0.80788352272727271</v>
      </c>
      <c r="E57" s="115">
        <v>91</v>
      </c>
      <c r="F57" s="114">
        <v>92</v>
      </c>
      <c r="G57" s="114">
        <v>91</v>
      </c>
      <c r="H57" s="114">
        <v>94</v>
      </c>
      <c r="I57" s="140">
        <v>91</v>
      </c>
      <c r="J57" s="115">
        <v>0</v>
      </c>
      <c r="K57" s="116">
        <v>0</v>
      </c>
    </row>
    <row r="58" spans="1:11" ht="14.1" customHeight="1" x14ac:dyDescent="0.2">
      <c r="A58" s="306">
        <v>73</v>
      </c>
      <c r="B58" s="307" t="s">
        <v>286</v>
      </c>
      <c r="C58" s="308"/>
      <c r="D58" s="113">
        <v>0.71910511363636365</v>
      </c>
      <c r="E58" s="115">
        <v>81</v>
      </c>
      <c r="F58" s="114">
        <v>80</v>
      </c>
      <c r="G58" s="114">
        <v>77</v>
      </c>
      <c r="H58" s="114">
        <v>77</v>
      </c>
      <c r="I58" s="140">
        <v>78</v>
      </c>
      <c r="J58" s="115">
        <v>3</v>
      </c>
      <c r="K58" s="116">
        <v>3.8461538461538463</v>
      </c>
    </row>
    <row r="59" spans="1:11" ht="14.1" customHeight="1" x14ac:dyDescent="0.2">
      <c r="A59" s="306" t="s">
        <v>287</v>
      </c>
      <c r="B59" s="307" t="s">
        <v>288</v>
      </c>
      <c r="C59" s="308"/>
      <c r="D59" s="113">
        <v>0.45276988636363635</v>
      </c>
      <c r="E59" s="115">
        <v>51</v>
      </c>
      <c r="F59" s="114">
        <v>51</v>
      </c>
      <c r="G59" s="114">
        <v>48</v>
      </c>
      <c r="H59" s="114">
        <v>49</v>
      </c>
      <c r="I59" s="140">
        <v>51</v>
      </c>
      <c r="J59" s="115">
        <v>0</v>
      </c>
      <c r="K59" s="116">
        <v>0</v>
      </c>
    </row>
    <row r="60" spans="1:11" ht="14.1" customHeight="1" x14ac:dyDescent="0.2">
      <c r="A60" s="306">
        <v>81</v>
      </c>
      <c r="B60" s="307" t="s">
        <v>289</v>
      </c>
      <c r="C60" s="308"/>
      <c r="D60" s="113">
        <v>4.0482954545454541</v>
      </c>
      <c r="E60" s="115">
        <v>456</v>
      </c>
      <c r="F60" s="114">
        <v>456</v>
      </c>
      <c r="G60" s="114">
        <v>463</v>
      </c>
      <c r="H60" s="114">
        <v>442</v>
      </c>
      <c r="I60" s="140">
        <v>426</v>
      </c>
      <c r="J60" s="115">
        <v>30</v>
      </c>
      <c r="K60" s="116">
        <v>7.042253521126761</v>
      </c>
    </row>
    <row r="61" spans="1:11" ht="14.1" customHeight="1" x14ac:dyDescent="0.2">
      <c r="A61" s="306" t="s">
        <v>290</v>
      </c>
      <c r="B61" s="307" t="s">
        <v>291</v>
      </c>
      <c r="C61" s="308"/>
      <c r="D61" s="113">
        <v>1.1629971590909092</v>
      </c>
      <c r="E61" s="115">
        <v>131</v>
      </c>
      <c r="F61" s="114">
        <v>143</v>
      </c>
      <c r="G61" s="114">
        <v>144</v>
      </c>
      <c r="H61" s="114">
        <v>146</v>
      </c>
      <c r="I61" s="140">
        <v>140</v>
      </c>
      <c r="J61" s="115">
        <v>-9</v>
      </c>
      <c r="K61" s="116">
        <v>-6.4285714285714288</v>
      </c>
    </row>
    <row r="62" spans="1:11" ht="14.1" customHeight="1" x14ac:dyDescent="0.2">
      <c r="A62" s="306" t="s">
        <v>292</v>
      </c>
      <c r="B62" s="307" t="s">
        <v>293</v>
      </c>
      <c r="C62" s="308"/>
      <c r="D62" s="113">
        <v>1.6779119318181819</v>
      </c>
      <c r="E62" s="115">
        <v>189</v>
      </c>
      <c r="F62" s="114">
        <v>181</v>
      </c>
      <c r="G62" s="114">
        <v>176</v>
      </c>
      <c r="H62" s="114">
        <v>167</v>
      </c>
      <c r="I62" s="140">
        <v>158</v>
      </c>
      <c r="J62" s="115">
        <v>31</v>
      </c>
      <c r="K62" s="116">
        <v>19.620253164556964</v>
      </c>
    </row>
    <row r="63" spans="1:11" ht="14.1" customHeight="1" x14ac:dyDescent="0.2">
      <c r="A63" s="306"/>
      <c r="B63" s="307" t="s">
        <v>294</v>
      </c>
      <c r="C63" s="308"/>
      <c r="D63" s="113">
        <v>1.5269886363636365</v>
      </c>
      <c r="E63" s="115">
        <v>172</v>
      </c>
      <c r="F63" s="114">
        <v>166</v>
      </c>
      <c r="G63" s="114">
        <v>163</v>
      </c>
      <c r="H63" s="114">
        <v>161</v>
      </c>
      <c r="I63" s="140">
        <v>152</v>
      </c>
      <c r="J63" s="115">
        <v>20</v>
      </c>
      <c r="K63" s="116">
        <v>13.157894736842104</v>
      </c>
    </row>
    <row r="64" spans="1:11" ht="14.1" customHeight="1" x14ac:dyDescent="0.2">
      <c r="A64" s="306" t="s">
        <v>295</v>
      </c>
      <c r="B64" s="307" t="s">
        <v>296</v>
      </c>
      <c r="C64" s="308"/>
      <c r="D64" s="113">
        <v>0.10653409090909091</v>
      </c>
      <c r="E64" s="115">
        <v>12</v>
      </c>
      <c r="F64" s="114">
        <v>12</v>
      </c>
      <c r="G64" s="114">
        <v>12</v>
      </c>
      <c r="H64" s="114">
        <v>10</v>
      </c>
      <c r="I64" s="140">
        <v>9</v>
      </c>
      <c r="J64" s="115">
        <v>3</v>
      </c>
      <c r="K64" s="116">
        <v>33.333333333333336</v>
      </c>
    </row>
    <row r="65" spans="1:11" ht="14.1" customHeight="1" x14ac:dyDescent="0.2">
      <c r="A65" s="306" t="s">
        <v>297</v>
      </c>
      <c r="B65" s="307" t="s">
        <v>298</v>
      </c>
      <c r="C65" s="308"/>
      <c r="D65" s="113">
        <v>0.71022727272727271</v>
      </c>
      <c r="E65" s="115">
        <v>80</v>
      </c>
      <c r="F65" s="114">
        <v>78</v>
      </c>
      <c r="G65" s="114">
        <v>84</v>
      </c>
      <c r="H65" s="114">
        <v>74</v>
      </c>
      <c r="I65" s="140">
        <v>75</v>
      </c>
      <c r="J65" s="115">
        <v>5</v>
      </c>
      <c r="K65" s="116">
        <v>6.666666666666667</v>
      </c>
    </row>
    <row r="66" spans="1:11" ht="14.1" customHeight="1" x14ac:dyDescent="0.2">
      <c r="A66" s="306">
        <v>82</v>
      </c>
      <c r="B66" s="307" t="s">
        <v>299</v>
      </c>
      <c r="C66" s="308"/>
      <c r="D66" s="113">
        <v>1.7311789772727273</v>
      </c>
      <c r="E66" s="115">
        <v>195</v>
      </c>
      <c r="F66" s="114">
        <v>193</v>
      </c>
      <c r="G66" s="114">
        <v>181</v>
      </c>
      <c r="H66" s="114">
        <v>193</v>
      </c>
      <c r="I66" s="140">
        <v>188</v>
      </c>
      <c r="J66" s="115">
        <v>7</v>
      </c>
      <c r="K66" s="116">
        <v>3.7234042553191489</v>
      </c>
    </row>
    <row r="67" spans="1:11" ht="14.1" customHeight="1" x14ac:dyDescent="0.2">
      <c r="A67" s="306" t="s">
        <v>300</v>
      </c>
      <c r="B67" s="307" t="s">
        <v>301</v>
      </c>
      <c r="C67" s="308"/>
      <c r="D67" s="113">
        <v>0.60369318181818177</v>
      </c>
      <c r="E67" s="115">
        <v>68</v>
      </c>
      <c r="F67" s="114">
        <v>65</v>
      </c>
      <c r="G67" s="114">
        <v>56</v>
      </c>
      <c r="H67" s="114">
        <v>67</v>
      </c>
      <c r="I67" s="140">
        <v>64</v>
      </c>
      <c r="J67" s="115">
        <v>4</v>
      </c>
      <c r="K67" s="116">
        <v>6.25</v>
      </c>
    </row>
    <row r="68" spans="1:11" ht="14.1" customHeight="1" x14ac:dyDescent="0.2">
      <c r="A68" s="306" t="s">
        <v>302</v>
      </c>
      <c r="B68" s="307" t="s">
        <v>303</v>
      </c>
      <c r="C68" s="308"/>
      <c r="D68" s="113">
        <v>0.63920454545454541</v>
      </c>
      <c r="E68" s="115">
        <v>72</v>
      </c>
      <c r="F68" s="114">
        <v>72</v>
      </c>
      <c r="G68" s="114">
        <v>70</v>
      </c>
      <c r="H68" s="114">
        <v>72</v>
      </c>
      <c r="I68" s="140">
        <v>70</v>
      </c>
      <c r="J68" s="115">
        <v>2</v>
      </c>
      <c r="K68" s="116">
        <v>2.8571428571428572</v>
      </c>
    </row>
    <row r="69" spans="1:11" ht="14.1" customHeight="1" x14ac:dyDescent="0.2">
      <c r="A69" s="306">
        <v>83</v>
      </c>
      <c r="B69" s="307" t="s">
        <v>304</v>
      </c>
      <c r="C69" s="308"/>
      <c r="D69" s="113">
        <v>2.44140625</v>
      </c>
      <c r="E69" s="115">
        <v>275</v>
      </c>
      <c r="F69" s="114">
        <v>260</v>
      </c>
      <c r="G69" s="114">
        <v>285</v>
      </c>
      <c r="H69" s="114">
        <v>289</v>
      </c>
      <c r="I69" s="140">
        <v>266</v>
      </c>
      <c r="J69" s="115">
        <v>9</v>
      </c>
      <c r="K69" s="116">
        <v>3.3834586466165413</v>
      </c>
    </row>
    <row r="70" spans="1:11" ht="14.1" customHeight="1" x14ac:dyDescent="0.2">
      <c r="A70" s="306" t="s">
        <v>305</v>
      </c>
      <c r="B70" s="307" t="s">
        <v>306</v>
      </c>
      <c r="C70" s="308"/>
      <c r="D70" s="113">
        <v>1.5625</v>
      </c>
      <c r="E70" s="115">
        <v>176</v>
      </c>
      <c r="F70" s="114">
        <v>158</v>
      </c>
      <c r="G70" s="114">
        <v>186</v>
      </c>
      <c r="H70" s="114">
        <v>189</v>
      </c>
      <c r="I70" s="140">
        <v>171</v>
      </c>
      <c r="J70" s="115">
        <v>5</v>
      </c>
      <c r="K70" s="116">
        <v>2.9239766081871346</v>
      </c>
    </row>
    <row r="71" spans="1:11" ht="14.1" customHeight="1" x14ac:dyDescent="0.2">
      <c r="A71" s="306"/>
      <c r="B71" s="307" t="s">
        <v>307</v>
      </c>
      <c r="C71" s="308"/>
      <c r="D71" s="113">
        <v>0.92329545454545459</v>
      </c>
      <c r="E71" s="115">
        <v>104</v>
      </c>
      <c r="F71" s="114">
        <v>85</v>
      </c>
      <c r="G71" s="114">
        <v>106</v>
      </c>
      <c r="H71" s="114">
        <v>106</v>
      </c>
      <c r="I71" s="140">
        <v>98</v>
      </c>
      <c r="J71" s="115">
        <v>6</v>
      </c>
      <c r="K71" s="116">
        <v>6.1224489795918364</v>
      </c>
    </row>
    <row r="72" spans="1:11" ht="14.1" customHeight="1" x14ac:dyDescent="0.2">
      <c r="A72" s="306">
        <v>84</v>
      </c>
      <c r="B72" s="307" t="s">
        <v>308</v>
      </c>
      <c r="C72" s="308"/>
      <c r="D72" s="113">
        <v>1.2162642045454546</v>
      </c>
      <c r="E72" s="115">
        <v>137</v>
      </c>
      <c r="F72" s="114">
        <v>126</v>
      </c>
      <c r="G72" s="114">
        <v>127</v>
      </c>
      <c r="H72" s="114">
        <v>124</v>
      </c>
      <c r="I72" s="140">
        <v>127</v>
      </c>
      <c r="J72" s="115">
        <v>10</v>
      </c>
      <c r="K72" s="116">
        <v>7.8740157480314963</v>
      </c>
    </row>
    <row r="73" spans="1:11" ht="14.1" customHeight="1" x14ac:dyDescent="0.2">
      <c r="A73" s="306" t="s">
        <v>309</v>
      </c>
      <c r="B73" s="307" t="s">
        <v>310</v>
      </c>
      <c r="C73" s="308"/>
      <c r="D73" s="113">
        <v>0.16867897727272727</v>
      </c>
      <c r="E73" s="115">
        <v>19</v>
      </c>
      <c r="F73" s="114">
        <v>17</v>
      </c>
      <c r="G73" s="114">
        <v>17</v>
      </c>
      <c r="H73" s="114">
        <v>15</v>
      </c>
      <c r="I73" s="140">
        <v>16</v>
      </c>
      <c r="J73" s="115">
        <v>3</v>
      </c>
      <c r="K73" s="116">
        <v>18.75</v>
      </c>
    </row>
    <row r="74" spans="1:11" ht="14.1" customHeight="1" x14ac:dyDescent="0.2">
      <c r="A74" s="306" t="s">
        <v>311</v>
      </c>
      <c r="B74" s="307" t="s">
        <v>312</v>
      </c>
      <c r="C74" s="308"/>
      <c r="D74" s="113">
        <v>3.551136363636364E-2</v>
      </c>
      <c r="E74" s="115">
        <v>4</v>
      </c>
      <c r="F74" s="114">
        <v>4</v>
      </c>
      <c r="G74" s="114">
        <v>4</v>
      </c>
      <c r="H74" s="114">
        <v>5</v>
      </c>
      <c r="I74" s="140">
        <v>7</v>
      </c>
      <c r="J74" s="115">
        <v>-3</v>
      </c>
      <c r="K74" s="116">
        <v>-42.857142857142854</v>
      </c>
    </row>
    <row r="75" spans="1:11" ht="14.1" customHeight="1" x14ac:dyDescent="0.2">
      <c r="A75" s="306" t="s">
        <v>313</v>
      </c>
      <c r="B75" s="307" t="s">
        <v>314</v>
      </c>
      <c r="C75" s="308"/>
      <c r="D75" s="113">
        <v>0</v>
      </c>
      <c r="E75" s="115">
        <v>0</v>
      </c>
      <c r="F75" s="114">
        <v>0</v>
      </c>
      <c r="G75" s="114">
        <v>0</v>
      </c>
      <c r="H75" s="114">
        <v>0</v>
      </c>
      <c r="I75" s="140" t="s">
        <v>513</v>
      </c>
      <c r="J75" s="115" t="s">
        <v>513</v>
      </c>
      <c r="K75" s="116" t="s">
        <v>513</v>
      </c>
    </row>
    <row r="76" spans="1:11" ht="14.1" customHeight="1" x14ac:dyDescent="0.2">
      <c r="A76" s="306">
        <v>91</v>
      </c>
      <c r="B76" s="307" t="s">
        <v>315</v>
      </c>
      <c r="C76" s="308"/>
      <c r="D76" s="113">
        <v>0.61257102272727271</v>
      </c>
      <c r="E76" s="115">
        <v>69</v>
      </c>
      <c r="F76" s="114">
        <v>57</v>
      </c>
      <c r="G76" s="114">
        <v>64</v>
      </c>
      <c r="H76" s="114">
        <v>64</v>
      </c>
      <c r="I76" s="140">
        <v>61</v>
      </c>
      <c r="J76" s="115">
        <v>8</v>
      </c>
      <c r="K76" s="116">
        <v>13.114754098360656</v>
      </c>
    </row>
    <row r="77" spans="1:11" ht="14.1" customHeight="1" x14ac:dyDescent="0.2">
      <c r="A77" s="306">
        <v>92</v>
      </c>
      <c r="B77" s="307" t="s">
        <v>316</v>
      </c>
      <c r="C77" s="308"/>
      <c r="D77" s="113">
        <v>0.18643465909090909</v>
      </c>
      <c r="E77" s="115">
        <v>21</v>
      </c>
      <c r="F77" s="114">
        <v>19</v>
      </c>
      <c r="G77" s="114">
        <v>22</v>
      </c>
      <c r="H77" s="114">
        <v>23</v>
      </c>
      <c r="I77" s="140">
        <v>22</v>
      </c>
      <c r="J77" s="115">
        <v>-1</v>
      </c>
      <c r="K77" s="116">
        <v>-4.5454545454545459</v>
      </c>
    </row>
    <row r="78" spans="1:11" ht="14.1" customHeight="1" x14ac:dyDescent="0.2">
      <c r="A78" s="306">
        <v>93</v>
      </c>
      <c r="B78" s="307" t="s">
        <v>317</v>
      </c>
      <c r="C78" s="308"/>
      <c r="D78" s="113">
        <v>0.12428977272727272</v>
      </c>
      <c r="E78" s="115">
        <v>14</v>
      </c>
      <c r="F78" s="114">
        <v>22</v>
      </c>
      <c r="G78" s="114">
        <v>24</v>
      </c>
      <c r="H78" s="114">
        <v>23</v>
      </c>
      <c r="I78" s="140">
        <v>25</v>
      </c>
      <c r="J78" s="115">
        <v>-11</v>
      </c>
      <c r="K78" s="116">
        <v>-44</v>
      </c>
    </row>
    <row r="79" spans="1:11" ht="14.1" customHeight="1" x14ac:dyDescent="0.2">
      <c r="A79" s="306">
        <v>94</v>
      </c>
      <c r="B79" s="307" t="s">
        <v>318</v>
      </c>
      <c r="C79" s="308"/>
      <c r="D79" s="113">
        <v>0.72798295454545459</v>
      </c>
      <c r="E79" s="115">
        <v>82</v>
      </c>
      <c r="F79" s="114">
        <v>97</v>
      </c>
      <c r="G79" s="114">
        <v>99</v>
      </c>
      <c r="H79" s="114">
        <v>87</v>
      </c>
      <c r="I79" s="140">
        <v>85</v>
      </c>
      <c r="J79" s="115">
        <v>-3</v>
      </c>
      <c r="K79" s="116">
        <v>-3.5294117647058822</v>
      </c>
    </row>
    <row r="80" spans="1:11" ht="14.1" customHeight="1" x14ac:dyDescent="0.2">
      <c r="A80" s="306" t="s">
        <v>319</v>
      </c>
      <c r="B80" s="307" t="s">
        <v>320</v>
      </c>
      <c r="C80" s="308"/>
      <c r="D80" s="113">
        <v>0</v>
      </c>
      <c r="E80" s="115">
        <v>0</v>
      </c>
      <c r="F80" s="114">
        <v>0</v>
      </c>
      <c r="G80" s="114">
        <v>0</v>
      </c>
      <c r="H80" s="114">
        <v>0</v>
      </c>
      <c r="I80" s="140">
        <v>0</v>
      </c>
      <c r="J80" s="115">
        <v>0</v>
      </c>
      <c r="K80" s="116">
        <v>0</v>
      </c>
    </row>
    <row r="81" spans="1:11" ht="14.1" customHeight="1" x14ac:dyDescent="0.2">
      <c r="A81" s="310" t="s">
        <v>321</v>
      </c>
      <c r="B81" s="311" t="s">
        <v>333</v>
      </c>
      <c r="C81" s="312"/>
      <c r="D81" s="125">
        <v>5.0248579545454541</v>
      </c>
      <c r="E81" s="143">
        <v>566</v>
      </c>
      <c r="F81" s="144">
        <v>602</v>
      </c>
      <c r="G81" s="144">
        <v>604</v>
      </c>
      <c r="H81" s="144">
        <v>619</v>
      </c>
      <c r="I81" s="145">
        <v>594</v>
      </c>
      <c r="J81" s="143">
        <v>-28</v>
      </c>
      <c r="K81" s="146">
        <v>-4.7138047138047137</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334</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335</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336</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335</v>
      </c>
      <c r="G8" s="640" t="s">
        <v>337</v>
      </c>
      <c r="H8" s="640" t="s">
        <v>338</v>
      </c>
      <c r="I8" s="640" t="s">
        <v>339</v>
      </c>
      <c r="J8" s="640" t="s">
        <v>340</v>
      </c>
      <c r="K8" s="642" t="s">
        <v>341</v>
      </c>
      <c r="L8" s="643"/>
    </row>
    <row r="9" spans="1:17" ht="12" customHeight="1" x14ac:dyDescent="0.2">
      <c r="A9" s="634"/>
      <c r="B9" s="634"/>
      <c r="C9" s="634"/>
      <c r="D9" s="634"/>
      <c r="E9" s="634"/>
      <c r="F9" s="641"/>
      <c r="G9" s="641"/>
      <c r="H9" s="641"/>
      <c r="I9" s="641"/>
      <c r="J9" s="641"/>
      <c r="K9" s="339" t="s">
        <v>102</v>
      </c>
      <c r="L9" s="340" t="s">
        <v>342</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343</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4487</v>
      </c>
      <c r="G12" s="536">
        <v>2565</v>
      </c>
      <c r="H12" s="536">
        <v>4796</v>
      </c>
      <c r="I12" s="536">
        <v>3189</v>
      </c>
      <c r="J12" s="537">
        <v>4443</v>
      </c>
      <c r="K12" s="538">
        <v>44</v>
      </c>
      <c r="L12" s="349">
        <v>0.99032185460274591</v>
      </c>
    </row>
    <row r="13" spans="1:17" s="110" customFormat="1" ht="15" customHeight="1" x14ac:dyDescent="0.2">
      <c r="A13" s="350" t="s">
        <v>344</v>
      </c>
      <c r="B13" s="351" t="s">
        <v>345</v>
      </c>
      <c r="C13" s="347"/>
      <c r="D13" s="347"/>
      <c r="E13" s="348"/>
      <c r="F13" s="536">
        <v>2592</v>
      </c>
      <c r="G13" s="536">
        <v>1411</v>
      </c>
      <c r="H13" s="536">
        <v>2703</v>
      </c>
      <c r="I13" s="536">
        <v>1781</v>
      </c>
      <c r="J13" s="537">
        <v>2687</v>
      </c>
      <c r="K13" s="538">
        <v>-95</v>
      </c>
      <c r="L13" s="349">
        <v>-3.5355414960922964</v>
      </c>
    </row>
    <row r="14" spans="1:17" s="110" customFormat="1" ht="22.5" customHeight="1" x14ac:dyDescent="0.2">
      <c r="A14" s="350"/>
      <c r="B14" s="351" t="s">
        <v>346</v>
      </c>
      <c r="C14" s="347"/>
      <c r="D14" s="347"/>
      <c r="E14" s="348"/>
      <c r="F14" s="536">
        <v>1895</v>
      </c>
      <c r="G14" s="536">
        <v>1154</v>
      </c>
      <c r="H14" s="536">
        <v>2093</v>
      </c>
      <c r="I14" s="536">
        <v>1408</v>
      </c>
      <c r="J14" s="537">
        <v>1756</v>
      </c>
      <c r="K14" s="538">
        <v>139</v>
      </c>
      <c r="L14" s="349">
        <v>7.9157175398633255</v>
      </c>
    </row>
    <row r="15" spans="1:17" s="110" customFormat="1" ht="15" customHeight="1" x14ac:dyDescent="0.2">
      <c r="A15" s="350" t="s">
        <v>347</v>
      </c>
      <c r="B15" s="351" t="s">
        <v>108</v>
      </c>
      <c r="C15" s="347"/>
      <c r="D15" s="347"/>
      <c r="E15" s="348"/>
      <c r="F15" s="536">
        <v>947</v>
      </c>
      <c r="G15" s="536">
        <v>570</v>
      </c>
      <c r="H15" s="536">
        <v>2028</v>
      </c>
      <c r="I15" s="536">
        <v>786</v>
      </c>
      <c r="J15" s="537">
        <v>919</v>
      </c>
      <c r="K15" s="538">
        <v>28</v>
      </c>
      <c r="L15" s="349">
        <v>3.046789989118607</v>
      </c>
    </row>
    <row r="16" spans="1:17" s="110" customFormat="1" ht="15" customHeight="1" x14ac:dyDescent="0.2">
      <c r="A16" s="350"/>
      <c r="B16" s="351" t="s">
        <v>109</v>
      </c>
      <c r="C16" s="347"/>
      <c r="D16" s="347"/>
      <c r="E16" s="348"/>
      <c r="F16" s="536">
        <v>3030</v>
      </c>
      <c r="G16" s="536">
        <v>1754</v>
      </c>
      <c r="H16" s="536">
        <v>2428</v>
      </c>
      <c r="I16" s="536">
        <v>2077</v>
      </c>
      <c r="J16" s="537">
        <v>3010</v>
      </c>
      <c r="K16" s="538">
        <v>20</v>
      </c>
      <c r="L16" s="349">
        <v>0.66445182724252494</v>
      </c>
    </row>
    <row r="17" spans="1:12" s="110" customFormat="1" ht="15" customHeight="1" x14ac:dyDescent="0.2">
      <c r="A17" s="350"/>
      <c r="B17" s="351" t="s">
        <v>110</v>
      </c>
      <c r="C17" s="347"/>
      <c r="D17" s="347"/>
      <c r="E17" s="348"/>
      <c r="F17" s="536">
        <v>458</v>
      </c>
      <c r="G17" s="536">
        <v>205</v>
      </c>
      <c r="H17" s="536">
        <v>303</v>
      </c>
      <c r="I17" s="536">
        <v>285</v>
      </c>
      <c r="J17" s="537">
        <v>457</v>
      </c>
      <c r="K17" s="538">
        <v>1</v>
      </c>
      <c r="L17" s="349">
        <v>0.21881838074398249</v>
      </c>
    </row>
    <row r="18" spans="1:12" s="110" customFormat="1" ht="15" customHeight="1" x14ac:dyDescent="0.2">
      <c r="A18" s="350"/>
      <c r="B18" s="351" t="s">
        <v>111</v>
      </c>
      <c r="C18" s="347"/>
      <c r="D18" s="347"/>
      <c r="E18" s="348"/>
      <c r="F18" s="536">
        <v>52</v>
      </c>
      <c r="G18" s="536">
        <v>36</v>
      </c>
      <c r="H18" s="536">
        <v>37</v>
      </c>
      <c r="I18" s="536">
        <v>41</v>
      </c>
      <c r="J18" s="537">
        <v>57</v>
      </c>
      <c r="K18" s="538">
        <v>-5</v>
      </c>
      <c r="L18" s="349">
        <v>-8.7719298245614041</v>
      </c>
    </row>
    <row r="19" spans="1:12" s="110" customFormat="1" ht="15" customHeight="1" x14ac:dyDescent="0.2">
      <c r="A19" s="118" t="s">
        <v>113</v>
      </c>
      <c r="B19" s="119" t="s">
        <v>181</v>
      </c>
      <c r="C19" s="347"/>
      <c r="D19" s="347"/>
      <c r="E19" s="348"/>
      <c r="F19" s="536">
        <v>3240</v>
      </c>
      <c r="G19" s="536">
        <v>1695</v>
      </c>
      <c r="H19" s="536">
        <v>3520</v>
      </c>
      <c r="I19" s="536">
        <v>2240</v>
      </c>
      <c r="J19" s="537">
        <v>3305</v>
      </c>
      <c r="K19" s="538">
        <v>-65</v>
      </c>
      <c r="L19" s="349">
        <v>-1.9667170953101361</v>
      </c>
    </row>
    <row r="20" spans="1:12" s="110" customFormat="1" ht="15" customHeight="1" x14ac:dyDescent="0.2">
      <c r="A20" s="118"/>
      <c r="B20" s="119" t="s">
        <v>182</v>
      </c>
      <c r="C20" s="347"/>
      <c r="D20" s="347"/>
      <c r="E20" s="348"/>
      <c r="F20" s="536">
        <v>1247</v>
      </c>
      <c r="G20" s="536">
        <v>870</v>
      </c>
      <c r="H20" s="536">
        <v>1276</v>
      </c>
      <c r="I20" s="536">
        <v>949</v>
      </c>
      <c r="J20" s="537">
        <v>1138</v>
      </c>
      <c r="K20" s="538">
        <v>109</v>
      </c>
      <c r="L20" s="349">
        <v>9.5782073813708255</v>
      </c>
    </row>
    <row r="21" spans="1:12" s="110" customFormat="1" ht="15" customHeight="1" x14ac:dyDescent="0.2">
      <c r="A21" s="118" t="s">
        <v>113</v>
      </c>
      <c r="B21" s="119" t="s">
        <v>116</v>
      </c>
      <c r="C21" s="347"/>
      <c r="D21" s="347"/>
      <c r="E21" s="348"/>
      <c r="F21" s="536">
        <v>3113</v>
      </c>
      <c r="G21" s="536">
        <v>1945</v>
      </c>
      <c r="H21" s="536">
        <v>3840</v>
      </c>
      <c r="I21" s="536">
        <v>2427</v>
      </c>
      <c r="J21" s="537">
        <v>3111</v>
      </c>
      <c r="K21" s="538">
        <v>2</v>
      </c>
      <c r="L21" s="349">
        <v>6.4288010286081651E-2</v>
      </c>
    </row>
    <row r="22" spans="1:12" s="110" customFormat="1" ht="15" customHeight="1" x14ac:dyDescent="0.2">
      <c r="A22" s="118"/>
      <c r="B22" s="119" t="s">
        <v>117</v>
      </c>
      <c r="C22" s="347"/>
      <c r="D22" s="347"/>
      <c r="E22" s="348"/>
      <c r="F22" s="536">
        <v>1369</v>
      </c>
      <c r="G22" s="536">
        <v>618</v>
      </c>
      <c r="H22" s="536">
        <v>955</v>
      </c>
      <c r="I22" s="536">
        <v>761</v>
      </c>
      <c r="J22" s="537">
        <v>1330</v>
      </c>
      <c r="K22" s="538">
        <v>39</v>
      </c>
      <c r="L22" s="349">
        <v>2.9323308270676693</v>
      </c>
    </row>
    <row r="23" spans="1:12" s="110" customFormat="1" ht="15" customHeight="1" x14ac:dyDescent="0.2">
      <c r="A23" s="352" t="s">
        <v>347</v>
      </c>
      <c r="B23" s="353" t="s">
        <v>193</v>
      </c>
      <c r="C23" s="354"/>
      <c r="D23" s="354"/>
      <c r="E23" s="355"/>
      <c r="F23" s="539">
        <v>102</v>
      </c>
      <c r="G23" s="539">
        <v>146</v>
      </c>
      <c r="H23" s="539">
        <v>1095</v>
      </c>
      <c r="I23" s="539">
        <v>41</v>
      </c>
      <c r="J23" s="540">
        <v>119</v>
      </c>
      <c r="K23" s="541">
        <v>-17</v>
      </c>
      <c r="L23" s="356">
        <v>-14.285714285714286</v>
      </c>
    </row>
    <row r="24" spans="1:12" s="110" customFormat="1" ht="15" customHeight="1" x14ac:dyDescent="0.2">
      <c r="A24" s="623" t="s">
        <v>348</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31.3</v>
      </c>
      <c r="G25" s="542">
        <v>32.200000000000003</v>
      </c>
      <c r="H25" s="542">
        <v>34.1</v>
      </c>
      <c r="I25" s="542">
        <v>34.4</v>
      </c>
      <c r="J25" s="542">
        <v>31.9</v>
      </c>
      <c r="K25" s="543" t="s">
        <v>349</v>
      </c>
      <c r="L25" s="364">
        <v>-0.59999999999999787</v>
      </c>
    </row>
    <row r="26" spans="1:12" s="110" customFormat="1" ht="15" customHeight="1" x14ac:dyDescent="0.2">
      <c r="A26" s="365" t="s">
        <v>105</v>
      </c>
      <c r="B26" s="366" t="s">
        <v>345</v>
      </c>
      <c r="C26" s="362"/>
      <c r="D26" s="362"/>
      <c r="E26" s="363"/>
      <c r="F26" s="542">
        <v>29.1</v>
      </c>
      <c r="G26" s="542">
        <v>30.9</v>
      </c>
      <c r="H26" s="542">
        <v>32</v>
      </c>
      <c r="I26" s="542">
        <v>31</v>
      </c>
      <c r="J26" s="544">
        <v>29.9</v>
      </c>
      <c r="K26" s="543" t="s">
        <v>349</v>
      </c>
      <c r="L26" s="364">
        <v>-0.79999999999999716</v>
      </c>
    </row>
    <row r="27" spans="1:12" s="110" customFormat="1" ht="15" customHeight="1" x14ac:dyDescent="0.2">
      <c r="A27" s="365"/>
      <c r="B27" s="366" t="s">
        <v>346</v>
      </c>
      <c r="C27" s="362"/>
      <c r="D27" s="362"/>
      <c r="E27" s="363"/>
      <c r="F27" s="542">
        <v>34.4</v>
      </c>
      <c r="G27" s="542">
        <v>33.700000000000003</v>
      </c>
      <c r="H27" s="542">
        <v>36.700000000000003</v>
      </c>
      <c r="I27" s="542">
        <v>38.6</v>
      </c>
      <c r="J27" s="542">
        <v>34.9</v>
      </c>
      <c r="K27" s="543" t="s">
        <v>349</v>
      </c>
      <c r="L27" s="364">
        <v>-0.5</v>
      </c>
    </row>
    <row r="28" spans="1:12" s="110" customFormat="1" ht="15" customHeight="1" x14ac:dyDescent="0.2">
      <c r="A28" s="365" t="s">
        <v>113</v>
      </c>
      <c r="B28" s="366" t="s">
        <v>108</v>
      </c>
      <c r="C28" s="362"/>
      <c r="D28" s="362"/>
      <c r="E28" s="363"/>
      <c r="F28" s="542">
        <v>38.9</v>
      </c>
      <c r="G28" s="542">
        <v>35.4</v>
      </c>
      <c r="H28" s="542">
        <v>42.5</v>
      </c>
      <c r="I28" s="542">
        <v>44.1</v>
      </c>
      <c r="J28" s="542">
        <v>40.799999999999997</v>
      </c>
      <c r="K28" s="543" t="s">
        <v>349</v>
      </c>
      <c r="L28" s="364">
        <v>-1.8999999999999986</v>
      </c>
    </row>
    <row r="29" spans="1:12" s="110" customFormat="1" ht="11.25" x14ac:dyDescent="0.2">
      <c r="A29" s="365"/>
      <c r="B29" s="366" t="s">
        <v>109</v>
      </c>
      <c r="C29" s="362"/>
      <c r="D29" s="362"/>
      <c r="E29" s="363"/>
      <c r="F29" s="542">
        <v>29.3</v>
      </c>
      <c r="G29" s="542">
        <v>32.6</v>
      </c>
      <c r="H29" s="542">
        <v>31.4</v>
      </c>
      <c r="I29" s="542">
        <v>31.7</v>
      </c>
      <c r="J29" s="544">
        <v>29.6</v>
      </c>
      <c r="K29" s="543" t="s">
        <v>349</v>
      </c>
      <c r="L29" s="364">
        <v>-0.30000000000000071</v>
      </c>
    </row>
    <row r="30" spans="1:12" s="110" customFormat="1" ht="15" customHeight="1" x14ac:dyDescent="0.2">
      <c r="A30" s="365"/>
      <c r="B30" s="366" t="s">
        <v>110</v>
      </c>
      <c r="C30" s="362"/>
      <c r="D30" s="362"/>
      <c r="E30" s="363"/>
      <c r="F30" s="542">
        <v>29.9</v>
      </c>
      <c r="G30" s="542">
        <v>21.6</v>
      </c>
      <c r="H30" s="542">
        <v>28.2</v>
      </c>
      <c r="I30" s="542">
        <v>27.1</v>
      </c>
      <c r="J30" s="542">
        <v>31.5</v>
      </c>
      <c r="K30" s="543" t="s">
        <v>349</v>
      </c>
      <c r="L30" s="364">
        <v>-1.6000000000000014</v>
      </c>
    </row>
    <row r="31" spans="1:12" s="110" customFormat="1" ht="15" customHeight="1" x14ac:dyDescent="0.2">
      <c r="A31" s="365"/>
      <c r="B31" s="366" t="s">
        <v>111</v>
      </c>
      <c r="C31" s="362"/>
      <c r="D31" s="362"/>
      <c r="E31" s="363"/>
      <c r="F31" s="542">
        <v>34.6</v>
      </c>
      <c r="G31" s="542">
        <v>33.299999999999997</v>
      </c>
      <c r="H31" s="542">
        <v>32.4</v>
      </c>
      <c r="I31" s="542">
        <v>43.9</v>
      </c>
      <c r="J31" s="542">
        <v>24.6</v>
      </c>
      <c r="K31" s="543" t="s">
        <v>349</v>
      </c>
      <c r="L31" s="364">
        <v>10</v>
      </c>
    </row>
    <row r="32" spans="1:12" s="110" customFormat="1" ht="15" customHeight="1" x14ac:dyDescent="0.2">
      <c r="A32" s="367" t="s">
        <v>113</v>
      </c>
      <c r="B32" s="368" t="s">
        <v>181</v>
      </c>
      <c r="C32" s="362"/>
      <c r="D32" s="362"/>
      <c r="E32" s="363"/>
      <c r="F32" s="542">
        <v>30.6</v>
      </c>
      <c r="G32" s="542">
        <v>31.2</v>
      </c>
      <c r="H32" s="542">
        <v>33.200000000000003</v>
      </c>
      <c r="I32" s="542">
        <v>33.200000000000003</v>
      </c>
      <c r="J32" s="544">
        <v>31.6</v>
      </c>
      <c r="K32" s="543" t="s">
        <v>349</v>
      </c>
      <c r="L32" s="364">
        <v>-1</v>
      </c>
    </row>
    <row r="33" spans="1:12" s="110" customFormat="1" ht="15" customHeight="1" x14ac:dyDescent="0.2">
      <c r="A33" s="367"/>
      <c r="B33" s="368" t="s">
        <v>182</v>
      </c>
      <c r="C33" s="362"/>
      <c r="D33" s="362"/>
      <c r="E33" s="363"/>
      <c r="F33" s="542">
        <v>33</v>
      </c>
      <c r="G33" s="542">
        <v>34</v>
      </c>
      <c r="H33" s="542">
        <v>35.799999999999997</v>
      </c>
      <c r="I33" s="542">
        <v>37</v>
      </c>
      <c r="J33" s="542">
        <v>32.5</v>
      </c>
      <c r="K33" s="543" t="s">
        <v>349</v>
      </c>
      <c r="L33" s="364">
        <v>0.5</v>
      </c>
    </row>
    <row r="34" spans="1:12" s="369" customFormat="1" ht="15" customHeight="1" x14ac:dyDescent="0.2">
      <c r="A34" s="367" t="s">
        <v>113</v>
      </c>
      <c r="B34" s="368" t="s">
        <v>116</v>
      </c>
      <c r="C34" s="362"/>
      <c r="D34" s="362"/>
      <c r="E34" s="363"/>
      <c r="F34" s="542">
        <v>24.3</v>
      </c>
      <c r="G34" s="542">
        <v>29.4</v>
      </c>
      <c r="H34" s="542">
        <v>31.3</v>
      </c>
      <c r="I34" s="542">
        <v>31.6</v>
      </c>
      <c r="J34" s="542">
        <v>26.5</v>
      </c>
      <c r="K34" s="543" t="s">
        <v>349</v>
      </c>
      <c r="L34" s="364">
        <v>-2.1999999999999993</v>
      </c>
    </row>
    <row r="35" spans="1:12" s="369" customFormat="1" ht="11.25" x14ac:dyDescent="0.2">
      <c r="A35" s="370"/>
      <c r="B35" s="371" t="s">
        <v>117</v>
      </c>
      <c r="C35" s="372"/>
      <c r="D35" s="372"/>
      <c r="E35" s="373"/>
      <c r="F35" s="545">
        <v>46.7</v>
      </c>
      <c r="G35" s="545">
        <v>40.299999999999997</v>
      </c>
      <c r="H35" s="545">
        <v>43.1</v>
      </c>
      <c r="I35" s="545">
        <v>43.2</v>
      </c>
      <c r="J35" s="546">
        <v>44.2</v>
      </c>
      <c r="K35" s="547" t="s">
        <v>349</v>
      </c>
      <c r="L35" s="374">
        <v>2.5</v>
      </c>
    </row>
    <row r="36" spans="1:12" s="369" customFormat="1" ht="15.95" customHeight="1" x14ac:dyDescent="0.2">
      <c r="A36" s="375" t="s">
        <v>350</v>
      </c>
      <c r="B36" s="376"/>
      <c r="C36" s="377"/>
      <c r="D36" s="376"/>
      <c r="E36" s="378"/>
      <c r="F36" s="548">
        <v>4358</v>
      </c>
      <c r="G36" s="548">
        <v>2391</v>
      </c>
      <c r="H36" s="548">
        <v>3591</v>
      </c>
      <c r="I36" s="548">
        <v>3134</v>
      </c>
      <c r="J36" s="548">
        <v>4303</v>
      </c>
      <c r="K36" s="549">
        <v>55</v>
      </c>
      <c r="L36" s="380">
        <v>1.2781780153381361</v>
      </c>
    </row>
    <row r="37" spans="1:12" s="369" customFormat="1" ht="15.95" customHeight="1" x14ac:dyDescent="0.2">
      <c r="A37" s="381"/>
      <c r="B37" s="382" t="s">
        <v>113</v>
      </c>
      <c r="C37" s="382" t="s">
        <v>351</v>
      </c>
      <c r="D37" s="382"/>
      <c r="E37" s="383"/>
      <c r="F37" s="548">
        <v>1364</v>
      </c>
      <c r="G37" s="548">
        <v>769</v>
      </c>
      <c r="H37" s="548">
        <v>1225</v>
      </c>
      <c r="I37" s="548">
        <v>1077</v>
      </c>
      <c r="J37" s="548">
        <v>1371</v>
      </c>
      <c r="K37" s="549">
        <v>-7</v>
      </c>
      <c r="L37" s="380">
        <v>-0.51057622173595918</v>
      </c>
    </row>
    <row r="38" spans="1:12" s="369" customFormat="1" ht="15.95" customHeight="1" x14ac:dyDescent="0.2">
      <c r="A38" s="381"/>
      <c r="B38" s="384" t="s">
        <v>105</v>
      </c>
      <c r="C38" s="384" t="s">
        <v>106</v>
      </c>
      <c r="D38" s="385"/>
      <c r="E38" s="383"/>
      <c r="F38" s="548">
        <v>2524</v>
      </c>
      <c r="G38" s="548">
        <v>1338</v>
      </c>
      <c r="H38" s="548">
        <v>1991</v>
      </c>
      <c r="I38" s="548">
        <v>1753</v>
      </c>
      <c r="J38" s="550">
        <v>2624</v>
      </c>
      <c r="K38" s="549">
        <v>-100</v>
      </c>
      <c r="L38" s="380">
        <v>-3.8109756097560976</v>
      </c>
    </row>
    <row r="39" spans="1:12" s="369" customFormat="1" ht="15.95" customHeight="1" x14ac:dyDescent="0.2">
      <c r="A39" s="381"/>
      <c r="B39" s="385"/>
      <c r="C39" s="382" t="s">
        <v>352</v>
      </c>
      <c r="D39" s="385"/>
      <c r="E39" s="383"/>
      <c r="F39" s="548">
        <v>734</v>
      </c>
      <c r="G39" s="548">
        <v>414</v>
      </c>
      <c r="H39" s="548">
        <v>638</v>
      </c>
      <c r="I39" s="548">
        <v>544</v>
      </c>
      <c r="J39" s="548">
        <v>785</v>
      </c>
      <c r="K39" s="549">
        <v>-51</v>
      </c>
      <c r="L39" s="380">
        <v>-6.4968152866242042</v>
      </c>
    </row>
    <row r="40" spans="1:12" s="369" customFormat="1" ht="15.95" customHeight="1" x14ac:dyDescent="0.2">
      <c r="A40" s="381"/>
      <c r="B40" s="384"/>
      <c r="C40" s="384" t="s">
        <v>107</v>
      </c>
      <c r="D40" s="385"/>
      <c r="E40" s="383"/>
      <c r="F40" s="548">
        <v>1834</v>
      </c>
      <c r="G40" s="548">
        <v>1053</v>
      </c>
      <c r="H40" s="548">
        <v>1600</v>
      </c>
      <c r="I40" s="548">
        <v>1381</v>
      </c>
      <c r="J40" s="548">
        <v>1679</v>
      </c>
      <c r="K40" s="549">
        <v>155</v>
      </c>
      <c r="L40" s="380">
        <v>9.2316855270994633</v>
      </c>
    </row>
    <row r="41" spans="1:12" s="369" customFormat="1" ht="24" customHeight="1" x14ac:dyDescent="0.2">
      <c r="A41" s="381"/>
      <c r="B41" s="385"/>
      <c r="C41" s="382" t="s">
        <v>352</v>
      </c>
      <c r="D41" s="385"/>
      <c r="E41" s="383"/>
      <c r="F41" s="548">
        <v>630</v>
      </c>
      <c r="G41" s="548">
        <v>355</v>
      </c>
      <c r="H41" s="548">
        <v>587</v>
      </c>
      <c r="I41" s="548">
        <v>533</v>
      </c>
      <c r="J41" s="550">
        <v>586</v>
      </c>
      <c r="K41" s="549">
        <v>44</v>
      </c>
      <c r="L41" s="380">
        <v>7.5085324232081909</v>
      </c>
    </row>
    <row r="42" spans="1:12" s="110" customFormat="1" ht="15" customHeight="1" x14ac:dyDescent="0.2">
      <c r="A42" s="381"/>
      <c r="B42" s="384" t="s">
        <v>113</v>
      </c>
      <c r="C42" s="384" t="s">
        <v>353</v>
      </c>
      <c r="D42" s="385"/>
      <c r="E42" s="383"/>
      <c r="F42" s="548">
        <v>844</v>
      </c>
      <c r="G42" s="548">
        <v>444</v>
      </c>
      <c r="H42" s="548">
        <v>953</v>
      </c>
      <c r="I42" s="548">
        <v>744</v>
      </c>
      <c r="J42" s="548">
        <v>812</v>
      </c>
      <c r="K42" s="549">
        <v>32</v>
      </c>
      <c r="L42" s="380">
        <v>3.9408866995073892</v>
      </c>
    </row>
    <row r="43" spans="1:12" s="110" customFormat="1" ht="15" customHeight="1" x14ac:dyDescent="0.2">
      <c r="A43" s="381"/>
      <c r="B43" s="385"/>
      <c r="C43" s="382" t="s">
        <v>352</v>
      </c>
      <c r="D43" s="385"/>
      <c r="E43" s="383"/>
      <c r="F43" s="548">
        <v>328</v>
      </c>
      <c r="G43" s="548">
        <v>157</v>
      </c>
      <c r="H43" s="548">
        <v>405</v>
      </c>
      <c r="I43" s="548">
        <v>328</v>
      </c>
      <c r="J43" s="548">
        <v>331</v>
      </c>
      <c r="K43" s="549">
        <v>-3</v>
      </c>
      <c r="L43" s="380">
        <v>-0.90634441087613293</v>
      </c>
    </row>
    <row r="44" spans="1:12" s="110" customFormat="1" ht="15" customHeight="1" x14ac:dyDescent="0.2">
      <c r="A44" s="381"/>
      <c r="B44" s="384"/>
      <c r="C44" s="366" t="s">
        <v>109</v>
      </c>
      <c r="D44" s="385"/>
      <c r="E44" s="383"/>
      <c r="F44" s="548">
        <v>3004</v>
      </c>
      <c r="G44" s="548">
        <v>1707</v>
      </c>
      <c r="H44" s="548">
        <v>2300</v>
      </c>
      <c r="I44" s="548">
        <v>2065</v>
      </c>
      <c r="J44" s="550">
        <v>2977</v>
      </c>
      <c r="K44" s="549">
        <v>27</v>
      </c>
      <c r="L44" s="380">
        <v>0.90695330870003354</v>
      </c>
    </row>
    <row r="45" spans="1:12" s="110" customFormat="1" ht="15" customHeight="1" x14ac:dyDescent="0.2">
      <c r="A45" s="381"/>
      <c r="B45" s="385"/>
      <c r="C45" s="382" t="s">
        <v>352</v>
      </c>
      <c r="D45" s="385"/>
      <c r="E45" s="383"/>
      <c r="F45" s="548">
        <v>881</v>
      </c>
      <c r="G45" s="548">
        <v>556</v>
      </c>
      <c r="H45" s="548">
        <v>723</v>
      </c>
      <c r="I45" s="548">
        <v>654</v>
      </c>
      <c r="J45" s="548">
        <v>882</v>
      </c>
      <c r="K45" s="549">
        <v>-1</v>
      </c>
      <c r="L45" s="380">
        <v>-0.11337868480725624</v>
      </c>
    </row>
    <row r="46" spans="1:12" s="110" customFormat="1" ht="15" customHeight="1" x14ac:dyDescent="0.2">
      <c r="A46" s="381"/>
      <c r="B46" s="384"/>
      <c r="C46" s="366" t="s">
        <v>110</v>
      </c>
      <c r="D46" s="385"/>
      <c r="E46" s="383"/>
      <c r="F46" s="548">
        <v>458</v>
      </c>
      <c r="G46" s="548">
        <v>204</v>
      </c>
      <c r="H46" s="548">
        <v>301</v>
      </c>
      <c r="I46" s="548">
        <v>284</v>
      </c>
      <c r="J46" s="548">
        <v>457</v>
      </c>
      <c r="K46" s="549">
        <v>1</v>
      </c>
      <c r="L46" s="380">
        <v>0.21881838074398249</v>
      </c>
    </row>
    <row r="47" spans="1:12" s="110" customFormat="1" ht="15" customHeight="1" x14ac:dyDescent="0.2">
      <c r="A47" s="381"/>
      <c r="B47" s="385"/>
      <c r="C47" s="382" t="s">
        <v>352</v>
      </c>
      <c r="D47" s="385"/>
      <c r="E47" s="383"/>
      <c r="F47" s="548">
        <v>137</v>
      </c>
      <c r="G47" s="548">
        <v>44</v>
      </c>
      <c r="H47" s="548">
        <v>85</v>
      </c>
      <c r="I47" s="548">
        <v>77</v>
      </c>
      <c r="J47" s="550">
        <v>144</v>
      </c>
      <c r="K47" s="549">
        <v>-7</v>
      </c>
      <c r="L47" s="380">
        <v>-4.8611111111111107</v>
      </c>
    </row>
    <row r="48" spans="1:12" s="110" customFormat="1" ht="15" customHeight="1" x14ac:dyDescent="0.2">
      <c r="A48" s="381"/>
      <c r="B48" s="385"/>
      <c r="C48" s="366" t="s">
        <v>111</v>
      </c>
      <c r="D48" s="386"/>
      <c r="E48" s="387"/>
      <c r="F48" s="548">
        <v>52</v>
      </c>
      <c r="G48" s="548">
        <v>36</v>
      </c>
      <c r="H48" s="548">
        <v>37</v>
      </c>
      <c r="I48" s="548">
        <v>41</v>
      </c>
      <c r="J48" s="548">
        <v>57</v>
      </c>
      <c r="K48" s="549">
        <v>-5</v>
      </c>
      <c r="L48" s="380">
        <v>-8.7719298245614041</v>
      </c>
    </row>
    <row r="49" spans="1:12" s="110" customFormat="1" ht="15" customHeight="1" x14ac:dyDescent="0.2">
      <c r="A49" s="381"/>
      <c r="B49" s="385"/>
      <c r="C49" s="382" t="s">
        <v>352</v>
      </c>
      <c r="D49" s="385"/>
      <c r="E49" s="383"/>
      <c r="F49" s="548">
        <v>18</v>
      </c>
      <c r="G49" s="548">
        <v>12</v>
      </c>
      <c r="H49" s="548">
        <v>12</v>
      </c>
      <c r="I49" s="548">
        <v>18</v>
      </c>
      <c r="J49" s="548">
        <v>14</v>
      </c>
      <c r="K49" s="549">
        <v>4</v>
      </c>
      <c r="L49" s="380">
        <v>28.571428571428573</v>
      </c>
    </row>
    <row r="50" spans="1:12" s="110" customFormat="1" ht="15" customHeight="1" x14ac:dyDescent="0.2">
      <c r="A50" s="381"/>
      <c r="B50" s="384" t="s">
        <v>113</v>
      </c>
      <c r="C50" s="382" t="s">
        <v>181</v>
      </c>
      <c r="D50" s="385"/>
      <c r="E50" s="383"/>
      <c r="F50" s="548">
        <v>3122</v>
      </c>
      <c r="G50" s="548">
        <v>1558</v>
      </c>
      <c r="H50" s="548">
        <v>2356</v>
      </c>
      <c r="I50" s="548">
        <v>2190</v>
      </c>
      <c r="J50" s="550">
        <v>3181</v>
      </c>
      <c r="K50" s="549">
        <v>-59</v>
      </c>
      <c r="L50" s="380">
        <v>-1.8547626532536938</v>
      </c>
    </row>
    <row r="51" spans="1:12" s="110" customFormat="1" ht="15" customHeight="1" x14ac:dyDescent="0.2">
      <c r="A51" s="381"/>
      <c r="B51" s="385"/>
      <c r="C51" s="382" t="s">
        <v>352</v>
      </c>
      <c r="D51" s="385"/>
      <c r="E51" s="383"/>
      <c r="F51" s="548">
        <v>956</v>
      </c>
      <c r="G51" s="548">
        <v>486</v>
      </c>
      <c r="H51" s="548">
        <v>783</v>
      </c>
      <c r="I51" s="548">
        <v>728</v>
      </c>
      <c r="J51" s="548">
        <v>1006</v>
      </c>
      <c r="K51" s="549">
        <v>-50</v>
      </c>
      <c r="L51" s="380">
        <v>-4.9701789264413518</v>
      </c>
    </row>
    <row r="52" spans="1:12" s="110" customFormat="1" ht="15" customHeight="1" x14ac:dyDescent="0.2">
      <c r="A52" s="381"/>
      <c r="B52" s="384"/>
      <c r="C52" s="382" t="s">
        <v>182</v>
      </c>
      <c r="D52" s="385"/>
      <c r="E52" s="383"/>
      <c r="F52" s="548">
        <v>1236</v>
      </c>
      <c r="G52" s="548">
        <v>833</v>
      </c>
      <c r="H52" s="548">
        <v>1235</v>
      </c>
      <c r="I52" s="548">
        <v>944</v>
      </c>
      <c r="J52" s="548">
        <v>1122</v>
      </c>
      <c r="K52" s="549">
        <v>114</v>
      </c>
      <c r="L52" s="380">
        <v>10.160427807486631</v>
      </c>
    </row>
    <row r="53" spans="1:12" s="269" customFormat="1" ht="11.25" customHeight="1" x14ac:dyDescent="0.2">
      <c r="A53" s="381"/>
      <c r="B53" s="385"/>
      <c r="C53" s="382" t="s">
        <v>352</v>
      </c>
      <c r="D53" s="385"/>
      <c r="E53" s="383"/>
      <c r="F53" s="548">
        <v>408</v>
      </c>
      <c r="G53" s="548">
        <v>283</v>
      </c>
      <c r="H53" s="548">
        <v>442</v>
      </c>
      <c r="I53" s="548">
        <v>349</v>
      </c>
      <c r="J53" s="550">
        <v>365</v>
      </c>
      <c r="K53" s="549">
        <v>43</v>
      </c>
      <c r="L53" s="380">
        <v>11.780821917808218</v>
      </c>
    </row>
    <row r="54" spans="1:12" s="151" customFormat="1" ht="12.75" customHeight="1" x14ac:dyDescent="0.2">
      <c r="A54" s="381"/>
      <c r="B54" s="384" t="s">
        <v>113</v>
      </c>
      <c r="C54" s="384" t="s">
        <v>116</v>
      </c>
      <c r="D54" s="385"/>
      <c r="E54" s="383"/>
      <c r="F54" s="548">
        <v>2998</v>
      </c>
      <c r="G54" s="548">
        <v>1793</v>
      </c>
      <c r="H54" s="548">
        <v>2726</v>
      </c>
      <c r="I54" s="548">
        <v>2373</v>
      </c>
      <c r="J54" s="548">
        <v>2994</v>
      </c>
      <c r="K54" s="549">
        <v>4</v>
      </c>
      <c r="L54" s="380">
        <v>0.13360053440213762</v>
      </c>
    </row>
    <row r="55" spans="1:12" ht="11.25" x14ac:dyDescent="0.2">
      <c r="A55" s="381"/>
      <c r="B55" s="385"/>
      <c r="C55" s="382" t="s">
        <v>352</v>
      </c>
      <c r="D55" s="385"/>
      <c r="E55" s="383"/>
      <c r="F55" s="548">
        <v>730</v>
      </c>
      <c r="G55" s="548">
        <v>528</v>
      </c>
      <c r="H55" s="548">
        <v>852</v>
      </c>
      <c r="I55" s="548">
        <v>749</v>
      </c>
      <c r="J55" s="548">
        <v>793</v>
      </c>
      <c r="K55" s="549">
        <v>-63</v>
      </c>
      <c r="L55" s="380">
        <v>-7.9445145018915513</v>
      </c>
    </row>
    <row r="56" spans="1:12" ht="14.25" customHeight="1" x14ac:dyDescent="0.2">
      <c r="A56" s="381"/>
      <c r="B56" s="385"/>
      <c r="C56" s="384" t="s">
        <v>117</v>
      </c>
      <c r="D56" s="385"/>
      <c r="E56" s="383"/>
      <c r="F56" s="548">
        <v>1355</v>
      </c>
      <c r="G56" s="548">
        <v>596</v>
      </c>
      <c r="H56" s="548">
        <v>865</v>
      </c>
      <c r="I56" s="548">
        <v>760</v>
      </c>
      <c r="J56" s="548">
        <v>1307</v>
      </c>
      <c r="K56" s="549">
        <v>48</v>
      </c>
      <c r="L56" s="380">
        <v>3.6725325172149961</v>
      </c>
    </row>
    <row r="57" spans="1:12" ht="18.75" customHeight="1" x14ac:dyDescent="0.2">
      <c r="A57" s="388"/>
      <c r="B57" s="389"/>
      <c r="C57" s="390" t="s">
        <v>352</v>
      </c>
      <c r="D57" s="389"/>
      <c r="E57" s="391"/>
      <c r="F57" s="551">
        <v>633</v>
      </c>
      <c r="G57" s="552">
        <v>240</v>
      </c>
      <c r="H57" s="552">
        <v>373</v>
      </c>
      <c r="I57" s="552">
        <v>328</v>
      </c>
      <c r="J57" s="552">
        <v>578</v>
      </c>
      <c r="K57" s="553">
        <f t="shared" ref="K57" si="0">IF(OR(F57=".",J57=".")=TRUE,".",IF(OR(F57="*",J57="*")=TRUE,"*",IF(AND(F57="-",J57="-")=TRUE,"-",IF(AND(ISNUMBER(J57),ISNUMBER(F57))=TRUE,IF(F57-J57=0,0,F57-J57),IF(ISNUMBER(F57)=TRUE,F57,-J57)))))</f>
        <v>55</v>
      </c>
      <c r="L57" s="392">
        <f t="shared" ref="L57" si="1">IF(K57 =".",".",IF(K57 ="*","*",IF(K57="-","-",IF(K57=0,0,IF(OR(J57="-",J57=".",F57="-",F57=".")=TRUE,"X",IF(J57=0,"0,0",IF(ABS(K57*100/J57)&gt;250,".X",(K57*100/J57))))))))</f>
        <v>9.5155709342560559</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354</v>
      </c>
      <c r="B59" s="627"/>
      <c r="C59" s="627"/>
      <c r="D59" s="626"/>
      <c r="E59" s="627"/>
      <c r="F59" s="627"/>
      <c r="G59" s="627"/>
      <c r="H59" s="627"/>
      <c r="I59" s="627"/>
      <c r="J59" s="627"/>
      <c r="K59" s="627"/>
      <c r="L59" s="627"/>
    </row>
    <row r="60" spans="1:12" ht="11.25" customHeight="1" x14ac:dyDescent="0.2">
      <c r="A60" s="628" t="s">
        <v>355</v>
      </c>
      <c r="B60" s="629"/>
      <c r="C60" s="629"/>
      <c r="D60" s="629"/>
      <c r="E60" s="629"/>
      <c r="F60" s="629"/>
      <c r="G60" s="629"/>
      <c r="H60" s="629"/>
      <c r="I60" s="629"/>
      <c r="J60" s="629"/>
      <c r="K60" s="629"/>
      <c r="L60" s="629"/>
    </row>
    <row r="61" spans="1:12" ht="12.75" customHeight="1" x14ac:dyDescent="0.2">
      <c r="A61" s="630" t="s">
        <v>356</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358</v>
      </c>
      <c r="E7" s="648"/>
      <c r="F7" s="648"/>
      <c r="G7" s="648"/>
      <c r="H7" s="649"/>
      <c r="I7" s="650" t="s">
        <v>359</v>
      </c>
      <c r="J7" s="651"/>
      <c r="K7" s="96"/>
      <c r="L7" s="96"/>
      <c r="M7" s="96"/>
      <c r="N7" s="96"/>
      <c r="O7" s="96"/>
    </row>
    <row r="8" spans="1:15" ht="21.75" customHeight="1" x14ac:dyDescent="0.2">
      <c r="A8" s="616"/>
      <c r="B8" s="617"/>
      <c r="C8" s="583"/>
      <c r="D8" s="566" t="s">
        <v>335</v>
      </c>
      <c r="E8" s="566" t="s">
        <v>337</v>
      </c>
      <c r="F8" s="566" t="s">
        <v>338</v>
      </c>
      <c r="G8" s="566" t="s">
        <v>339</v>
      </c>
      <c r="H8" s="566" t="s">
        <v>340</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4487</v>
      </c>
      <c r="E11" s="114">
        <v>2565</v>
      </c>
      <c r="F11" s="114">
        <v>4796</v>
      </c>
      <c r="G11" s="114">
        <v>3189</v>
      </c>
      <c r="H11" s="140">
        <v>4443</v>
      </c>
      <c r="I11" s="115">
        <v>44</v>
      </c>
      <c r="J11" s="116">
        <v>0.99032185460274591</v>
      </c>
    </row>
    <row r="12" spans="1:15" s="110" customFormat="1" ht="24.95" customHeight="1" x14ac:dyDescent="0.2">
      <c r="A12" s="193" t="s">
        <v>132</v>
      </c>
      <c r="B12" s="194" t="s">
        <v>133</v>
      </c>
      <c r="C12" s="113">
        <v>20.793403164698017</v>
      </c>
      <c r="D12" s="115">
        <v>933</v>
      </c>
      <c r="E12" s="114">
        <v>130</v>
      </c>
      <c r="F12" s="114">
        <v>465</v>
      </c>
      <c r="G12" s="114">
        <v>322</v>
      </c>
      <c r="H12" s="140">
        <v>1043</v>
      </c>
      <c r="I12" s="115">
        <v>-110</v>
      </c>
      <c r="J12" s="116">
        <v>-10.546500479386385</v>
      </c>
    </row>
    <row r="13" spans="1:15" s="110" customFormat="1" ht="24.95" customHeight="1" x14ac:dyDescent="0.2">
      <c r="A13" s="193" t="s">
        <v>134</v>
      </c>
      <c r="B13" s="199" t="s">
        <v>214</v>
      </c>
      <c r="C13" s="113">
        <v>2.3846668152440382</v>
      </c>
      <c r="D13" s="115">
        <v>107</v>
      </c>
      <c r="E13" s="114">
        <v>32</v>
      </c>
      <c r="F13" s="114">
        <v>37</v>
      </c>
      <c r="G13" s="114">
        <v>26</v>
      </c>
      <c r="H13" s="140">
        <v>41</v>
      </c>
      <c r="I13" s="115">
        <v>66</v>
      </c>
      <c r="J13" s="116">
        <v>160.97560975609755</v>
      </c>
    </row>
    <row r="14" spans="1:15" s="287" customFormat="1" ht="24.95" customHeight="1" x14ac:dyDescent="0.2">
      <c r="A14" s="193" t="s">
        <v>215</v>
      </c>
      <c r="B14" s="199" t="s">
        <v>137</v>
      </c>
      <c r="C14" s="113">
        <v>9.1820815689770452</v>
      </c>
      <c r="D14" s="115">
        <v>412</v>
      </c>
      <c r="E14" s="114">
        <v>374</v>
      </c>
      <c r="F14" s="114">
        <v>597</v>
      </c>
      <c r="G14" s="114">
        <v>390</v>
      </c>
      <c r="H14" s="140">
        <v>445</v>
      </c>
      <c r="I14" s="115">
        <v>-33</v>
      </c>
      <c r="J14" s="116">
        <v>-7.415730337078652</v>
      </c>
      <c r="K14" s="110"/>
      <c r="L14" s="110"/>
      <c r="M14" s="110"/>
      <c r="N14" s="110"/>
      <c r="O14" s="110"/>
    </row>
    <row r="15" spans="1:15" s="110" customFormat="1" ht="24.95" customHeight="1" x14ac:dyDescent="0.2">
      <c r="A15" s="193" t="s">
        <v>216</v>
      </c>
      <c r="B15" s="199" t="s">
        <v>217</v>
      </c>
      <c r="C15" s="113">
        <v>4.1675952752395808</v>
      </c>
      <c r="D15" s="115">
        <v>187</v>
      </c>
      <c r="E15" s="114">
        <v>188</v>
      </c>
      <c r="F15" s="114">
        <v>271</v>
      </c>
      <c r="G15" s="114">
        <v>168</v>
      </c>
      <c r="H15" s="140">
        <v>227</v>
      </c>
      <c r="I15" s="115">
        <v>-40</v>
      </c>
      <c r="J15" s="116">
        <v>-17.621145374449338</v>
      </c>
    </row>
    <row r="16" spans="1:15" s="287" customFormat="1" ht="24.95" customHeight="1" x14ac:dyDescent="0.2">
      <c r="A16" s="193" t="s">
        <v>218</v>
      </c>
      <c r="B16" s="199" t="s">
        <v>141</v>
      </c>
      <c r="C16" s="113">
        <v>3.6104301314909741</v>
      </c>
      <c r="D16" s="115">
        <v>162</v>
      </c>
      <c r="E16" s="114">
        <v>151</v>
      </c>
      <c r="F16" s="114">
        <v>216</v>
      </c>
      <c r="G16" s="114">
        <v>135</v>
      </c>
      <c r="H16" s="140">
        <v>169</v>
      </c>
      <c r="I16" s="115">
        <v>-7</v>
      </c>
      <c r="J16" s="116">
        <v>-4.1420118343195265</v>
      </c>
      <c r="K16" s="110"/>
      <c r="L16" s="110"/>
      <c r="M16" s="110"/>
      <c r="N16" s="110"/>
      <c r="O16" s="110"/>
    </row>
    <row r="17" spans="1:15" s="110" customFormat="1" ht="24.95" customHeight="1" x14ac:dyDescent="0.2">
      <c r="A17" s="193" t="s">
        <v>142</v>
      </c>
      <c r="B17" s="199" t="s">
        <v>220</v>
      </c>
      <c r="C17" s="113">
        <v>1.4040561622464898</v>
      </c>
      <c r="D17" s="115">
        <v>63</v>
      </c>
      <c r="E17" s="114">
        <v>35</v>
      </c>
      <c r="F17" s="114">
        <v>110</v>
      </c>
      <c r="G17" s="114">
        <v>87</v>
      </c>
      <c r="H17" s="140">
        <v>49</v>
      </c>
      <c r="I17" s="115">
        <v>14</v>
      </c>
      <c r="J17" s="116">
        <v>28.571428571428573</v>
      </c>
    </row>
    <row r="18" spans="1:15" s="287" customFormat="1" ht="24.95" customHeight="1" x14ac:dyDescent="0.2">
      <c r="A18" s="201" t="s">
        <v>144</v>
      </c>
      <c r="B18" s="202" t="s">
        <v>145</v>
      </c>
      <c r="C18" s="113">
        <v>10.40784488522398</v>
      </c>
      <c r="D18" s="115">
        <v>467</v>
      </c>
      <c r="E18" s="114">
        <v>286</v>
      </c>
      <c r="F18" s="114">
        <v>577</v>
      </c>
      <c r="G18" s="114">
        <v>314</v>
      </c>
      <c r="H18" s="140">
        <v>468</v>
      </c>
      <c r="I18" s="115">
        <v>-1</v>
      </c>
      <c r="J18" s="116">
        <v>-0.21367521367521367</v>
      </c>
      <c r="K18" s="110"/>
      <c r="L18" s="110"/>
      <c r="M18" s="110"/>
      <c r="N18" s="110"/>
      <c r="O18" s="110"/>
    </row>
    <row r="19" spans="1:15" s="110" customFormat="1" ht="24.95" customHeight="1" x14ac:dyDescent="0.2">
      <c r="A19" s="193" t="s">
        <v>146</v>
      </c>
      <c r="B19" s="199" t="s">
        <v>147</v>
      </c>
      <c r="C19" s="113">
        <v>15.689770447960775</v>
      </c>
      <c r="D19" s="115">
        <v>704</v>
      </c>
      <c r="E19" s="114">
        <v>379</v>
      </c>
      <c r="F19" s="114">
        <v>839</v>
      </c>
      <c r="G19" s="114">
        <v>489</v>
      </c>
      <c r="H19" s="140">
        <v>602</v>
      </c>
      <c r="I19" s="115">
        <v>102</v>
      </c>
      <c r="J19" s="116">
        <v>16.943521594684384</v>
      </c>
    </row>
    <row r="20" spans="1:15" s="287" customFormat="1" ht="24.95" customHeight="1" x14ac:dyDescent="0.2">
      <c r="A20" s="193" t="s">
        <v>148</v>
      </c>
      <c r="B20" s="199" t="s">
        <v>149</v>
      </c>
      <c r="C20" s="113">
        <v>5.8168041007354576</v>
      </c>
      <c r="D20" s="115">
        <v>261</v>
      </c>
      <c r="E20" s="114">
        <v>226</v>
      </c>
      <c r="F20" s="114">
        <v>299</v>
      </c>
      <c r="G20" s="114">
        <v>271</v>
      </c>
      <c r="H20" s="140">
        <v>358</v>
      </c>
      <c r="I20" s="115">
        <v>-97</v>
      </c>
      <c r="J20" s="116">
        <v>-27.094972067039105</v>
      </c>
      <c r="K20" s="110"/>
      <c r="L20" s="110"/>
      <c r="M20" s="110"/>
      <c r="N20" s="110"/>
      <c r="O20" s="110"/>
    </row>
    <row r="21" spans="1:15" s="110" customFormat="1" ht="24.95" customHeight="1" x14ac:dyDescent="0.2">
      <c r="A21" s="201" t="s">
        <v>150</v>
      </c>
      <c r="B21" s="202" t="s">
        <v>151</v>
      </c>
      <c r="C21" s="113">
        <v>5.5047916202362384</v>
      </c>
      <c r="D21" s="115">
        <v>247</v>
      </c>
      <c r="E21" s="114">
        <v>192</v>
      </c>
      <c r="F21" s="114">
        <v>281</v>
      </c>
      <c r="G21" s="114">
        <v>306</v>
      </c>
      <c r="H21" s="140">
        <v>247</v>
      </c>
      <c r="I21" s="115">
        <v>0</v>
      </c>
      <c r="J21" s="116">
        <v>0</v>
      </c>
    </row>
    <row r="22" spans="1:15" s="110" customFormat="1" ht="24.95" customHeight="1" x14ac:dyDescent="0.2">
      <c r="A22" s="201" t="s">
        <v>152</v>
      </c>
      <c r="B22" s="199" t="s">
        <v>153</v>
      </c>
      <c r="C22" s="113">
        <v>0.89146422999777131</v>
      </c>
      <c r="D22" s="115">
        <v>40</v>
      </c>
      <c r="E22" s="114">
        <v>24</v>
      </c>
      <c r="F22" s="114">
        <v>40</v>
      </c>
      <c r="G22" s="114">
        <v>24</v>
      </c>
      <c r="H22" s="140">
        <v>32</v>
      </c>
      <c r="I22" s="115">
        <v>8</v>
      </c>
      <c r="J22" s="116">
        <v>25</v>
      </c>
    </row>
    <row r="23" spans="1:15" s="110" customFormat="1" ht="24.95" customHeight="1" x14ac:dyDescent="0.2">
      <c r="A23" s="193" t="s">
        <v>154</v>
      </c>
      <c r="B23" s="199" t="s">
        <v>155</v>
      </c>
      <c r="C23" s="113">
        <v>0.33429908624916427</v>
      </c>
      <c r="D23" s="115">
        <v>15</v>
      </c>
      <c r="E23" s="114">
        <v>22</v>
      </c>
      <c r="F23" s="114">
        <v>27</v>
      </c>
      <c r="G23" s="114">
        <v>23</v>
      </c>
      <c r="H23" s="140">
        <v>35</v>
      </c>
      <c r="I23" s="115">
        <v>-20</v>
      </c>
      <c r="J23" s="116">
        <v>-57.142857142857146</v>
      </c>
    </row>
    <row r="24" spans="1:15" s="110" customFormat="1" ht="24.95" customHeight="1" x14ac:dyDescent="0.2">
      <c r="A24" s="193" t="s">
        <v>156</v>
      </c>
      <c r="B24" s="199" t="s">
        <v>221</v>
      </c>
      <c r="C24" s="113">
        <v>2.7635391129930911</v>
      </c>
      <c r="D24" s="115">
        <v>124</v>
      </c>
      <c r="E24" s="114">
        <v>81</v>
      </c>
      <c r="F24" s="114">
        <v>179</v>
      </c>
      <c r="G24" s="114">
        <v>116</v>
      </c>
      <c r="H24" s="140">
        <v>122</v>
      </c>
      <c r="I24" s="115">
        <v>2</v>
      </c>
      <c r="J24" s="116">
        <v>1.639344262295082</v>
      </c>
    </row>
    <row r="25" spans="1:15" s="110" customFormat="1" ht="24.95" customHeight="1" x14ac:dyDescent="0.2">
      <c r="A25" s="193" t="s">
        <v>222</v>
      </c>
      <c r="B25" s="204" t="s">
        <v>159</v>
      </c>
      <c r="C25" s="113">
        <v>4.4350345442389125</v>
      </c>
      <c r="D25" s="115">
        <v>199</v>
      </c>
      <c r="E25" s="114">
        <v>83</v>
      </c>
      <c r="F25" s="114">
        <v>161</v>
      </c>
      <c r="G25" s="114">
        <v>182</v>
      </c>
      <c r="H25" s="140">
        <v>200</v>
      </c>
      <c r="I25" s="115">
        <v>-1</v>
      </c>
      <c r="J25" s="116">
        <v>-0.5</v>
      </c>
    </row>
    <row r="26" spans="1:15" s="110" customFormat="1" ht="24.95" customHeight="1" x14ac:dyDescent="0.2">
      <c r="A26" s="201">
        <v>782.78300000000002</v>
      </c>
      <c r="B26" s="203" t="s">
        <v>160</v>
      </c>
      <c r="C26" s="113">
        <v>3.8778694004903054</v>
      </c>
      <c r="D26" s="115">
        <v>174</v>
      </c>
      <c r="E26" s="114">
        <v>123</v>
      </c>
      <c r="F26" s="114">
        <v>232</v>
      </c>
      <c r="G26" s="114">
        <v>166</v>
      </c>
      <c r="H26" s="140">
        <v>173</v>
      </c>
      <c r="I26" s="115">
        <v>1</v>
      </c>
      <c r="J26" s="116">
        <v>0.5780346820809249</v>
      </c>
    </row>
    <row r="27" spans="1:15" s="110" customFormat="1" ht="24.95" customHeight="1" x14ac:dyDescent="0.2">
      <c r="A27" s="193" t="s">
        <v>161</v>
      </c>
      <c r="B27" s="199" t="s">
        <v>162</v>
      </c>
      <c r="C27" s="113">
        <v>0.75774459549810569</v>
      </c>
      <c r="D27" s="115">
        <v>34</v>
      </c>
      <c r="E27" s="114">
        <v>40</v>
      </c>
      <c r="F27" s="114">
        <v>86</v>
      </c>
      <c r="G27" s="114">
        <v>64</v>
      </c>
      <c r="H27" s="140">
        <v>37</v>
      </c>
      <c r="I27" s="115">
        <v>-3</v>
      </c>
      <c r="J27" s="116">
        <v>-8.1081081081081088</v>
      </c>
    </row>
    <row r="28" spans="1:15" s="110" customFormat="1" ht="24.95" customHeight="1" x14ac:dyDescent="0.2">
      <c r="A28" s="193" t="s">
        <v>163</v>
      </c>
      <c r="B28" s="199" t="s">
        <v>164</v>
      </c>
      <c r="C28" s="113">
        <v>2.3846668152440382</v>
      </c>
      <c r="D28" s="115">
        <v>107</v>
      </c>
      <c r="E28" s="114">
        <v>45</v>
      </c>
      <c r="F28" s="114">
        <v>126</v>
      </c>
      <c r="G28" s="114">
        <v>52</v>
      </c>
      <c r="H28" s="140">
        <v>73</v>
      </c>
      <c r="I28" s="115">
        <v>34</v>
      </c>
      <c r="J28" s="116">
        <v>46.575342465753423</v>
      </c>
    </row>
    <row r="29" spans="1:15" s="110" customFormat="1" ht="24.95" customHeight="1" x14ac:dyDescent="0.2">
      <c r="A29" s="193">
        <v>86</v>
      </c>
      <c r="B29" s="199" t="s">
        <v>165</v>
      </c>
      <c r="C29" s="113">
        <v>8.6472030309783818</v>
      </c>
      <c r="D29" s="115">
        <v>388</v>
      </c>
      <c r="E29" s="114">
        <v>284</v>
      </c>
      <c r="F29" s="114">
        <v>344</v>
      </c>
      <c r="G29" s="114">
        <v>189</v>
      </c>
      <c r="H29" s="140">
        <v>296</v>
      </c>
      <c r="I29" s="115">
        <v>92</v>
      </c>
      <c r="J29" s="116">
        <v>31.081081081081081</v>
      </c>
    </row>
    <row r="30" spans="1:15" s="110" customFormat="1" ht="24.95" customHeight="1" x14ac:dyDescent="0.2">
      <c r="A30" s="193">
        <v>87.88</v>
      </c>
      <c r="B30" s="204" t="s">
        <v>166</v>
      </c>
      <c r="C30" s="113">
        <v>4.5687541787385779</v>
      </c>
      <c r="D30" s="115">
        <v>205</v>
      </c>
      <c r="E30" s="114">
        <v>161</v>
      </c>
      <c r="F30" s="114">
        <v>340</v>
      </c>
      <c r="G30" s="114">
        <v>149</v>
      </c>
      <c r="H30" s="140">
        <v>174</v>
      </c>
      <c r="I30" s="115">
        <v>31</v>
      </c>
      <c r="J30" s="116">
        <v>17.816091954022987</v>
      </c>
    </row>
    <row r="31" spans="1:15" s="110" customFormat="1" ht="24.95" customHeight="1" x14ac:dyDescent="0.2">
      <c r="A31" s="193" t="s">
        <v>167</v>
      </c>
      <c r="B31" s="199" t="s">
        <v>168</v>
      </c>
      <c r="C31" s="113">
        <v>1.5600624024960998</v>
      </c>
      <c r="D31" s="115">
        <v>70</v>
      </c>
      <c r="E31" s="114">
        <v>83</v>
      </c>
      <c r="F31" s="114">
        <v>166</v>
      </c>
      <c r="G31" s="114">
        <v>106</v>
      </c>
      <c r="H31" s="140">
        <v>97</v>
      </c>
      <c r="I31" s="115">
        <v>-27</v>
      </c>
      <c r="J31" s="116">
        <v>-27.835051546391753</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20.793403164698017</v>
      </c>
      <c r="D34" s="115">
        <v>933</v>
      </c>
      <c r="E34" s="114">
        <v>130</v>
      </c>
      <c r="F34" s="114">
        <v>465</v>
      </c>
      <c r="G34" s="114">
        <v>322</v>
      </c>
      <c r="H34" s="140">
        <v>1043</v>
      </c>
      <c r="I34" s="115">
        <v>-110</v>
      </c>
      <c r="J34" s="116">
        <v>-10.546500479386385</v>
      </c>
    </row>
    <row r="35" spans="1:10" s="110" customFormat="1" ht="24.95" customHeight="1" x14ac:dyDescent="0.2">
      <c r="A35" s="292" t="s">
        <v>171</v>
      </c>
      <c r="B35" s="293" t="s">
        <v>172</v>
      </c>
      <c r="C35" s="113">
        <v>21.974593269445062</v>
      </c>
      <c r="D35" s="115">
        <v>986</v>
      </c>
      <c r="E35" s="114">
        <v>692</v>
      </c>
      <c r="F35" s="114">
        <v>1211</v>
      </c>
      <c r="G35" s="114">
        <v>730</v>
      </c>
      <c r="H35" s="140">
        <v>954</v>
      </c>
      <c r="I35" s="115">
        <v>32</v>
      </c>
      <c r="J35" s="116">
        <v>3.3542976939203353</v>
      </c>
    </row>
    <row r="36" spans="1:10" s="110" customFormat="1" ht="24.95" customHeight="1" x14ac:dyDescent="0.2">
      <c r="A36" s="294" t="s">
        <v>173</v>
      </c>
      <c r="B36" s="295" t="s">
        <v>174</v>
      </c>
      <c r="C36" s="125">
        <v>57.232003565856921</v>
      </c>
      <c r="D36" s="143">
        <v>2568</v>
      </c>
      <c r="E36" s="144">
        <v>1743</v>
      </c>
      <c r="F36" s="144">
        <v>3120</v>
      </c>
      <c r="G36" s="144">
        <v>2137</v>
      </c>
      <c r="H36" s="145">
        <v>2446</v>
      </c>
      <c r="I36" s="143">
        <v>122</v>
      </c>
      <c r="J36" s="146">
        <v>4.9877350776778417</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360</v>
      </c>
      <c r="B39" s="645"/>
      <c r="C39" s="645"/>
      <c r="D39" s="645"/>
      <c r="E39" s="645"/>
      <c r="F39" s="645"/>
      <c r="G39" s="645"/>
      <c r="H39" s="645"/>
      <c r="I39" s="645"/>
      <c r="J39" s="645"/>
    </row>
    <row r="40" spans="1:10" ht="31.5" customHeight="1" x14ac:dyDescent="0.2">
      <c r="A40" s="646" t="s">
        <v>361</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335</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332</v>
      </c>
      <c r="B7" s="577"/>
      <c r="C7" s="577"/>
      <c r="D7" s="582" t="s">
        <v>94</v>
      </c>
      <c r="E7" s="656" t="s">
        <v>363</v>
      </c>
      <c r="F7" s="586"/>
      <c r="G7" s="586"/>
      <c r="H7" s="586"/>
      <c r="I7" s="587"/>
      <c r="J7" s="650" t="s">
        <v>359</v>
      </c>
      <c r="K7" s="651"/>
      <c r="L7" s="96"/>
      <c r="M7" s="96"/>
      <c r="N7" s="96"/>
      <c r="O7" s="96"/>
    </row>
    <row r="8" spans="1:15" ht="21.75" customHeight="1" x14ac:dyDescent="0.2">
      <c r="A8" s="578"/>
      <c r="B8" s="579"/>
      <c r="C8" s="579"/>
      <c r="D8" s="583"/>
      <c r="E8" s="566" t="s">
        <v>335</v>
      </c>
      <c r="F8" s="566" t="s">
        <v>337</v>
      </c>
      <c r="G8" s="566" t="s">
        <v>338</v>
      </c>
      <c r="H8" s="566" t="s">
        <v>339</v>
      </c>
      <c r="I8" s="566" t="s">
        <v>340</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4487</v>
      </c>
      <c r="F11" s="264">
        <v>2565</v>
      </c>
      <c r="G11" s="264">
        <v>4796</v>
      </c>
      <c r="H11" s="264">
        <v>3189</v>
      </c>
      <c r="I11" s="265">
        <v>4443</v>
      </c>
      <c r="J11" s="263">
        <v>44</v>
      </c>
      <c r="K11" s="266">
        <v>0.99032185460274591</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37.419211054156449</v>
      </c>
      <c r="E13" s="115">
        <v>1679</v>
      </c>
      <c r="F13" s="114">
        <v>718</v>
      </c>
      <c r="G13" s="114">
        <v>1270</v>
      </c>
      <c r="H13" s="114">
        <v>1027</v>
      </c>
      <c r="I13" s="140">
        <v>1726</v>
      </c>
      <c r="J13" s="115">
        <v>-47</v>
      </c>
      <c r="K13" s="116">
        <v>-2.7230590961761298</v>
      </c>
    </row>
    <row r="14" spans="1:15" ht="15.95" customHeight="1" x14ac:dyDescent="0.2">
      <c r="A14" s="306" t="s">
        <v>230</v>
      </c>
      <c r="B14" s="307"/>
      <c r="C14" s="308"/>
      <c r="D14" s="113">
        <v>51.415199465121461</v>
      </c>
      <c r="E14" s="115">
        <v>2307</v>
      </c>
      <c r="F14" s="114">
        <v>1503</v>
      </c>
      <c r="G14" s="114">
        <v>3051</v>
      </c>
      <c r="H14" s="114">
        <v>1825</v>
      </c>
      <c r="I14" s="140">
        <v>2279</v>
      </c>
      <c r="J14" s="115">
        <v>28</v>
      </c>
      <c r="K14" s="116">
        <v>1.228609039052216</v>
      </c>
    </row>
    <row r="15" spans="1:15" ht="15.95" customHeight="1" x14ac:dyDescent="0.2">
      <c r="A15" s="306" t="s">
        <v>231</v>
      </c>
      <c r="B15" s="307"/>
      <c r="C15" s="308"/>
      <c r="D15" s="113">
        <v>6.0173835524849562</v>
      </c>
      <c r="E15" s="115">
        <v>270</v>
      </c>
      <c r="F15" s="114">
        <v>181</v>
      </c>
      <c r="G15" s="114">
        <v>274</v>
      </c>
      <c r="H15" s="114">
        <v>191</v>
      </c>
      <c r="I15" s="140">
        <v>240</v>
      </c>
      <c r="J15" s="115">
        <v>30</v>
      </c>
      <c r="K15" s="116">
        <v>12.5</v>
      </c>
    </row>
    <row r="16" spans="1:15" ht="15.95" customHeight="1" x14ac:dyDescent="0.2">
      <c r="A16" s="306" t="s">
        <v>232</v>
      </c>
      <c r="B16" s="307"/>
      <c r="C16" s="308"/>
      <c r="D16" s="113">
        <v>5.1482059282371297</v>
      </c>
      <c r="E16" s="115">
        <v>231</v>
      </c>
      <c r="F16" s="114">
        <v>163</v>
      </c>
      <c r="G16" s="114">
        <v>201</v>
      </c>
      <c r="H16" s="114">
        <v>146</v>
      </c>
      <c r="I16" s="140">
        <v>198</v>
      </c>
      <c r="J16" s="115">
        <v>33</v>
      </c>
      <c r="K16" s="116">
        <v>16.666666666666668</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2.2732337864943171</v>
      </c>
      <c r="E18" s="115">
        <v>102</v>
      </c>
      <c r="F18" s="114">
        <v>44</v>
      </c>
      <c r="G18" s="114">
        <v>166</v>
      </c>
      <c r="H18" s="114">
        <v>62</v>
      </c>
      <c r="I18" s="140">
        <v>103</v>
      </c>
      <c r="J18" s="115">
        <v>-1</v>
      </c>
      <c r="K18" s="116">
        <v>-0.970873786407767</v>
      </c>
    </row>
    <row r="19" spans="1:11" ht="14.1" customHeight="1" x14ac:dyDescent="0.2">
      <c r="A19" s="306" t="s">
        <v>235</v>
      </c>
      <c r="B19" s="307" t="s">
        <v>236</v>
      </c>
      <c r="C19" s="308"/>
      <c r="D19" s="113">
        <v>1.894361488745264</v>
      </c>
      <c r="E19" s="115">
        <v>85</v>
      </c>
      <c r="F19" s="114">
        <v>34</v>
      </c>
      <c r="G19" s="114">
        <v>139</v>
      </c>
      <c r="H19" s="114">
        <v>51</v>
      </c>
      <c r="I19" s="140">
        <v>92</v>
      </c>
      <c r="J19" s="115">
        <v>-7</v>
      </c>
      <c r="K19" s="116">
        <v>-7.6086956521739131</v>
      </c>
    </row>
    <row r="20" spans="1:11" ht="14.1" customHeight="1" x14ac:dyDescent="0.2">
      <c r="A20" s="306">
        <v>12</v>
      </c>
      <c r="B20" s="307" t="s">
        <v>237</v>
      </c>
      <c r="C20" s="308"/>
      <c r="D20" s="113">
        <v>24.582126142188546</v>
      </c>
      <c r="E20" s="115">
        <v>1103</v>
      </c>
      <c r="F20" s="114">
        <v>119</v>
      </c>
      <c r="G20" s="114">
        <v>416</v>
      </c>
      <c r="H20" s="114">
        <v>379</v>
      </c>
      <c r="I20" s="140">
        <v>1156</v>
      </c>
      <c r="J20" s="115">
        <v>-53</v>
      </c>
      <c r="K20" s="116">
        <v>-4.5847750865051902</v>
      </c>
    </row>
    <row r="21" spans="1:11" ht="14.1" customHeight="1" x14ac:dyDescent="0.2">
      <c r="A21" s="306">
        <v>21</v>
      </c>
      <c r="B21" s="307" t="s">
        <v>238</v>
      </c>
      <c r="C21" s="308"/>
      <c r="D21" s="113">
        <v>0.2674392689993314</v>
      </c>
      <c r="E21" s="115">
        <v>12</v>
      </c>
      <c r="F21" s="114">
        <v>6</v>
      </c>
      <c r="G21" s="114">
        <v>22</v>
      </c>
      <c r="H21" s="114">
        <v>19</v>
      </c>
      <c r="I21" s="140">
        <v>18</v>
      </c>
      <c r="J21" s="115">
        <v>-6</v>
      </c>
      <c r="K21" s="116">
        <v>-33.333333333333336</v>
      </c>
    </row>
    <row r="22" spans="1:11" ht="14.1" customHeight="1" x14ac:dyDescent="0.2">
      <c r="A22" s="306">
        <v>22</v>
      </c>
      <c r="B22" s="307" t="s">
        <v>239</v>
      </c>
      <c r="C22" s="308"/>
      <c r="D22" s="113">
        <v>1.3149097392467126</v>
      </c>
      <c r="E22" s="115">
        <v>59</v>
      </c>
      <c r="F22" s="114">
        <v>58</v>
      </c>
      <c r="G22" s="114">
        <v>97</v>
      </c>
      <c r="H22" s="114">
        <v>55</v>
      </c>
      <c r="I22" s="140">
        <v>40</v>
      </c>
      <c r="J22" s="115">
        <v>19</v>
      </c>
      <c r="K22" s="116">
        <v>47.5</v>
      </c>
    </row>
    <row r="23" spans="1:11" ht="14.1" customHeight="1" x14ac:dyDescent="0.2">
      <c r="A23" s="306">
        <v>23</v>
      </c>
      <c r="B23" s="307" t="s">
        <v>240</v>
      </c>
      <c r="C23" s="308"/>
      <c r="D23" s="113">
        <v>0.28972587474927569</v>
      </c>
      <c r="E23" s="115">
        <v>13</v>
      </c>
      <c r="F23" s="114">
        <v>13</v>
      </c>
      <c r="G23" s="114">
        <v>16</v>
      </c>
      <c r="H23" s="114">
        <v>10</v>
      </c>
      <c r="I23" s="140">
        <v>18</v>
      </c>
      <c r="J23" s="115">
        <v>-5</v>
      </c>
      <c r="K23" s="116">
        <v>-27.777777777777779</v>
      </c>
    </row>
    <row r="24" spans="1:11" ht="14.1" customHeight="1" x14ac:dyDescent="0.2">
      <c r="A24" s="306">
        <v>24</v>
      </c>
      <c r="B24" s="307" t="s">
        <v>241</v>
      </c>
      <c r="C24" s="308"/>
      <c r="D24" s="113">
        <v>1.6937820369957655</v>
      </c>
      <c r="E24" s="115">
        <v>76</v>
      </c>
      <c r="F24" s="114">
        <v>54</v>
      </c>
      <c r="G24" s="114">
        <v>100</v>
      </c>
      <c r="H24" s="114">
        <v>61</v>
      </c>
      <c r="I24" s="140">
        <v>91</v>
      </c>
      <c r="J24" s="115">
        <v>-15</v>
      </c>
      <c r="K24" s="116">
        <v>-16.483516483516482</v>
      </c>
    </row>
    <row r="25" spans="1:11" ht="14.1" customHeight="1" x14ac:dyDescent="0.2">
      <c r="A25" s="306">
        <v>25</v>
      </c>
      <c r="B25" s="307" t="s">
        <v>242</v>
      </c>
      <c r="C25" s="308"/>
      <c r="D25" s="113">
        <v>2.8749721417428127</v>
      </c>
      <c r="E25" s="115">
        <v>129</v>
      </c>
      <c r="F25" s="114">
        <v>57</v>
      </c>
      <c r="G25" s="114">
        <v>174</v>
      </c>
      <c r="H25" s="114">
        <v>89</v>
      </c>
      <c r="I25" s="140">
        <v>140</v>
      </c>
      <c r="J25" s="115">
        <v>-11</v>
      </c>
      <c r="K25" s="116">
        <v>-7.8571428571428568</v>
      </c>
    </row>
    <row r="26" spans="1:11" ht="14.1" customHeight="1" x14ac:dyDescent="0.2">
      <c r="A26" s="306">
        <v>26</v>
      </c>
      <c r="B26" s="307" t="s">
        <v>243</v>
      </c>
      <c r="C26" s="308"/>
      <c r="D26" s="113">
        <v>2.2955203922442613</v>
      </c>
      <c r="E26" s="115">
        <v>103</v>
      </c>
      <c r="F26" s="114">
        <v>77</v>
      </c>
      <c r="G26" s="114">
        <v>126</v>
      </c>
      <c r="H26" s="114">
        <v>65</v>
      </c>
      <c r="I26" s="140">
        <v>100</v>
      </c>
      <c r="J26" s="115">
        <v>3</v>
      </c>
      <c r="K26" s="116">
        <v>3</v>
      </c>
    </row>
    <row r="27" spans="1:11" ht="14.1" customHeight="1" x14ac:dyDescent="0.2">
      <c r="A27" s="306">
        <v>27</v>
      </c>
      <c r="B27" s="307" t="s">
        <v>244</v>
      </c>
      <c r="C27" s="308"/>
      <c r="D27" s="113">
        <v>0.57945174949855138</v>
      </c>
      <c r="E27" s="115">
        <v>26</v>
      </c>
      <c r="F27" s="114">
        <v>26</v>
      </c>
      <c r="G27" s="114">
        <v>30</v>
      </c>
      <c r="H27" s="114">
        <v>34</v>
      </c>
      <c r="I27" s="140">
        <v>29</v>
      </c>
      <c r="J27" s="115">
        <v>-3</v>
      </c>
      <c r="K27" s="116">
        <v>-10.344827586206897</v>
      </c>
    </row>
    <row r="28" spans="1:11" ht="14.1" customHeight="1" x14ac:dyDescent="0.2">
      <c r="A28" s="306">
        <v>28</v>
      </c>
      <c r="B28" s="307" t="s">
        <v>245</v>
      </c>
      <c r="C28" s="308"/>
      <c r="D28" s="113">
        <v>0.2674392689993314</v>
      </c>
      <c r="E28" s="115">
        <v>12</v>
      </c>
      <c r="F28" s="114">
        <v>11</v>
      </c>
      <c r="G28" s="114">
        <v>9</v>
      </c>
      <c r="H28" s="114">
        <v>18</v>
      </c>
      <c r="I28" s="140">
        <v>9</v>
      </c>
      <c r="J28" s="115">
        <v>3</v>
      </c>
      <c r="K28" s="116">
        <v>33.333333333333336</v>
      </c>
    </row>
    <row r="29" spans="1:11" ht="14.1" customHeight="1" x14ac:dyDescent="0.2">
      <c r="A29" s="306">
        <v>29</v>
      </c>
      <c r="B29" s="307" t="s">
        <v>246</v>
      </c>
      <c r="C29" s="308"/>
      <c r="D29" s="113">
        <v>4.1453086694896371</v>
      </c>
      <c r="E29" s="115">
        <v>186</v>
      </c>
      <c r="F29" s="114">
        <v>175</v>
      </c>
      <c r="G29" s="114">
        <v>244</v>
      </c>
      <c r="H29" s="114">
        <v>159</v>
      </c>
      <c r="I29" s="140">
        <v>166</v>
      </c>
      <c r="J29" s="115">
        <v>20</v>
      </c>
      <c r="K29" s="116">
        <v>12.048192771084338</v>
      </c>
    </row>
    <row r="30" spans="1:11" ht="14.1" customHeight="1" x14ac:dyDescent="0.2">
      <c r="A30" s="306" t="s">
        <v>247</v>
      </c>
      <c r="B30" s="307" t="s">
        <v>248</v>
      </c>
      <c r="C30" s="308"/>
      <c r="D30" s="113">
        <v>1.7160686427457099</v>
      </c>
      <c r="E30" s="115">
        <v>77</v>
      </c>
      <c r="F30" s="114">
        <v>92</v>
      </c>
      <c r="G30" s="114">
        <v>152</v>
      </c>
      <c r="H30" s="114">
        <v>69</v>
      </c>
      <c r="I30" s="140">
        <v>64</v>
      </c>
      <c r="J30" s="115">
        <v>13</v>
      </c>
      <c r="K30" s="116">
        <v>20.3125</v>
      </c>
    </row>
    <row r="31" spans="1:11" ht="14.1" customHeight="1" x14ac:dyDescent="0.2">
      <c r="A31" s="306" t="s">
        <v>249</v>
      </c>
      <c r="B31" s="307" t="s">
        <v>250</v>
      </c>
      <c r="C31" s="308"/>
      <c r="D31" s="113">
        <v>2.4292400267439267</v>
      </c>
      <c r="E31" s="115">
        <v>109</v>
      </c>
      <c r="F31" s="114">
        <v>83</v>
      </c>
      <c r="G31" s="114">
        <v>92</v>
      </c>
      <c r="H31" s="114">
        <v>90</v>
      </c>
      <c r="I31" s="140">
        <v>102</v>
      </c>
      <c r="J31" s="115">
        <v>7</v>
      </c>
      <c r="K31" s="116">
        <v>6.8627450980392153</v>
      </c>
    </row>
    <row r="32" spans="1:11" ht="14.1" customHeight="1" x14ac:dyDescent="0.2">
      <c r="A32" s="306">
        <v>31</v>
      </c>
      <c r="B32" s="307" t="s">
        <v>251</v>
      </c>
      <c r="C32" s="308"/>
      <c r="D32" s="113">
        <v>0.44573211499888565</v>
      </c>
      <c r="E32" s="115">
        <v>20</v>
      </c>
      <c r="F32" s="114">
        <v>18</v>
      </c>
      <c r="G32" s="114">
        <v>28</v>
      </c>
      <c r="H32" s="114">
        <v>21</v>
      </c>
      <c r="I32" s="140">
        <v>20</v>
      </c>
      <c r="J32" s="115">
        <v>0</v>
      </c>
      <c r="K32" s="116">
        <v>0</v>
      </c>
    </row>
    <row r="33" spans="1:11" ht="14.1" customHeight="1" x14ac:dyDescent="0.2">
      <c r="A33" s="306">
        <v>32</v>
      </c>
      <c r="B33" s="307" t="s">
        <v>252</v>
      </c>
      <c r="C33" s="308"/>
      <c r="D33" s="113">
        <v>4.3236015154891909</v>
      </c>
      <c r="E33" s="115">
        <v>194</v>
      </c>
      <c r="F33" s="114">
        <v>130</v>
      </c>
      <c r="G33" s="114">
        <v>281</v>
      </c>
      <c r="H33" s="114">
        <v>150</v>
      </c>
      <c r="I33" s="140">
        <v>214</v>
      </c>
      <c r="J33" s="115">
        <v>-20</v>
      </c>
      <c r="K33" s="116">
        <v>-9.3457943925233646</v>
      </c>
    </row>
    <row r="34" spans="1:11" ht="14.1" customHeight="1" x14ac:dyDescent="0.2">
      <c r="A34" s="306">
        <v>33</v>
      </c>
      <c r="B34" s="307" t="s">
        <v>253</v>
      </c>
      <c r="C34" s="308"/>
      <c r="D34" s="113">
        <v>2.5852462669935368</v>
      </c>
      <c r="E34" s="115">
        <v>116</v>
      </c>
      <c r="F34" s="114">
        <v>47</v>
      </c>
      <c r="G34" s="114">
        <v>127</v>
      </c>
      <c r="H34" s="114">
        <v>67</v>
      </c>
      <c r="I34" s="140">
        <v>85</v>
      </c>
      <c r="J34" s="115">
        <v>31</v>
      </c>
      <c r="K34" s="116">
        <v>36.470588235294116</v>
      </c>
    </row>
    <row r="35" spans="1:11" ht="14.1" customHeight="1" x14ac:dyDescent="0.2">
      <c r="A35" s="306">
        <v>34</v>
      </c>
      <c r="B35" s="307" t="s">
        <v>254</v>
      </c>
      <c r="C35" s="308"/>
      <c r="D35" s="113">
        <v>2.9195453532427011</v>
      </c>
      <c r="E35" s="115">
        <v>131</v>
      </c>
      <c r="F35" s="114">
        <v>46</v>
      </c>
      <c r="G35" s="114">
        <v>96</v>
      </c>
      <c r="H35" s="114">
        <v>40</v>
      </c>
      <c r="I35" s="140">
        <v>78</v>
      </c>
      <c r="J35" s="115">
        <v>53</v>
      </c>
      <c r="K35" s="116">
        <v>67.948717948717942</v>
      </c>
    </row>
    <row r="36" spans="1:11" ht="14.1" customHeight="1" x14ac:dyDescent="0.2">
      <c r="A36" s="306">
        <v>41</v>
      </c>
      <c r="B36" s="307" t="s">
        <v>255</v>
      </c>
      <c r="C36" s="308"/>
      <c r="D36" s="113">
        <v>0.20057945174949854</v>
      </c>
      <c r="E36" s="115">
        <v>9</v>
      </c>
      <c r="F36" s="114">
        <v>5</v>
      </c>
      <c r="G36" s="114">
        <v>20</v>
      </c>
      <c r="H36" s="114">
        <v>12</v>
      </c>
      <c r="I36" s="140">
        <v>6</v>
      </c>
      <c r="J36" s="115">
        <v>3</v>
      </c>
      <c r="K36" s="116">
        <v>50</v>
      </c>
    </row>
    <row r="37" spans="1:11" ht="14.1" customHeight="1" x14ac:dyDescent="0.2">
      <c r="A37" s="306">
        <v>42</v>
      </c>
      <c r="B37" s="307" t="s">
        <v>256</v>
      </c>
      <c r="C37" s="308"/>
      <c r="D37" s="113" t="s">
        <v>513</v>
      </c>
      <c r="E37" s="115" t="s">
        <v>513</v>
      </c>
      <c r="F37" s="114">
        <v>3</v>
      </c>
      <c r="G37" s="114">
        <v>7</v>
      </c>
      <c r="H37" s="114" t="s">
        <v>513</v>
      </c>
      <c r="I37" s="140">
        <v>5</v>
      </c>
      <c r="J37" s="115" t="s">
        <v>513</v>
      </c>
      <c r="K37" s="116" t="s">
        <v>513</v>
      </c>
    </row>
    <row r="38" spans="1:11" ht="14.1" customHeight="1" x14ac:dyDescent="0.2">
      <c r="A38" s="306">
        <v>43</v>
      </c>
      <c r="B38" s="307" t="s">
        <v>257</v>
      </c>
      <c r="C38" s="308"/>
      <c r="D38" s="113">
        <v>0.78003120124804992</v>
      </c>
      <c r="E38" s="115">
        <v>35</v>
      </c>
      <c r="F38" s="114">
        <v>21</v>
      </c>
      <c r="G38" s="114">
        <v>42</v>
      </c>
      <c r="H38" s="114">
        <v>23</v>
      </c>
      <c r="I38" s="140">
        <v>25</v>
      </c>
      <c r="J38" s="115">
        <v>10</v>
      </c>
      <c r="K38" s="116">
        <v>40</v>
      </c>
    </row>
    <row r="39" spans="1:11" ht="14.1" customHeight="1" x14ac:dyDescent="0.2">
      <c r="A39" s="306">
        <v>51</v>
      </c>
      <c r="B39" s="307" t="s">
        <v>258</v>
      </c>
      <c r="C39" s="308"/>
      <c r="D39" s="113">
        <v>7.4437263204813906</v>
      </c>
      <c r="E39" s="115">
        <v>334</v>
      </c>
      <c r="F39" s="114">
        <v>290</v>
      </c>
      <c r="G39" s="114">
        <v>390</v>
      </c>
      <c r="H39" s="114">
        <v>332</v>
      </c>
      <c r="I39" s="140">
        <v>354</v>
      </c>
      <c r="J39" s="115">
        <v>-20</v>
      </c>
      <c r="K39" s="116">
        <v>-5.6497175141242941</v>
      </c>
    </row>
    <row r="40" spans="1:11" ht="14.1" customHeight="1" x14ac:dyDescent="0.2">
      <c r="A40" s="306" t="s">
        <v>259</v>
      </c>
      <c r="B40" s="307" t="s">
        <v>260</v>
      </c>
      <c r="C40" s="308"/>
      <c r="D40" s="113">
        <v>7.2654334744818367</v>
      </c>
      <c r="E40" s="115">
        <v>326</v>
      </c>
      <c r="F40" s="114">
        <v>284</v>
      </c>
      <c r="G40" s="114">
        <v>372</v>
      </c>
      <c r="H40" s="114">
        <v>320</v>
      </c>
      <c r="I40" s="140">
        <v>339</v>
      </c>
      <c r="J40" s="115">
        <v>-13</v>
      </c>
      <c r="K40" s="116">
        <v>-3.8348082595870205</v>
      </c>
    </row>
    <row r="41" spans="1:11" ht="14.1" customHeight="1" x14ac:dyDescent="0.2">
      <c r="A41" s="306"/>
      <c r="B41" s="307" t="s">
        <v>261</v>
      </c>
      <c r="C41" s="308"/>
      <c r="D41" s="113">
        <v>6.6414085134833964</v>
      </c>
      <c r="E41" s="115">
        <v>298</v>
      </c>
      <c r="F41" s="114">
        <v>233</v>
      </c>
      <c r="G41" s="114">
        <v>329</v>
      </c>
      <c r="H41" s="114">
        <v>297</v>
      </c>
      <c r="I41" s="140">
        <v>317</v>
      </c>
      <c r="J41" s="115">
        <v>-19</v>
      </c>
      <c r="K41" s="116">
        <v>-5.9936908517350158</v>
      </c>
    </row>
    <row r="42" spans="1:11" ht="14.1" customHeight="1" x14ac:dyDescent="0.2">
      <c r="A42" s="306">
        <v>52</v>
      </c>
      <c r="B42" s="307" t="s">
        <v>262</v>
      </c>
      <c r="C42" s="308"/>
      <c r="D42" s="113">
        <v>4.3681747269890794</v>
      </c>
      <c r="E42" s="115">
        <v>196</v>
      </c>
      <c r="F42" s="114">
        <v>161</v>
      </c>
      <c r="G42" s="114">
        <v>208</v>
      </c>
      <c r="H42" s="114">
        <v>210</v>
      </c>
      <c r="I42" s="140">
        <v>262</v>
      </c>
      <c r="J42" s="115">
        <v>-66</v>
      </c>
      <c r="K42" s="116">
        <v>-25.190839694656489</v>
      </c>
    </row>
    <row r="43" spans="1:11" ht="14.1" customHeight="1" x14ac:dyDescent="0.2">
      <c r="A43" s="306" t="s">
        <v>263</v>
      </c>
      <c r="B43" s="307" t="s">
        <v>264</v>
      </c>
      <c r="C43" s="308"/>
      <c r="D43" s="113">
        <v>3.8332961889904169</v>
      </c>
      <c r="E43" s="115">
        <v>172</v>
      </c>
      <c r="F43" s="114">
        <v>151</v>
      </c>
      <c r="G43" s="114">
        <v>188</v>
      </c>
      <c r="H43" s="114">
        <v>181</v>
      </c>
      <c r="I43" s="140">
        <v>242</v>
      </c>
      <c r="J43" s="115">
        <v>-70</v>
      </c>
      <c r="K43" s="116">
        <v>-28.925619834710744</v>
      </c>
    </row>
    <row r="44" spans="1:11" ht="14.1" customHeight="1" x14ac:dyDescent="0.2">
      <c r="A44" s="306">
        <v>53</v>
      </c>
      <c r="B44" s="307" t="s">
        <v>265</v>
      </c>
      <c r="C44" s="308"/>
      <c r="D44" s="113">
        <v>0.28972587474927569</v>
      </c>
      <c r="E44" s="115">
        <v>13</v>
      </c>
      <c r="F44" s="114">
        <v>6</v>
      </c>
      <c r="G44" s="114">
        <v>18</v>
      </c>
      <c r="H44" s="114">
        <v>9</v>
      </c>
      <c r="I44" s="140">
        <v>11</v>
      </c>
      <c r="J44" s="115">
        <v>2</v>
      </c>
      <c r="K44" s="116">
        <v>18.181818181818183</v>
      </c>
    </row>
    <row r="45" spans="1:11" ht="14.1" customHeight="1" x14ac:dyDescent="0.2">
      <c r="A45" s="306" t="s">
        <v>266</v>
      </c>
      <c r="B45" s="307" t="s">
        <v>267</v>
      </c>
      <c r="C45" s="308"/>
      <c r="D45" s="113">
        <v>0.24515266324938711</v>
      </c>
      <c r="E45" s="115">
        <v>11</v>
      </c>
      <c r="F45" s="114">
        <v>6</v>
      </c>
      <c r="G45" s="114">
        <v>18</v>
      </c>
      <c r="H45" s="114">
        <v>8</v>
      </c>
      <c r="I45" s="140">
        <v>10</v>
      </c>
      <c r="J45" s="115">
        <v>1</v>
      </c>
      <c r="K45" s="116">
        <v>10</v>
      </c>
    </row>
    <row r="46" spans="1:11" ht="14.1" customHeight="1" x14ac:dyDescent="0.2">
      <c r="A46" s="306">
        <v>54</v>
      </c>
      <c r="B46" s="307" t="s">
        <v>268</v>
      </c>
      <c r="C46" s="308"/>
      <c r="D46" s="113">
        <v>1.8720748829953198</v>
      </c>
      <c r="E46" s="115">
        <v>84</v>
      </c>
      <c r="F46" s="114">
        <v>80</v>
      </c>
      <c r="G46" s="114">
        <v>120</v>
      </c>
      <c r="H46" s="114">
        <v>103</v>
      </c>
      <c r="I46" s="140">
        <v>112</v>
      </c>
      <c r="J46" s="115">
        <v>-28</v>
      </c>
      <c r="K46" s="116">
        <v>-25</v>
      </c>
    </row>
    <row r="47" spans="1:11" ht="14.1" customHeight="1" x14ac:dyDescent="0.2">
      <c r="A47" s="306">
        <v>61</v>
      </c>
      <c r="B47" s="307" t="s">
        <v>269</v>
      </c>
      <c r="C47" s="308"/>
      <c r="D47" s="113">
        <v>1.7606418542455984</v>
      </c>
      <c r="E47" s="115">
        <v>79</v>
      </c>
      <c r="F47" s="114">
        <v>40</v>
      </c>
      <c r="G47" s="114">
        <v>90</v>
      </c>
      <c r="H47" s="114">
        <v>60</v>
      </c>
      <c r="I47" s="140">
        <v>68</v>
      </c>
      <c r="J47" s="115">
        <v>11</v>
      </c>
      <c r="K47" s="116">
        <v>16.176470588235293</v>
      </c>
    </row>
    <row r="48" spans="1:11" ht="14.1" customHeight="1" x14ac:dyDescent="0.2">
      <c r="A48" s="306">
        <v>62</v>
      </c>
      <c r="B48" s="307" t="s">
        <v>270</v>
      </c>
      <c r="C48" s="308"/>
      <c r="D48" s="113">
        <v>5.1704925339870735</v>
      </c>
      <c r="E48" s="115">
        <v>232</v>
      </c>
      <c r="F48" s="114">
        <v>196</v>
      </c>
      <c r="G48" s="114">
        <v>387</v>
      </c>
      <c r="H48" s="114">
        <v>253</v>
      </c>
      <c r="I48" s="140">
        <v>252</v>
      </c>
      <c r="J48" s="115">
        <v>-20</v>
      </c>
      <c r="K48" s="116">
        <v>-7.9365079365079367</v>
      </c>
    </row>
    <row r="49" spans="1:11" ht="14.1" customHeight="1" x14ac:dyDescent="0.2">
      <c r="A49" s="306">
        <v>63</v>
      </c>
      <c r="B49" s="307" t="s">
        <v>271</v>
      </c>
      <c r="C49" s="308"/>
      <c r="D49" s="113">
        <v>2.9641185647425896</v>
      </c>
      <c r="E49" s="115">
        <v>133</v>
      </c>
      <c r="F49" s="114">
        <v>104</v>
      </c>
      <c r="G49" s="114">
        <v>197</v>
      </c>
      <c r="H49" s="114">
        <v>217</v>
      </c>
      <c r="I49" s="140">
        <v>137</v>
      </c>
      <c r="J49" s="115">
        <v>-4</v>
      </c>
      <c r="K49" s="116">
        <v>-2.9197080291970803</v>
      </c>
    </row>
    <row r="50" spans="1:11" ht="14.1" customHeight="1" x14ac:dyDescent="0.2">
      <c r="A50" s="306" t="s">
        <v>272</v>
      </c>
      <c r="B50" s="307" t="s">
        <v>273</v>
      </c>
      <c r="C50" s="308"/>
      <c r="D50" s="113">
        <v>0.86917762424782707</v>
      </c>
      <c r="E50" s="115">
        <v>39</v>
      </c>
      <c r="F50" s="114">
        <v>31</v>
      </c>
      <c r="G50" s="114">
        <v>59</v>
      </c>
      <c r="H50" s="114">
        <v>59</v>
      </c>
      <c r="I50" s="140">
        <v>38</v>
      </c>
      <c r="J50" s="115">
        <v>1</v>
      </c>
      <c r="K50" s="116">
        <v>2.6315789473684212</v>
      </c>
    </row>
    <row r="51" spans="1:11" ht="14.1" customHeight="1" x14ac:dyDescent="0.2">
      <c r="A51" s="306" t="s">
        <v>274</v>
      </c>
      <c r="B51" s="307" t="s">
        <v>275</v>
      </c>
      <c r="C51" s="308"/>
      <c r="D51" s="113">
        <v>1.8720748829953198</v>
      </c>
      <c r="E51" s="115">
        <v>84</v>
      </c>
      <c r="F51" s="114">
        <v>64</v>
      </c>
      <c r="G51" s="114">
        <v>118</v>
      </c>
      <c r="H51" s="114">
        <v>149</v>
      </c>
      <c r="I51" s="140">
        <v>87</v>
      </c>
      <c r="J51" s="115">
        <v>-3</v>
      </c>
      <c r="K51" s="116">
        <v>-3.4482758620689653</v>
      </c>
    </row>
    <row r="52" spans="1:11" ht="14.1" customHeight="1" x14ac:dyDescent="0.2">
      <c r="A52" s="306">
        <v>71</v>
      </c>
      <c r="B52" s="307" t="s">
        <v>276</v>
      </c>
      <c r="C52" s="308"/>
      <c r="D52" s="113">
        <v>6.106529975484734</v>
      </c>
      <c r="E52" s="115">
        <v>274</v>
      </c>
      <c r="F52" s="114">
        <v>186</v>
      </c>
      <c r="G52" s="114">
        <v>319</v>
      </c>
      <c r="H52" s="114">
        <v>221</v>
      </c>
      <c r="I52" s="140">
        <v>278</v>
      </c>
      <c r="J52" s="115">
        <v>-4</v>
      </c>
      <c r="K52" s="116">
        <v>-1.4388489208633093</v>
      </c>
    </row>
    <row r="53" spans="1:11" ht="14.1" customHeight="1" x14ac:dyDescent="0.2">
      <c r="A53" s="306" t="s">
        <v>277</v>
      </c>
      <c r="B53" s="307" t="s">
        <v>278</v>
      </c>
      <c r="C53" s="308"/>
      <c r="D53" s="113">
        <v>1.6937820369957655</v>
      </c>
      <c r="E53" s="115">
        <v>76</v>
      </c>
      <c r="F53" s="114">
        <v>61</v>
      </c>
      <c r="G53" s="114">
        <v>125</v>
      </c>
      <c r="H53" s="114">
        <v>58</v>
      </c>
      <c r="I53" s="140">
        <v>96</v>
      </c>
      <c r="J53" s="115">
        <v>-20</v>
      </c>
      <c r="K53" s="116">
        <v>-20.833333333333332</v>
      </c>
    </row>
    <row r="54" spans="1:11" ht="14.1" customHeight="1" x14ac:dyDescent="0.2">
      <c r="A54" s="306" t="s">
        <v>279</v>
      </c>
      <c r="B54" s="307" t="s">
        <v>280</v>
      </c>
      <c r="C54" s="308"/>
      <c r="D54" s="113">
        <v>4.0338756407399154</v>
      </c>
      <c r="E54" s="115">
        <v>181</v>
      </c>
      <c r="F54" s="114">
        <v>108</v>
      </c>
      <c r="G54" s="114">
        <v>163</v>
      </c>
      <c r="H54" s="114">
        <v>152</v>
      </c>
      <c r="I54" s="140">
        <v>169</v>
      </c>
      <c r="J54" s="115">
        <v>12</v>
      </c>
      <c r="K54" s="116">
        <v>7.1005917159763312</v>
      </c>
    </row>
    <row r="55" spans="1:11" ht="14.1" customHeight="1" x14ac:dyDescent="0.2">
      <c r="A55" s="306">
        <v>72</v>
      </c>
      <c r="B55" s="307" t="s">
        <v>281</v>
      </c>
      <c r="C55" s="308"/>
      <c r="D55" s="113">
        <v>0.86917762424782707</v>
      </c>
      <c r="E55" s="115">
        <v>39</v>
      </c>
      <c r="F55" s="114">
        <v>37</v>
      </c>
      <c r="G55" s="114">
        <v>86</v>
      </c>
      <c r="H55" s="114">
        <v>51</v>
      </c>
      <c r="I55" s="140">
        <v>50</v>
      </c>
      <c r="J55" s="115">
        <v>-11</v>
      </c>
      <c r="K55" s="116">
        <v>-22</v>
      </c>
    </row>
    <row r="56" spans="1:11" ht="14.1" customHeight="1" x14ac:dyDescent="0.2">
      <c r="A56" s="306" t="s">
        <v>282</v>
      </c>
      <c r="B56" s="307" t="s">
        <v>283</v>
      </c>
      <c r="C56" s="308"/>
      <c r="D56" s="113">
        <v>0.22286605749944283</v>
      </c>
      <c r="E56" s="115">
        <v>10</v>
      </c>
      <c r="F56" s="114">
        <v>12</v>
      </c>
      <c r="G56" s="114">
        <v>17</v>
      </c>
      <c r="H56" s="114">
        <v>17</v>
      </c>
      <c r="I56" s="140">
        <v>15</v>
      </c>
      <c r="J56" s="115">
        <v>-5</v>
      </c>
      <c r="K56" s="116">
        <v>-33.333333333333336</v>
      </c>
    </row>
    <row r="57" spans="1:11" ht="14.1" customHeight="1" x14ac:dyDescent="0.2">
      <c r="A57" s="306" t="s">
        <v>284</v>
      </c>
      <c r="B57" s="307" t="s">
        <v>285</v>
      </c>
      <c r="C57" s="308"/>
      <c r="D57" s="113">
        <v>0.2674392689993314</v>
      </c>
      <c r="E57" s="115">
        <v>12</v>
      </c>
      <c r="F57" s="114">
        <v>18</v>
      </c>
      <c r="G57" s="114">
        <v>27</v>
      </c>
      <c r="H57" s="114">
        <v>19</v>
      </c>
      <c r="I57" s="140">
        <v>26</v>
      </c>
      <c r="J57" s="115">
        <v>-14</v>
      </c>
      <c r="K57" s="116">
        <v>-53.846153846153847</v>
      </c>
    </row>
    <row r="58" spans="1:11" ht="14.1" customHeight="1" x14ac:dyDescent="0.2">
      <c r="A58" s="306">
        <v>73</v>
      </c>
      <c r="B58" s="307" t="s">
        <v>286</v>
      </c>
      <c r="C58" s="308"/>
      <c r="D58" s="113">
        <v>1.0474704702473814</v>
      </c>
      <c r="E58" s="115">
        <v>47</v>
      </c>
      <c r="F58" s="114">
        <v>23</v>
      </c>
      <c r="G58" s="114">
        <v>66</v>
      </c>
      <c r="H58" s="114">
        <v>40</v>
      </c>
      <c r="I58" s="140">
        <v>35</v>
      </c>
      <c r="J58" s="115">
        <v>12</v>
      </c>
      <c r="K58" s="116">
        <v>34.285714285714285</v>
      </c>
    </row>
    <row r="59" spans="1:11" ht="14.1" customHeight="1" x14ac:dyDescent="0.2">
      <c r="A59" s="306" t="s">
        <v>287</v>
      </c>
      <c r="B59" s="307" t="s">
        <v>288</v>
      </c>
      <c r="C59" s="308"/>
      <c r="D59" s="113">
        <v>0.86917762424782707</v>
      </c>
      <c r="E59" s="115">
        <v>39</v>
      </c>
      <c r="F59" s="114">
        <v>17</v>
      </c>
      <c r="G59" s="114">
        <v>51</v>
      </c>
      <c r="H59" s="114">
        <v>31</v>
      </c>
      <c r="I59" s="140">
        <v>30</v>
      </c>
      <c r="J59" s="115">
        <v>9</v>
      </c>
      <c r="K59" s="116">
        <v>30</v>
      </c>
    </row>
    <row r="60" spans="1:11" ht="14.1" customHeight="1" x14ac:dyDescent="0.2">
      <c r="A60" s="306">
        <v>81</v>
      </c>
      <c r="B60" s="307" t="s">
        <v>289</v>
      </c>
      <c r="C60" s="308"/>
      <c r="D60" s="113">
        <v>8.223757521729441</v>
      </c>
      <c r="E60" s="115">
        <v>369</v>
      </c>
      <c r="F60" s="114">
        <v>284</v>
      </c>
      <c r="G60" s="114">
        <v>344</v>
      </c>
      <c r="H60" s="114">
        <v>192</v>
      </c>
      <c r="I60" s="140">
        <v>260</v>
      </c>
      <c r="J60" s="115">
        <v>109</v>
      </c>
      <c r="K60" s="116">
        <v>41.92307692307692</v>
      </c>
    </row>
    <row r="61" spans="1:11" ht="14.1" customHeight="1" x14ac:dyDescent="0.2">
      <c r="A61" s="306" t="s">
        <v>290</v>
      </c>
      <c r="B61" s="307" t="s">
        <v>291</v>
      </c>
      <c r="C61" s="308"/>
      <c r="D61" s="113">
        <v>3.1201248049921997</v>
      </c>
      <c r="E61" s="115">
        <v>140</v>
      </c>
      <c r="F61" s="114">
        <v>65</v>
      </c>
      <c r="G61" s="114">
        <v>108</v>
      </c>
      <c r="H61" s="114">
        <v>73</v>
      </c>
      <c r="I61" s="140">
        <v>67</v>
      </c>
      <c r="J61" s="115">
        <v>73</v>
      </c>
      <c r="K61" s="116">
        <v>108.95522388059702</v>
      </c>
    </row>
    <row r="62" spans="1:11" ht="14.1" customHeight="1" x14ac:dyDescent="0.2">
      <c r="A62" s="306" t="s">
        <v>292</v>
      </c>
      <c r="B62" s="307" t="s">
        <v>293</v>
      </c>
      <c r="C62" s="308"/>
      <c r="D62" s="113">
        <v>2.117227546244707</v>
      </c>
      <c r="E62" s="115">
        <v>95</v>
      </c>
      <c r="F62" s="114">
        <v>135</v>
      </c>
      <c r="G62" s="114">
        <v>149</v>
      </c>
      <c r="H62" s="114">
        <v>66</v>
      </c>
      <c r="I62" s="140">
        <v>100</v>
      </c>
      <c r="J62" s="115">
        <v>-5</v>
      </c>
      <c r="K62" s="116">
        <v>-5</v>
      </c>
    </row>
    <row r="63" spans="1:11" ht="14.1" customHeight="1" x14ac:dyDescent="0.2">
      <c r="A63" s="306"/>
      <c r="B63" s="307" t="s">
        <v>294</v>
      </c>
      <c r="C63" s="308"/>
      <c r="D63" s="113">
        <v>1.9166480944952085</v>
      </c>
      <c r="E63" s="115">
        <v>86</v>
      </c>
      <c r="F63" s="114">
        <v>117</v>
      </c>
      <c r="G63" s="114">
        <v>129</v>
      </c>
      <c r="H63" s="114">
        <v>51</v>
      </c>
      <c r="I63" s="140">
        <v>95</v>
      </c>
      <c r="J63" s="115">
        <v>-9</v>
      </c>
      <c r="K63" s="116">
        <v>-9.473684210526315</v>
      </c>
    </row>
    <row r="64" spans="1:11" ht="14.1" customHeight="1" x14ac:dyDescent="0.2">
      <c r="A64" s="306" t="s">
        <v>295</v>
      </c>
      <c r="B64" s="307" t="s">
        <v>296</v>
      </c>
      <c r="C64" s="308"/>
      <c r="D64" s="113">
        <v>0.89146422999777131</v>
      </c>
      <c r="E64" s="115">
        <v>40</v>
      </c>
      <c r="F64" s="114">
        <v>29</v>
      </c>
      <c r="G64" s="114">
        <v>23</v>
      </c>
      <c r="H64" s="114">
        <v>18</v>
      </c>
      <c r="I64" s="140">
        <v>26</v>
      </c>
      <c r="J64" s="115">
        <v>14</v>
      </c>
      <c r="K64" s="116">
        <v>53.846153846153847</v>
      </c>
    </row>
    <row r="65" spans="1:11" ht="14.1" customHeight="1" x14ac:dyDescent="0.2">
      <c r="A65" s="306" t="s">
        <v>297</v>
      </c>
      <c r="B65" s="307" t="s">
        <v>298</v>
      </c>
      <c r="C65" s="308"/>
      <c r="D65" s="113">
        <v>0.80231780699799415</v>
      </c>
      <c r="E65" s="115">
        <v>36</v>
      </c>
      <c r="F65" s="114">
        <v>26</v>
      </c>
      <c r="G65" s="114">
        <v>20</v>
      </c>
      <c r="H65" s="114">
        <v>13</v>
      </c>
      <c r="I65" s="140">
        <v>34</v>
      </c>
      <c r="J65" s="115">
        <v>2</v>
      </c>
      <c r="K65" s="116">
        <v>5.882352941176471</v>
      </c>
    </row>
    <row r="66" spans="1:11" ht="14.1" customHeight="1" x14ac:dyDescent="0.2">
      <c r="A66" s="306">
        <v>82</v>
      </c>
      <c r="B66" s="307" t="s">
        <v>299</v>
      </c>
      <c r="C66" s="308"/>
      <c r="D66" s="113">
        <v>2.0949409404947628</v>
      </c>
      <c r="E66" s="115">
        <v>94</v>
      </c>
      <c r="F66" s="114">
        <v>63</v>
      </c>
      <c r="G66" s="114">
        <v>172</v>
      </c>
      <c r="H66" s="114">
        <v>77</v>
      </c>
      <c r="I66" s="140">
        <v>117</v>
      </c>
      <c r="J66" s="115">
        <v>-23</v>
      </c>
      <c r="K66" s="116">
        <v>-19.658119658119659</v>
      </c>
    </row>
    <row r="67" spans="1:11" ht="14.1" customHeight="1" x14ac:dyDescent="0.2">
      <c r="A67" s="306" t="s">
        <v>300</v>
      </c>
      <c r="B67" s="307" t="s">
        <v>301</v>
      </c>
      <c r="C67" s="308"/>
      <c r="D67" s="113">
        <v>1.3594829507466013</v>
      </c>
      <c r="E67" s="115">
        <v>61</v>
      </c>
      <c r="F67" s="114">
        <v>33</v>
      </c>
      <c r="G67" s="114">
        <v>110</v>
      </c>
      <c r="H67" s="114">
        <v>57</v>
      </c>
      <c r="I67" s="140">
        <v>74</v>
      </c>
      <c r="J67" s="115">
        <v>-13</v>
      </c>
      <c r="K67" s="116">
        <v>-17.567567567567568</v>
      </c>
    </row>
    <row r="68" spans="1:11" ht="14.1" customHeight="1" x14ac:dyDescent="0.2">
      <c r="A68" s="306" t="s">
        <v>302</v>
      </c>
      <c r="B68" s="307" t="s">
        <v>303</v>
      </c>
      <c r="C68" s="308"/>
      <c r="D68" s="113">
        <v>0.42344550924894137</v>
      </c>
      <c r="E68" s="115">
        <v>19</v>
      </c>
      <c r="F68" s="114">
        <v>19</v>
      </c>
      <c r="G68" s="114">
        <v>38</v>
      </c>
      <c r="H68" s="114">
        <v>14</v>
      </c>
      <c r="I68" s="140">
        <v>22</v>
      </c>
      <c r="J68" s="115">
        <v>-3</v>
      </c>
      <c r="K68" s="116">
        <v>-13.636363636363637</v>
      </c>
    </row>
    <row r="69" spans="1:11" ht="14.1" customHeight="1" x14ac:dyDescent="0.2">
      <c r="A69" s="306">
        <v>83</v>
      </c>
      <c r="B69" s="307" t="s">
        <v>304</v>
      </c>
      <c r="C69" s="308"/>
      <c r="D69" s="113">
        <v>4.3458881212391356</v>
      </c>
      <c r="E69" s="115">
        <v>195</v>
      </c>
      <c r="F69" s="114">
        <v>124</v>
      </c>
      <c r="G69" s="114">
        <v>323</v>
      </c>
      <c r="H69" s="114">
        <v>105</v>
      </c>
      <c r="I69" s="140">
        <v>120</v>
      </c>
      <c r="J69" s="115">
        <v>75</v>
      </c>
      <c r="K69" s="116">
        <v>62.5</v>
      </c>
    </row>
    <row r="70" spans="1:11" ht="14.1" customHeight="1" x14ac:dyDescent="0.2">
      <c r="A70" s="306" t="s">
        <v>305</v>
      </c>
      <c r="B70" s="307" t="s">
        <v>306</v>
      </c>
      <c r="C70" s="308"/>
      <c r="D70" s="113">
        <v>3.4989971027412525</v>
      </c>
      <c r="E70" s="115">
        <v>157</v>
      </c>
      <c r="F70" s="114">
        <v>91</v>
      </c>
      <c r="G70" s="114">
        <v>266</v>
      </c>
      <c r="H70" s="114">
        <v>76</v>
      </c>
      <c r="I70" s="140">
        <v>91</v>
      </c>
      <c r="J70" s="115">
        <v>66</v>
      </c>
      <c r="K70" s="116">
        <v>72.527472527472526</v>
      </c>
    </row>
    <row r="71" spans="1:11" ht="14.1" customHeight="1" x14ac:dyDescent="0.2">
      <c r="A71" s="306"/>
      <c r="B71" s="307" t="s">
        <v>307</v>
      </c>
      <c r="C71" s="308"/>
      <c r="D71" s="113">
        <v>1.6714954312458212</v>
      </c>
      <c r="E71" s="115">
        <v>75</v>
      </c>
      <c r="F71" s="114">
        <v>37</v>
      </c>
      <c r="G71" s="114">
        <v>163</v>
      </c>
      <c r="H71" s="114">
        <v>31</v>
      </c>
      <c r="I71" s="140">
        <v>54</v>
      </c>
      <c r="J71" s="115">
        <v>21</v>
      </c>
      <c r="K71" s="116">
        <v>38.888888888888886</v>
      </c>
    </row>
    <row r="72" spans="1:11" ht="14.1" customHeight="1" x14ac:dyDescent="0.2">
      <c r="A72" s="306">
        <v>84</v>
      </c>
      <c r="B72" s="307" t="s">
        <v>308</v>
      </c>
      <c r="C72" s="308"/>
      <c r="D72" s="113">
        <v>0.64631156674838419</v>
      </c>
      <c r="E72" s="115">
        <v>29</v>
      </c>
      <c r="F72" s="114">
        <v>16</v>
      </c>
      <c r="G72" s="114">
        <v>30</v>
      </c>
      <c r="H72" s="114">
        <v>15</v>
      </c>
      <c r="I72" s="140">
        <v>29</v>
      </c>
      <c r="J72" s="115">
        <v>0</v>
      </c>
      <c r="K72" s="116">
        <v>0</v>
      </c>
    </row>
    <row r="73" spans="1:11" ht="14.1" customHeight="1" x14ac:dyDescent="0.2">
      <c r="A73" s="306" t="s">
        <v>309</v>
      </c>
      <c r="B73" s="307" t="s">
        <v>310</v>
      </c>
      <c r="C73" s="308"/>
      <c r="D73" s="113">
        <v>0.11143302874972141</v>
      </c>
      <c r="E73" s="115">
        <v>5</v>
      </c>
      <c r="F73" s="114">
        <v>3</v>
      </c>
      <c r="G73" s="114" t="s">
        <v>513</v>
      </c>
      <c r="H73" s="114" t="s">
        <v>513</v>
      </c>
      <c r="I73" s="140" t="s">
        <v>513</v>
      </c>
      <c r="J73" s="115" t="s">
        <v>513</v>
      </c>
      <c r="K73" s="116" t="s">
        <v>513</v>
      </c>
    </row>
    <row r="74" spans="1:11" ht="14.1" customHeight="1" x14ac:dyDescent="0.2">
      <c r="A74" s="306" t="s">
        <v>311</v>
      </c>
      <c r="B74" s="307" t="s">
        <v>312</v>
      </c>
      <c r="C74" s="308"/>
      <c r="D74" s="113">
        <v>0.15600624024960999</v>
      </c>
      <c r="E74" s="115">
        <v>7</v>
      </c>
      <c r="F74" s="114">
        <v>7</v>
      </c>
      <c r="G74" s="114">
        <v>9</v>
      </c>
      <c r="H74" s="114">
        <v>0</v>
      </c>
      <c r="I74" s="140">
        <v>4</v>
      </c>
      <c r="J74" s="115">
        <v>3</v>
      </c>
      <c r="K74" s="116">
        <v>75</v>
      </c>
    </row>
    <row r="75" spans="1:11" ht="14.1" customHeight="1" x14ac:dyDescent="0.2">
      <c r="A75" s="306" t="s">
        <v>313</v>
      </c>
      <c r="B75" s="307" t="s">
        <v>314</v>
      </c>
      <c r="C75" s="308"/>
      <c r="D75" s="113">
        <v>0</v>
      </c>
      <c r="E75" s="115">
        <v>0</v>
      </c>
      <c r="F75" s="114">
        <v>0</v>
      </c>
      <c r="G75" s="114" t="s">
        <v>513</v>
      </c>
      <c r="H75" s="114">
        <v>0</v>
      </c>
      <c r="I75" s="140">
        <v>3</v>
      </c>
      <c r="J75" s="115">
        <v>-3</v>
      </c>
      <c r="K75" s="116">
        <v>-100</v>
      </c>
    </row>
    <row r="76" spans="1:11" ht="14.1" customHeight="1" x14ac:dyDescent="0.2">
      <c r="A76" s="306">
        <v>91</v>
      </c>
      <c r="B76" s="307" t="s">
        <v>315</v>
      </c>
      <c r="C76" s="308"/>
      <c r="D76" s="113">
        <v>0.22286605749944283</v>
      </c>
      <c r="E76" s="115">
        <v>10</v>
      </c>
      <c r="F76" s="114">
        <v>14</v>
      </c>
      <c r="G76" s="114">
        <v>7</v>
      </c>
      <c r="H76" s="114">
        <v>4</v>
      </c>
      <c r="I76" s="140">
        <v>18</v>
      </c>
      <c r="J76" s="115">
        <v>-8</v>
      </c>
      <c r="K76" s="116">
        <v>-44.444444444444443</v>
      </c>
    </row>
    <row r="77" spans="1:11" ht="14.1" customHeight="1" x14ac:dyDescent="0.2">
      <c r="A77" s="306">
        <v>92</v>
      </c>
      <c r="B77" s="307" t="s">
        <v>316</v>
      </c>
      <c r="C77" s="308"/>
      <c r="D77" s="113">
        <v>0.44573211499888565</v>
      </c>
      <c r="E77" s="115">
        <v>20</v>
      </c>
      <c r="F77" s="114">
        <v>15</v>
      </c>
      <c r="G77" s="114">
        <v>14</v>
      </c>
      <c r="H77" s="114">
        <v>15</v>
      </c>
      <c r="I77" s="140">
        <v>14</v>
      </c>
      <c r="J77" s="115">
        <v>6</v>
      </c>
      <c r="K77" s="116">
        <v>42.857142857142854</v>
      </c>
    </row>
    <row r="78" spans="1:11" ht="14.1" customHeight="1" x14ac:dyDescent="0.2">
      <c r="A78" s="306">
        <v>93</v>
      </c>
      <c r="B78" s="307" t="s">
        <v>317</v>
      </c>
      <c r="C78" s="308"/>
      <c r="D78" s="113" t="s">
        <v>513</v>
      </c>
      <c r="E78" s="115" t="s">
        <v>513</v>
      </c>
      <c r="F78" s="114" t="s">
        <v>513</v>
      </c>
      <c r="G78" s="114">
        <v>5</v>
      </c>
      <c r="H78" s="114" t="s">
        <v>513</v>
      </c>
      <c r="I78" s="140">
        <v>7</v>
      </c>
      <c r="J78" s="115" t="s">
        <v>513</v>
      </c>
      <c r="K78" s="116" t="s">
        <v>513</v>
      </c>
    </row>
    <row r="79" spans="1:11" ht="14.1" customHeight="1" x14ac:dyDescent="0.2">
      <c r="A79" s="306">
        <v>94</v>
      </c>
      <c r="B79" s="307" t="s">
        <v>318</v>
      </c>
      <c r="C79" s="308"/>
      <c r="D79" s="113">
        <v>0.17829284599955428</v>
      </c>
      <c r="E79" s="115">
        <v>8</v>
      </c>
      <c r="F79" s="114">
        <v>13</v>
      </c>
      <c r="G79" s="114">
        <v>19</v>
      </c>
      <c r="H79" s="114">
        <v>16</v>
      </c>
      <c r="I79" s="140">
        <v>16</v>
      </c>
      <c r="J79" s="115">
        <v>-8</v>
      </c>
      <c r="K79" s="116">
        <v>-50</v>
      </c>
    </row>
    <row r="80" spans="1:11" ht="14.1" customHeight="1" x14ac:dyDescent="0.2">
      <c r="A80" s="306" t="s">
        <v>319</v>
      </c>
      <c r="B80" s="307" t="s">
        <v>320</v>
      </c>
      <c r="C80" s="308"/>
      <c r="D80" s="113">
        <v>0</v>
      </c>
      <c r="E80" s="115">
        <v>0</v>
      </c>
      <c r="F80" s="114" t="s">
        <v>513</v>
      </c>
      <c r="G80" s="114">
        <v>0</v>
      </c>
      <c r="H80" s="114">
        <v>0</v>
      </c>
      <c r="I80" s="140">
        <v>0</v>
      </c>
      <c r="J80" s="115">
        <v>0</v>
      </c>
      <c r="K80" s="116">
        <v>0</v>
      </c>
    </row>
    <row r="81" spans="1:11" ht="14.1" customHeight="1" x14ac:dyDescent="0.2">
      <c r="A81" s="310" t="s">
        <v>321</v>
      </c>
      <c r="B81" s="311" t="s">
        <v>333</v>
      </c>
      <c r="C81" s="312"/>
      <c r="D81" s="125">
        <v>0</v>
      </c>
      <c r="E81" s="143">
        <v>0</v>
      </c>
      <c r="F81" s="144">
        <v>0</v>
      </c>
      <c r="G81" s="144">
        <v>0</v>
      </c>
      <c r="H81" s="144">
        <v>0</v>
      </c>
      <c r="I81" s="145">
        <v>0</v>
      </c>
      <c r="J81" s="143">
        <v>0</v>
      </c>
      <c r="K81" s="146">
        <v>0</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364</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365</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366</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367</v>
      </c>
      <c r="E7" s="657"/>
      <c r="F7" s="657"/>
      <c r="G7" s="657"/>
      <c r="H7" s="658"/>
      <c r="I7" s="588" t="s">
        <v>359</v>
      </c>
      <c r="J7" s="589"/>
      <c r="K7" s="96"/>
      <c r="L7" s="96"/>
      <c r="M7" s="96"/>
      <c r="N7" s="96"/>
      <c r="O7" s="96"/>
    </row>
    <row r="8" spans="1:15" ht="21.75" customHeight="1" x14ac:dyDescent="0.2">
      <c r="A8" s="616"/>
      <c r="B8" s="617"/>
      <c r="C8" s="583"/>
      <c r="D8" s="566" t="s">
        <v>335</v>
      </c>
      <c r="E8" s="566" t="s">
        <v>337</v>
      </c>
      <c r="F8" s="566" t="s">
        <v>338</v>
      </c>
      <c r="G8" s="566" t="s">
        <v>339</v>
      </c>
      <c r="H8" s="566" t="s">
        <v>340</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3571</v>
      </c>
      <c r="E11" s="114">
        <v>3787</v>
      </c>
      <c r="F11" s="114">
        <v>4021</v>
      </c>
      <c r="G11" s="114">
        <v>3037</v>
      </c>
      <c r="H11" s="140">
        <v>3359</v>
      </c>
      <c r="I11" s="115">
        <v>212</v>
      </c>
      <c r="J11" s="116">
        <v>6.3114022030366179</v>
      </c>
    </row>
    <row r="12" spans="1:15" s="110" customFormat="1" ht="24.95" customHeight="1" x14ac:dyDescent="0.2">
      <c r="A12" s="193" t="s">
        <v>132</v>
      </c>
      <c r="B12" s="194" t="s">
        <v>133</v>
      </c>
      <c r="C12" s="113">
        <v>7.0568468216185947</v>
      </c>
      <c r="D12" s="115">
        <v>252</v>
      </c>
      <c r="E12" s="114">
        <v>852</v>
      </c>
      <c r="F12" s="114">
        <v>495</v>
      </c>
      <c r="G12" s="114">
        <v>311</v>
      </c>
      <c r="H12" s="140">
        <v>317</v>
      </c>
      <c r="I12" s="115">
        <v>-65</v>
      </c>
      <c r="J12" s="116">
        <v>-20.504731861198739</v>
      </c>
    </row>
    <row r="13" spans="1:15" s="110" customFormat="1" ht="24.95" customHeight="1" x14ac:dyDescent="0.2">
      <c r="A13" s="193" t="s">
        <v>134</v>
      </c>
      <c r="B13" s="199" t="s">
        <v>214</v>
      </c>
      <c r="C13" s="113">
        <v>1.0921310557266872</v>
      </c>
      <c r="D13" s="115">
        <v>39</v>
      </c>
      <c r="E13" s="114">
        <v>34</v>
      </c>
      <c r="F13" s="114">
        <v>31</v>
      </c>
      <c r="G13" s="114">
        <v>23</v>
      </c>
      <c r="H13" s="140">
        <v>42</v>
      </c>
      <c r="I13" s="115">
        <v>-3</v>
      </c>
      <c r="J13" s="116">
        <v>-7.1428571428571432</v>
      </c>
    </row>
    <row r="14" spans="1:15" s="287" customFormat="1" ht="24.95" customHeight="1" x14ac:dyDescent="0.2">
      <c r="A14" s="193" t="s">
        <v>215</v>
      </c>
      <c r="B14" s="199" t="s">
        <v>137</v>
      </c>
      <c r="C14" s="113">
        <v>12.125455054606553</v>
      </c>
      <c r="D14" s="115">
        <v>433</v>
      </c>
      <c r="E14" s="114">
        <v>391</v>
      </c>
      <c r="F14" s="114">
        <v>494</v>
      </c>
      <c r="G14" s="114">
        <v>380</v>
      </c>
      <c r="H14" s="140">
        <v>414</v>
      </c>
      <c r="I14" s="115">
        <v>19</v>
      </c>
      <c r="J14" s="116">
        <v>4.5893719806763285</v>
      </c>
      <c r="K14" s="110"/>
      <c r="L14" s="110"/>
      <c r="M14" s="110"/>
      <c r="N14" s="110"/>
      <c r="O14" s="110"/>
    </row>
    <row r="15" spans="1:15" s="110" customFormat="1" ht="24.95" customHeight="1" x14ac:dyDescent="0.2">
      <c r="A15" s="193" t="s">
        <v>216</v>
      </c>
      <c r="B15" s="199" t="s">
        <v>217</v>
      </c>
      <c r="C15" s="113">
        <v>5.0406048725847103</v>
      </c>
      <c r="D15" s="115">
        <v>180</v>
      </c>
      <c r="E15" s="114">
        <v>170</v>
      </c>
      <c r="F15" s="114">
        <v>237</v>
      </c>
      <c r="G15" s="114">
        <v>170</v>
      </c>
      <c r="H15" s="140">
        <v>169</v>
      </c>
      <c r="I15" s="115">
        <v>11</v>
      </c>
      <c r="J15" s="116">
        <v>6.5088757396449708</v>
      </c>
    </row>
    <row r="16" spans="1:15" s="287" customFormat="1" ht="24.95" customHeight="1" x14ac:dyDescent="0.2">
      <c r="A16" s="193" t="s">
        <v>218</v>
      </c>
      <c r="B16" s="199" t="s">
        <v>141</v>
      </c>
      <c r="C16" s="113">
        <v>4.6485578269392329</v>
      </c>
      <c r="D16" s="115">
        <v>166</v>
      </c>
      <c r="E16" s="114">
        <v>142</v>
      </c>
      <c r="F16" s="114">
        <v>176</v>
      </c>
      <c r="G16" s="114">
        <v>151</v>
      </c>
      <c r="H16" s="140">
        <v>180</v>
      </c>
      <c r="I16" s="115">
        <v>-14</v>
      </c>
      <c r="J16" s="116">
        <v>-7.7777777777777777</v>
      </c>
      <c r="K16" s="110"/>
      <c r="L16" s="110"/>
      <c r="M16" s="110"/>
      <c r="N16" s="110"/>
      <c r="O16" s="110"/>
    </row>
    <row r="17" spans="1:15" s="110" customFormat="1" ht="24.95" customHeight="1" x14ac:dyDescent="0.2">
      <c r="A17" s="193" t="s">
        <v>142</v>
      </c>
      <c r="B17" s="199" t="s">
        <v>220</v>
      </c>
      <c r="C17" s="113">
        <v>2.4362923550826099</v>
      </c>
      <c r="D17" s="115">
        <v>87</v>
      </c>
      <c r="E17" s="114">
        <v>79</v>
      </c>
      <c r="F17" s="114">
        <v>81</v>
      </c>
      <c r="G17" s="114">
        <v>59</v>
      </c>
      <c r="H17" s="140">
        <v>65</v>
      </c>
      <c r="I17" s="115">
        <v>22</v>
      </c>
      <c r="J17" s="116">
        <v>33.846153846153847</v>
      </c>
    </row>
    <row r="18" spans="1:15" s="287" customFormat="1" ht="24.95" customHeight="1" x14ac:dyDescent="0.2">
      <c r="A18" s="201" t="s">
        <v>144</v>
      </c>
      <c r="B18" s="202" t="s">
        <v>145</v>
      </c>
      <c r="C18" s="113">
        <v>13.469616353962476</v>
      </c>
      <c r="D18" s="115">
        <v>481</v>
      </c>
      <c r="E18" s="114">
        <v>397</v>
      </c>
      <c r="F18" s="114">
        <v>449</v>
      </c>
      <c r="G18" s="114">
        <v>345</v>
      </c>
      <c r="H18" s="140">
        <v>353</v>
      </c>
      <c r="I18" s="115">
        <v>128</v>
      </c>
      <c r="J18" s="116">
        <v>36.260623229461757</v>
      </c>
      <c r="K18" s="110"/>
      <c r="L18" s="110"/>
      <c r="M18" s="110"/>
      <c r="N18" s="110"/>
      <c r="O18" s="110"/>
    </row>
    <row r="19" spans="1:15" s="110" customFormat="1" ht="24.95" customHeight="1" x14ac:dyDescent="0.2">
      <c r="A19" s="193" t="s">
        <v>146</v>
      </c>
      <c r="B19" s="199" t="s">
        <v>147</v>
      </c>
      <c r="C19" s="113">
        <v>17.446093531223745</v>
      </c>
      <c r="D19" s="115">
        <v>623</v>
      </c>
      <c r="E19" s="114">
        <v>514</v>
      </c>
      <c r="F19" s="114">
        <v>687</v>
      </c>
      <c r="G19" s="114">
        <v>490</v>
      </c>
      <c r="H19" s="140">
        <v>621</v>
      </c>
      <c r="I19" s="115">
        <v>2</v>
      </c>
      <c r="J19" s="116">
        <v>0.322061191626409</v>
      </c>
    </row>
    <row r="20" spans="1:15" s="287" customFormat="1" ht="24.95" customHeight="1" x14ac:dyDescent="0.2">
      <c r="A20" s="193" t="s">
        <v>148</v>
      </c>
      <c r="B20" s="199" t="s">
        <v>149</v>
      </c>
      <c r="C20" s="113">
        <v>7.3648837860543264</v>
      </c>
      <c r="D20" s="115">
        <v>263</v>
      </c>
      <c r="E20" s="114">
        <v>319</v>
      </c>
      <c r="F20" s="114">
        <v>287</v>
      </c>
      <c r="G20" s="114">
        <v>254</v>
      </c>
      <c r="H20" s="140">
        <v>346</v>
      </c>
      <c r="I20" s="115">
        <v>-83</v>
      </c>
      <c r="J20" s="116">
        <v>-23.98843930635838</v>
      </c>
      <c r="K20" s="110"/>
      <c r="L20" s="110"/>
      <c r="M20" s="110"/>
      <c r="N20" s="110"/>
      <c r="O20" s="110"/>
    </row>
    <row r="21" spans="1:15" s="110" customFormat="1" ht="24.95" customHeight="1" x14ac:dyDescent="0.2">
      <c r="A21" s="201" t="s">
        <v>150</v>
      </c>
      <c r="B21" s="202" t="s">
        <v>151</v>
      </c>
      <c r="C21" s="113">
        <v>8.0089610753290401</v>
      </c>
      <c r="D21" s="115">
        <v>286</v>
      </c>
      <c r="E21" s="114">
        <v>246</v>
      </c>
      <c r="F21" s="114">
        <v>267</v>
      </c>
      <c r="G21" s="114">
        <v>249</v>
      </c>
      <c r="H21" s="140">
        <v>242</v>
      </c>
      <c r="I21" s="115">
        <v>44</v>
      </c>
      <c r="J21" s="116">
        <v>18.181818181818183</v>
      </c>
    </row>
    <row r="22" spans="1:15" s="110" customFormat="1" ht="24.95" customHeight="1" x14ac:dyDescent="0.2">
      <c r="A22" s="201" t="s">
        <v>152</v>
      </c>
      <c r="B22" s="199" t="s">
        <v>153</v>
      </c>
      <c r="C22" s="113">
        <v>0.72808737048445815</v>
      </c>
      <c r="D22" s="115">
        <v>26</v>
      </c>
      <c r="E22" s="114">
        <v>19</v>
      </c>
      <c r="F22" s="114">
        <v>36</v>
      </c>
      <c r="G22" s="114">
        <v>29</v>
      </c>
      <c r="H22" s="140">
        <v>31</v>
      </c>
      <c r="I22" s="115">
        <v>-5</v>
      </c>
      <c r="J22" s="116">
        <v>-16.129032258064516</v>
      </c>
    </row>
    <row r="23" spans="1:15" s="110" customFormat="1" ht="24.95" customHeight="1" x14ac:dyDescent="0.2">
      <c r="A23" s="193" t="s">
        <v>154</v>
      </c>
      <c r="B23" s="199" t="s">
        <v>155</v>
      </c>
      <c r="C23" s="113">
        <v>0.53206384766171944</v>
      </c>
      <c r="D23" s="115">
        <v>19</v>
      </c>
      <c r="E23" s="114">
        <v>26</v>
      </c>
      <c r="F23" s="114">
        <v>60</v>
      </c>
      <c r="G23" s="114">
        <v>36</v>
      </c>
      <c r="H23" s="140">
        <v>42</v>
      </c>
      <c r="I23" s="115">
        <v>-23</v>
      </c>
      <c r="J23" s="116">
        <v>-54.761904761904759</v>
      </c>
    </row>
    <row r="24" spans="1:15" s="110" customFormat="1" ht="24.95" customHeight="1" x14ac:dyDescent="0.2">
      <c r="A24" s="193" t="s">
        <v>156</v>
      </c>
      <c r="B24" s="199" t="s">
        <v>221</v>
      </c>
      <c r="C24" s="113">
        <v>3.9484738168580229</v>
      </c>
      <c r="D24" s="115">
        <v>141</v>
      </c>
      <c r="E24" s="114">
        <v>98</v>
      </c>
      <c r="F24" s="114">
        <v>126</v>
      </c>
      <c r="G24" s="114">
        <v>137</v>
      </c>
      <c r="H24" s="140">
        <v>148</v>
      </c>
      <c r="I24" s="115">
        <v>-7</v>
      </c>
      <c r="J24" s="116">
        <v>-4.7297297297297298</v>
      </c>
    </row>
    <row r="25" spans="1:15" s="110" customFormat="1" ht="24.95" customHeight="1" x14ac:dyDescent="0.2">
      <c r="A25" s="193" t="s">
        <v>222</v>
      </c>
      <c r="B25" s="204" t="s">
        <v>159</v>
      </c>
      <c r="C25" s="113">
        <v>4.6765611873424815</v>
      </c>
      <c r="D25" s="115">
        <v>167</v>
      </c>
      <c r="E25" s="114">
        <v>180</v>
      </c>
      <c r="F25" s="114">
        <v>128</v>
      </c>
      <c r="G25" s="114">
        <v>90</v>
      </c>
      <c r="H25" s="140">
        <v>126</v>
      </c>
      <c r="I25" s="115">
        <v>41</v>
      </c>
      <c r="J25" s="116">
        <v>32.539682539682538</v>
      </c>
    </row>
    <row r="26" spans="1:15" s="110" customFormat="1" ht="24.95" customHeight="1" x14ac:dyDescent="0.2">
      <c r="A26" s="201">
        <v>782.78300000000002</v>
      </c>
      <c r="B26" s="203" t="s">
        <v>160</v>
      </c>
      <c r="C26" s="113">
        <v>3.6684402128255389</v>
      </c>
      <c r="D26" s="115">
        <v>131</v>
      </c>
      <c r="E26" s="114">
        <v>159</v>
      </c>
      <c r="F26" s="114">
        <v>156</v>
      </c>
      <c r="G26" s="114">
        <v>159</v>
      </c>
      <c r="H26" s="140">
        <v>114</v>
      </c>
      <c r="I26" s="115">
        <v>17</v>
      </c>
      <c r="J26" s="116">
        <v>14.912280701754385</v>
      </c>
    </row>
    <row r="27" spans="1:15" s="110" customFormat="1" ht="24.95" customHeight="1" x14ac:dyDescent="0.2">
      <c r="A27" s="193" t="s">
        <v>161</v>
      </c>
      <c r="B27" s="199" t="s">
        <v>162</v>
      </c>
      <c r="C27" s="113">
        <v>1.0081209745169419</v>
      </c>
      <c r="D27" s="115">
        <v>36</v>
      </c>
      <c r="E27" s="114">
        <v>38</v>
      </c>
      <c r="F27" s="114">
        <v>72</v>
      </c>
      <c r="G27" s="114">
        <v>49</v>
      </c>
      <c r="H27" s="140">
        <v>34</v>
      </c>
      <c r="I27" s="115">
        <v>2</v>
      </c>
      <c r="J27" s="116">
        <v>5.882352941176471</v>
      </c>
    </row>
    <row r="28" spans="1:15" s="110" customFormat="1" ht="24.95" customHeight="1" x14ac:dyDescent="0.2">
      <c r="A28" s="193" t="s">
        <v>163</v>
      </c>
      <c r="B28" s="199" t="s">
        <v>164</v>
      </c>
      <c r="C28" s="113">
        <v>1.512181461775413</v>
      </c>
      <c r="D28" s="115">
        <v>54</v>
      </c>
      <c r="E28" s="114">
        <v>38</v>
      </c>
      <c r="F28" s="114">
        <v>86</v>
      </c>
      <c r="G28" s="114">
        <v>51</v>
      </c>
      <c r="H28" s="140">
        <v>68</v>
      </c>
      <c r="I28" s="115">
        <v>-14</v>
      </c>
      <c r="J28" s="116">
        <v>-20.588235294117649</v>
      </c>
    </row>
    <row r="29" spans="1:15" s="110" customFormat="1" ht="24.95" customHeight="1" x14ac:dyDescent="0.2">
      <c r="A29" s="193">
        <v>86</v>
      </c>
      <c r="B29" s="199" t="s">
        <v>165</v>
      </c>
      <c r="C29" s="113">
        <v>8.9050686082329875</v>
      </c>
      <c r="D29" s="115">
        <v>318</v>
      </c>
      <c r="E29" s="114">
        <v>230</v>
      </c>
      <c r="F29" s="114">
        <v>251</v>
      </c>
      <c r="G29" s="114">
        <v>194</v>
      </c>
      <c r="H29" s="140">
        <v>208</v>
      </c>
      <c r="I29" s="115">
        <v>110</v>
      </c>
      <c r="J29" s="116">
        <v>52.884615384615387</v>
      </c>
    </row>
    <row r="30" spans="1:15" s="110" customFormat="1" ht="24.95" customHeight="1" x14ac:dyDescent="0.2">
      <c r="A30" s="193">
        <v>87.88</v>
      </c>
      <c r="B30" s="204" t="s">
        <v>166</v>
      </c>
      <c r="C30" s="113">
        <v>5.2086250350042009</v>
      </c>
      <c r="D30" s="115">
        <v>186</v>
      </c>
      <c r="E30" s="114">
        <v>136</v>
      </c>
      <c r="F30" s="114">
        <v>248</v>
      </c>
      <c r="G30" s="114">
        <v>146</v>
      </c>
      <c r="H30" s="140">
        <v>166</v>
      </c>
      <c r="I30" s="115">
        <v>20</v>
      </c>
      <c r="J30" s="116">
        <v>12.048192771084338</v>
      </c>
    </row>
    <row r="31" spans="1:15" s="110" customFormat="1" ht="24.95" customHeight="1" x14ac:dyDescent="0.2">
      <c r="A31" s="193" t="s">
        <v>167</v>
      </c>
      <c r="B31" s="199" t="s">
        <v>168</v>
      </c>
      <c r="C31" s="113">
        <v>3.2483898067768133</v>
      </c>
      <c r="D31" s="115">
        <v>116</v>
      </c>
      <c r="E31" s="114">
        <v>110</v>
      </c>
      <c r="F31" s="114">
        <v>148</v>
      </c>
      <c r="G31" s="114">
        <v>94</v>
      </c>
      <c r="H31" s="140">
        <v>87</v>
      </c>
      <c r="I31" s="115">
        <v>29</v>
      </c>
      <c r="J31" s="116">
        <v>33.333333333333336</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7.0568468216185947</v>
      </c>
      <c r="D34" s="115">
        <v>252</v>
      </c>
      <c r="E34" s="114">
        <v>852</v>
      </c>
      <c r="F34" s="114">
        <v>495</v>
      </c>
      <c r="G34" s="114">
        <v>311</v>
      </c>
      <c r="H34" s="140">
        <v>317</v>
      </c>
      <c r="I34" s="115">
        <v>-65</v>
      </c>
      <c r="J34" s="116">
        <v>-20.504731861198739</v>
      </c>
    </row>
    <row r="35" spans="1:10" s="110" customFormat="1" ht="24.95" customHeight="1" x14ac:dyDescent="0.2">
      <c r="A35" s="292" t="s">
        <v>171</v>
      </c>
      <c r="B35" s="293" t="s">
        <v>172</v>
      </c>
      <c r="C35" s="113">
        <v>26.687202464295716</v>
      </c>
      <c r="D35" s="115">
        <v>953</v>
      </c>
      <c r="E35" s="114">
        <v>822</v>
      </c>
      <c r="F35" s="114">
        <v>974</v>
      </c>
      <c r="G35" s="114">
        <v>748</v>
      </c>
      <c r="H35" s="140">
        <v>809</v>
      </c>
      <c r="I35" s="115">
        <v>144</v>
      </c>
      <c r="J35" s="116">
        <v>17.799752781211371</v>
      </c>
    </row>
    <row r="36" spans="1:10" s="110" customFormat="1" ht="24.95" customHeight="1" x14ac:dyDescent="0.2">
      <c r="A36" s="294" t="s">
        <v>173</v>
      </c>
      <c r="B36" s="295" t="s">
        <v>174</v>
      </c>
      <c r="C36" s="125">
        <v>66.255950714085685</v>
      </c>
      <c r="D36" s="143">
        <v>2366</v>
      </c>
      <c r="E36" s="144">
        <v>2113</v>
      </c>
      <c r="F36" s="144">
        <v>2552</v>
      </c>
      <c r="G36" s="144">
        <v>1978</v>
      </c>
      <c r="H36" s="145">
        <v>2233</v>
      </c>
      <c r="I36" s="143">
        <v>133</v>
      </c>
      <c r="J36" s="146">
        <v>5.9561128526645772</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368</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369</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335</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332</v>
      </c>
      <c r="B7" s="577"/>
      <c r="C7" s="577"/>
      <c r="D7" s="582" t="s">
        <v>94</v>
      </c>
      <c r="E7" s="647" t="s">
        <v>370</v>
      </c>
      <c r="F7" s="648"/>
      <c r="G7" s="648"/>
      <c r="H7" s="648"/>
      <c r="I7" s="649"/>
      <c r="J7" s="588" t="s">
        <v>359</v>
      </c>
      <c r="K7" s="589"/>
      <c r="L7" s="96"/>
      <c r="M7" s="96"/>
      <c r="N7" s="96"/>
      <c r="O7" s="96"/>
      <c r="Q7" s="408"/>
    </row>
    <row r="8" spans="1:17" ht="21.75" customHeight="1" x14ac:dyDescent="0.2">
      <c r="A8" s="578"/>
      <c r="B8" s="579"/>
      <c r="C8" s="579"/>
      <c r="D8" s="583"/>
      <c r="E8" s="566" t="s">
        <v>335</v>
      </c>
      <c r="F8" s="566" t="s">
        <v>337</v>
      </c>
      <c r="G8" s="566" t="s">
        <v>338</v>
      </c>
      <c r="H8" s="566" t="s">
        <v>339</v>
      </c>
      <c r="I8" s="566" t="s">
        <v>340</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3571</v>
      </c>
      <c r="F11" s="264">
        <v>3787</v>
      </c>
      <c r="G11" s="264">
        <v>4021</v>
      </c>
      <c r="H11" s="264">
        <v>3037</v>
      </c>
      <c r="I11" s="265">
        <v>3359</v>
      </c>
      <c r="J11" s="263">
        <v>212</v>
      </c>
      <c r="K11" s="266">
        <v>6.3114022030366179</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22.850742089050687</v>
      </c>
      <c r="E13" s="115">
        <v>816</v>
      </c>
      <c r="F13" s="114">
        <v>1576</v>
      </c>
      <c r="G13" s="114">
        <v>1206</v>
      </c>
      <c r="H13" s="114">
        <v>878</v>
      </c>
      <c r="I13" s="140">
        <v>823</v>
      </c>
      <c r="J13" s="115">
        <v>-7</v>
      </c>
      <c r="K13" s="116">
        <v>-0.85054678007290396</v>
      </c>
    </row>
    <row r="14" spans="1:17" ht="15.95" customHeight="1" x14ac:dyDescent="0.2">
      <c r="A14" s="306" t="s">
        <v>230</v>
      </c>
      <c r="B14" s="307"/>
      <c r="C14" s="308"/>
      <c r="D14" s="113">
        <v>64.911789414729768</v>
      </c>
      <c r="E14" s="115">
        <v>2318</v>
      </c>
      <c r="F14" s="114">
        <v>1843</v>
      </c>
      <c r="G14" s="114">
        <v>2382</v>
      </c>
      <c r="H14" s="114">
        <v>1817</v>
      </c>
      <c r="I14" s="140">
        <v>2114</v>
      </c>
      <c r="J14" s="115">
        <v>204</v>
      </c>
      <c r="K14" s="116">
        <v>9.6499526963103115</v>
      </c>
    </row>
    <row r="15" spans="1:17" ht="15.95" customHeight="1" x14ac:dyDescent="0.2">
      <c r="A15" s="306" t="s">
        <v>231</v>
      </c>
      <c r="B15" s="307"/>
      <c r="C15" s="308"/>
      <c r="D15" s="113">
        <v>5.9367124054886586</v>
      </c>
      <c r="E15" s="115">
        <v>212</v>
      </c>
      <c r="F15" s="114">
        <v>216</v>
      </c>
      <c r="G15" s="114">
        <v>238</v>
      </c>
      <c r="H15" s="114">
        <v>193</v>
      </c>
      <c r="I15" s="140">
        <v>214</v>
      </c>
      <c r="J15" s="115">
        <v>-2</v>
      </c>
      <c r="K15" s="116">
        <v>-0.93457943925233644</v>
      </c>
    </row>
    <row r="16" spans="1:17" ht="15.95" customHeight="1" x14ac:dyDescent="0.2">
      <c r="A16" s="306" t="s">
        <v>232</v>
      </c>
      <c r="B16" s="307"/>
      <c r="C16" s="308"/>
      <c r="D16" s="113">
        <v>6.3007560907308875</v>
      </c>
      <c r="E16" s="115">
        <v>225</v>
      </c>
      <c r="F16" s="114">
        <v>152</v>
      </c>
      <c r="G16" s="114">
        <v>195</v>
      </c>
      <c r="H16" s="114">
        <v>149</v>
      </c>
      <c r="I16" s="140">
        <v>208</v>
      </c>
      <c r="J16" s="115">
        <v>17</v>
      </c>
      <c r="K16" s="116">
        <v>8.1730769230769234</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1.372164659759171</v>
      </c>
      <c r="E18" s="115">
        <v>49</v>
      </c>
      <c r="F18" s="114">
        <v>104</v>
      </c>
      <c r="G18" s="114">
        <v>131</v>
      </c>
      <c r="H18" s="114">
        <v>88</v>
      </c>
      <c r="I18" s="140">
        <v>52</v>
      </c>
      <c r="J18" s="115">
        <v>-3</v>
      </c>
      <c r="K18" s="116">
        <v>-5.7692307692307692</v>
      </c>
    </row>
    <row r="19" spans="1:11" ht="14.1" customHeight="1" x14ac:dyDescent="0.2">
      <c r="A19" s="306" t="s">
        <v>235</v>
      </c>
      <c r="B19" s="307" t="s">
        <v>236</v>
      </c>
      <c r="C19" s="308"/>
      <c r="D19" s="113">
        <v>1.0361243349201905</v>
      </c>
      <c r="E19" s="115">
        <v>37</v>
      </c>
      <c r="F19" s="114">
        <v>91</v>
      </c>
      <c r="G19" s="114">
        <v>118</v>
      </c>
      <c r="H19" s="114">
        <v>79</v>
      </c>
      <c r="I19" s="140">
        <v>40</v>
      </c>
      <c r="J19" s="115">
        <v>-3</v>
      </c>
      <c r="K19" s="116">
        <v>-7.5</v>
      </c>
    </row>
    <row r="20" spans="1:11" ht="14.1" customHeight="1" x14ac:dyDescent="0.2">
      <c r="A20" s="306">
        <v>12</v>
      </c>
      <c r="B20" s="307" t="s">
        <v>237</v>
      </c>
      <c r="C20" s="308"/>
      <c r="D20" s="113">
        <v>9.1851022122654715</v>
      </c>
      <c r="E20" s="115">
        <v>328</v>
      </c>
      <c r="F20" s="114">
        <v>912</v>
      </c>
      <c r="G20" s="114">
        <v>481</v>
      </c>
      <c r="H20" s="114">
        <v>284</v>
      </c>
      <c r="I20" s="140">
        <v>374</v>
      </c>
      <c r="J20" s="115">
        <v>-46</v>
      </c>
      <c r="K20" s="116">
        <v>-12.299465240641711</v>
      </c>
    </row>
    <row r="21" spans="1:11" ht="14.1" customHeight="1" x14ac:dyDescent="0.2">
      <c r="A21" s="306">
        <v>21</v>
      </c>
      <c r="B21" s="307" t="s">
        <v>238</v>
      </c>
      <c r="C21" s="308"/>
      <c r="D21" s="113">
        <v>0.36404368524222908</v>
      </c>
      <c r="E21" s="115">
        <v>13</v>
      </c>
      <c r="F21" s="114">
        <v>15</v>
      </c>
      <c r="G21" s="114">
        <v>17</v>
      </c>
      <c r="H21" s="114">
        <v>13</v>
      </c>
      <c r="I21" s="140">
        <v>12</v>
      </c>
      <c r="J21" s="115">
        <v>1</v>
      </c>
      <c r="K21" s="116">
        <v>8.3333333333333339</v>
      </c>
    </row>
    <row r="22" spans="1:11" ht="14.1" customHeight="1" x14ac:dyDescent="0.2">
      <c r="A22" s="306">
        <v>22</v>
      </c>
      <c r="B22" s="307" t="s">
        <v>239</v>
      </c>
      <c r="C22" s="308"/>
      <c r="D22" s="113">
        <v>2.072248669840381</v>
      </c>
      <c r="E22" s="115">
        <v>74</v>
      </c>
      <c r="F22" s="114">
        <v>69</v>
      </c>
      <c r="G22" s="114">
        <v>84</v>
      </c>
      <c r="H22" s="114">
        <v>41</v>
      </c>
      <c r="I22" s="140">
        <v>62</v>
      </c>
      <c r="J22" s="115">
        <v>12</v>
      </c>
      <c r="K22" s="116">
        <v>19.35483870967742</v>
      </c>
    </row>
    <row r="23" spans="1:11" ht="14.1" customHeight="1" x14ac:dyDescent="0.2">
      <c r="A23" s="306">
        <v>23</v>
      </c>
      <c r="B23" s="307" t="s">
        <v>240</v>
      </c>
      <c r="C23" s="308"/>
      <c r="D23" s="113">
        <v>0.25203024362923548</v>
      </c>
      <c r="E23" s="115">
        <v>9</v>
      </c>
      <c r="F23" s="114">
        <v>10</v>
      </c>
      <c r="G23" s="114">
        <v>17</v>
      </c>
      <c r="H23" s="114">
        <v>14</v>
      </c>
      <c r="I23" s="140">
        <v>12</v>
      </c>
      <c r="J23" s="115">
        <v>-3</v>
      </c>
      <c r="K23" s="116">
        <v>-25</v>
      </c>
    </row>
    <row r="24" spans="1:11" ht="14.1" customHeight="1" x14ac:dyDescent="0.2">
      <c r="A24" s="306">
        <v>24</v>
      </c>
      <c r="B24" s="307" t="s">
        <v>241</v>
      </c>
      <c r="C24" s="308"/>
      <c r="D24" s="113">
        <v>1.9322318678241388</v>
      </c>
      <c r="E24" s="115">
        <v>69</v>
      </c>
      <c r="F24" s="114">
        <v>63</v>
      </c>
      <c r="G24" s="114">
        <v>73</v>
      </c>
      <c r="H24" s="114">
        <v>61</v>
      </c>
      <c r="I24" s="140">
        <v>84</v>
      </c>
      <c r="J24" s="115">
        <v>-15</v>
      </c>
      <c r="K24" s="116">
        <v>-17.857142857142858</v>
      </c>
    </row>
    <row r="25" spans="1:11" ht="14.1" customHeight="1" x14ac:dyDescent="0.2">
      <c r="A25" s="306">
        <v>25</v>
      </c>
      <c r="B25" s="307" t="s">
        <v>242</v>
      </c>
      <c r="C25" s="308"/>
      <c r="D25" s="113">
        <v>3.8924670960515262</v>
      </c>
      <c r="E25" s="115">
        <v>139</v>
      </c>
      <c r="F25" s="114">
        <v>78</v>
      </c>
      <c r="G25" s="114">
        <v>111</v>
      </c>
      <c r="H25" s="114">
        <v>93</v>
      </c>
      <c r="I25" s="140">
        <v>144</v>
      </c>
      <c r="J25" s="115">
        <v>-5</v>
      </c>
      <c r="K25" s="116">
        <v>-3.4722222222222223</v>
      </c>
    </row>
    <row r="26" spans="1:11" ht="14.1" customHeight="1" x14ac:dyDescent="0.2">
      <c r="A26" s="306">
        <v>26</v>
      </c>
      <c r="B26" s="307" t="s">
        <v>243</v>
      </c>
      <c r="C26" s="308"/>
      <c r="D26" s="113">
        <v>2.3522822738728646</v>
      </c>
      <c r="E26" s="115">
        <v>84</v>
      </c>
      <c r="F26" s="114">
        <v>75</v>
      </c>
      <c r="G26" s="114">
        <v>103</v>
      </c>
      <c r="H26" s="114">
        <v>70</v>
      </c>
      <c r="I26" s="140">
        <v>91</v>
      </c>
      <c r="J26" s="115">
        <v>-7</v>
      </c>
      <c r="K26" s="116">
        <v>-7.6923076923076925</v>
      </c>
    </row>
    <row r="27" spans="1:11" ht="14.1" customHeight="1" x14ac:dyDescent="0.2">
      <c r="A27" s="306">
        <v>27</v>
      </c>
      <c r="B27" s="307" t="s">
        <v>244</v>
      </c>
      <c r="C27" s="308"/>
      <c r="D27" s="113">
        <v>0.75609073088770651</v>
      </c>
      <c r="E27" s="115">
        <v>27</v>
      </c>
      <c r="F27" s="114">
        <v>39</v>
      </c>
      <c r="G27" s="114">
        <v>18</v>
      </c>
      <c r="H27" s="114">
        <v>32</v>
      </c>
      <c r="I27" s="140">
        <v>37</v>
      </c>
      <c r="J27" s="115">
        <v>-10</v>
      </c>
      <c r="K27" s="116">
        <v>-27.027027027027028</v>
      </c>
    </row>
    <row r="28" spans="1:11" ht="14.1" customHeight="1" x14ac:dyDescent="0.2">
      <c r="A28" s="306">
        <v>28</v>
      </c>
      <c r="B28" s="307" t="s">
        <v>245</v>
      </c>
      <c r="C28" s="308"/>
      <c r="D28" s="113">
        <v>0.25203024362923548</v>
      </c>
      <c r="E28" s="115">
        <v>9</v>
      </c>
      <c r="F28" s="114">
        <v>19</v>
      </c>
      <c r="G28" s="114">
        <v>12</v>
      </c>
      <c r="H28" s="114">
        <v>10</v>
      </c>
      <c r="I28" s="140">
        <v>11</v>
      </c>
      <c r="J28" s="115">
        <v>-2</v>
      </c>
      <c r="K28" s="116">
        <v>-18.181818181818183</v>
      </c>
    </row>
    <row r="29" spans="1:11" ht="14.1" customHeight="1" x14ac:dyDescent="0.2">
      <c r="A29" s="306">
        <v>29</v>
      </c>
      <c r="B29" s="307" t="s">
        <v>246</v>
      </c>
      <c r="C29" s="308"/>
      <c r="D29" s="113">
        <v>5.4326519182301878</v>
      </c>
      <c r="E29" s="115">
        <v>194</v>
      </c>
      <c r="F29" s="114">
        <v>166</v>
      </c>
      <c r="G29" s="114">
        <v>167</v>
      </c>
      <c r="H29" s="114">
        <v>138</v>
      </c>
      <c r="I29" s="140">
        <v>157</v>
      </c>
      <c r="J29" s="115">
        <v>37</v>
      </c>
      <c r="K29" s="116">
        <v>23.566878980891719</v>
      </c>
    </row>
    <row r="30" spans="1:11" ht="14.1" customHeight="1" x14ac:dyDescent="0.2">
      <c r="A30" s="306" t="s">
        <v>247</v>
      </c>
      <c r="B30" s="307" t="s">
        <v>248</v>
      </c>
      <c r="C30" s="308"/>
      <c r="D30" s="113">
        <v>2.0162419490338839</v>
      </c>
      <c r="E30" s="115">
        <v>72</v>
      </c>
      <c r="F30" s="114">
        <v>63</v>
      </c>
      <c r="G30" s="114">
        <v>104</v>
      </c>
      <c r="H30" s="114">
        <v>65</v>
      </c>
      <c r="I30" s="140">
        <v>53</v>
      </c>
      <c r="J30" s="115">
        <v>19</v>
      </c>
      <c r="K30" s="116">
        <v>35.849056603773583</v>
      </c>
    </row>
    <row r="31" spans="1:11" ht="14.1" customHeight="1" x14ac:dyDescent="0.2">
      <c r="A31" s="306" t="s">
        <v>249</v>
      </c>
      <c r="B31" s="307" t="s">
        <v>250</v>
      </c>
      <c r="C31" s="308"/>
      <c r="D31" s="113">
        <v>3.4164099691963035</v>
      </c>
      <c r="E31" s="115">
        <v>122</v>
      </c>
      <c r="F31" s="114">
        <v>103</v>
      </c>
      <c r="G31" s="114">
        <v>63</v>
      </c>
      <c r="H31" s="114">
        <v>73</v>
      </c>
      <c r="I31" s="140">
        <v>104</v>
      </c>
      <c r="J31" s="115">
        <v>18</v>
      </c>
      <c r="K31" s="116">
        <v>17.307692307692307</v>
      </c>
    </row>
    <row r="32" spans="1:11" ht="14.1" customHeight="1" x14ac:dyDescent="0.2">
      <c r="A32" s="306">
        <v>31</v>
      </c>
      <c r="B32" s="307" t="s">
        <v>251</v>
      </c>
      <c r="C32" s="308"/>
      <c r="D32" s="113">
        <v>0.61607392887146462</v>
      </c>
      <c r="E32" s="115">
        <v>22</v>
      </c>
      <c r="F32" s="114">
        <v>13</v>
      </c>
      <c r="G32" s="114">
        <v>27</v>
      </c>
      <c r="H32" s="114">
        <v>26</v>
      </c>
      <c r="I32" s="140">
        <v>30</v>
      </c>
      <c r="J32" s="115">
        <v>-8</v>
      </c>
      <c r="K32" s="116">
        <v>-26.666666666666668</v>
      </c>
    </row>
    <row r="33" spans="1:11" ht="14.1" customHeight="1" x14ac:dyDescent="0.2">
      <c r="A33" s="306">
        <v>32</v>
      </c>
      <c r="B33" s="307" t="s">
        <v>252</v>
      </c>
      <c r="C33" s="308"/>
      <c r="D33" s="113">
        <v>4.3965275833099975</v>
      </c>
      <c r="E33" s="115">
        <v>157</v>
      </c>
      <c r="F33" s="114">
        <v>199</v>
      </c>
      <c r="G33" s="114">
        <v>214</v>
      </c>
      <c r="H33" s="114">
        <v>183</v>
      </c>
      <c r="I33" s="140">
        <v>136</v>
      </c>
      <c r="J33" s="115">
        <v>21</v>
      </c>
      <c r="K33" s="116">
        <v>15.441176470588236</v>
      </c>
    </row>
    <row r="34" spans="1:11" ht="14.1" customHeight="1" x14ac:dyDescent="0.2">
      <c r="A34" s="306">
        <v>33</v>
      </c>
      <c r="B34" s="307" t="s">
        <v>253</v>
      </c>
      <c r="C34" s="308"/>
      <c r="D34" s="113">
        <v>2.8563427611313359</v>
      </c>
      <c r="E34" s="115">
        <v>102</v>
      </c>
      <c r="F34" s="114">
        <v>85</v>
      </c>
      <c r="G34" s="114">
        <v>99</v>
      </c>
      <c r="H34" s="114">
        <v>54</v>
      </c>
      <c r="I34" s="140">
        <v>74</v>
      </c>
      <c r="J34" s="115">
        <v>28</v>
      </c>
      <c r="K34" s="116">
        <v>37.837837837837839</v>
      </c>
    </row>
    <row r="35" spans="1:11" ht="14.1" customHeight="1" x14ac:dyDescent="0.2">
      <c r="A35" s="306">
        <v>34</v>
      </c>
      <c r="B35" s="307" t="s">
        <v>254</v>
      </c>
      <c r="C35" s="308"/>
      <c r="D35" s="113">
        <v>3.444413329599552</v>
      </c>
      <c r="E35" s="115">
        <v>123</v>
      </c>
      <c r="F35" s="114">
        <v>59</v>
      </c>
      <c r="G35" s="114">
        <v>62</v>
      </c>
      <c r="H35" s="114">
        <v>52</v>
      </c>
      <c r="I35" s="140">
        <v>75</v>
      </c>
      <c r="J35" s="115">
        <v>48</v>
      </c>
      <c r="K35" s="116">
        <v>64</v>
      </c>
    </row>
    <row r="36" spans="1:11" ht="14.1" customHeight="1" x14ac:dyDescent="0.2">
      <c r="A36" s="306">
        <v>41</v>
      </c>
      <c r="B36" s="307" t="s">
        <v>255</v>
      </c>
      <c r="C36" s="308"/>
      <c r="D36" s="113">
        <v>0.14001680201624195</v>
      </c>
      <c r="E36" s="115">
        <v>5</v>
      </c>
      <c r="F36" s="114">
        <v>9</v>
      </c>
      <c r="G36" s="114">
        <v>20</v>
      </c>
      <c r="H36" s="114">
        <v>9</v>
      </c>
      <c r="I36" s="140">
        <v>7</v>
      </c>
      <c r="J36" s="115">
        <v>-2</v>
      </c>
      <c r="K36" s="116">
        <v>-28.571428571428573</v>
      </c>
    </row>
    <row r="37" spans="1:11" ht="14.1" customHeight="1" x14ac:dyDescent="0.2">
      <c r="A37" s="306">
        <v>42</v>
      </c>
      <c r="B37" s="307" t="s">
        <v>256</v>
      </c>
      <c r="C37" s="308"/>
      <c r="D37" s="113" t="s">
        <v>513</v>
      </c>
      <c r="E37" s="115" t="s">
        <v>513</v>
      </c>
      <c r="F37" s="114" t="s">
        <v>513</v>
      </c>
      <c r="G37" s="114">
        <v>6</v>
      </c>
      <c r="H37" s="114" t="s">
        <v>513</v>
      </c>
      <c r="I37" s="140">
        <v>5</v>
      </c>
      <c r="J37" s="115" t="s">
        <v>513</v>
      </c>
      <c r="K37" s="116" t="s">
        <v>513</v>
      </c>
    </row>
    <row r="38" spans="1:11" ht="14.1" customHeight="1" x14ac:dyDescent="0.2">
      <c r="A38" s="306">
        <v>43</v>
      </c>
      <c r="B38" s="307" t="s">
        <v>257</v>
      </c>
      <c r="C38" s="308"/>
      <c r="D38" s="113">
        <v>1.0921310557266872</v>
      </c>
      <c r="E38" s="115">
        <v>39</v>
      </c>
      <c r="F38" s="114">
        <v>22</v>
      </c>
      <c r="G38" s="114">
        <v>19</v>
      </c>
      <c r="H38" s="114">
        <v>39</v>
      </c>
      <c r="I38" s="140">
        <v>26</v>
      </c>
      <c r="J38" s="115">
        <v>13</v>
      </c>
      <c r="K38" s="116">
        <v>50</v>
      </c>
    </row>
    <row r="39" spans="1:11" ht="14.1" customHeight="1" x14ac:dyDescent="0.2">
      <c r="A39" s="306">
        <v>51</v>
      </c>
      <c r="B39" s="307" t="s">
        <v>258</v>
      </c>
      <c r="C39" s="308"/>
      <c r="D39" s="113">
        <v>8.1489778773452812</v>
      </c>
      <c r="E39" s="115">
        <v>291</v>
      </c>
      <c r="F39" s="114">
        <v>340</v>
      </c>
      <c r="G39" s="114">
        <v>308</v>
      </c>
      <c r="H39" s="114">
        <v>286</v>
      </c>
      <c r="I39" s="140">
        <v>265</v>
      </c>
      <c r="J39" s="115">
        <v>26</v>
      </c>
      <c r="K39" s="116">
        <v>9.8113207547169807</v>
      </c>
    </row>
    <row r="40" spans="1:11" ht="14.1" customHeight="1" x14ac:dyDescent="0.2">
      <c r="A40" s="306" t="s">
        <v>259</v>
      </c>
      <c r="B40" s="307" t="s">
        <v>260</v>
      </c>
      <c r="C40" s="308"/>
      <c r="D40" s="113">
        <v>7.5889106692803132</v>
      </c>
      <c r="E40" s="115">
        <v>271</v>
      </c>
      <c r="F40" s="114">
        <v>318</v>
      </c>
      <c r="G40" s="114">
        <v>292</v>
      </c>
      <c r="H40" s="114">
        <v>263</v>
      </c>
      <c r="I40" s="140">
        <v>253</v>
      </c>
      <c r="J40" s="115">
        <v>18</v>
      </c>
      <c r="K40" s="116">
        <v>7.1146245059288535</v>
      </c>
    </row>
    <row r="41" spans="1:11" ht="14.1" customHeight="1" x14ac:dyDescent="0.2">
      <c r="A41" s="306"/>
      <c r="B41" s="307" t="s">
        <v>261</v>
      </c>
      <c r="C41" s="308"/>
      <c r="D41" s="113">
        <v>6.7208064967796135</v>
      </c>
      <c r="E41" s="115">
        <v>240</v>
      </c>
      <c r="F41" s="114">
        <v>285</v>
      </c>
      <c r="G41" s="114">
        <v>260</v>
      </c>
      <c r="H41" s="114">
        <v>247</v>
      </c>
      <c r="I41" s="140">
        <v>234</v>
      </c>
      <c r="J41" s="115">
        <v>6</v>
      </c>
      <c r="K41" s="116">
        <v>2.5641025641025643</v>
      </c>
    </row>
    <row r="42" spans="1:11" ht="14.1" customHeight="1" x14ac:dyDescent="0.2">
      <c r="A42" s="306">
        <v>52</v>
      </c>
      <c r="B42" s="307" t="s">
        <v>262</v>
      </c>
      <c r="C42" s="308"/>
      <c r="D42" s="113">
        <v>5.7686922430691681</v>
      </c>
      <c r="E42" s="115">
        <v>206</v>
      </c>
      <c r="F42" s="114">
        <v>221</v>
      </c>
      <c r="G42" s="114">
        <v>212</v>
      </c>
      <c r="H42" s="114">
        <v>211</v>
      </c>
      <c r="I42" s="140">
        <v>286</v>
      </c>
      <c r="J42" s="115">
        <v>-80</v>
      </c>
      <c r="K42" s="116">
        <v>-27.972027972027973</v>
      </c>
    </row>
    <row r="43" spans="1:11" ht="14.1" customHeight="1" x14ac:dyDescent="0.2">
      <c r="A43" s="306" t="s">
        <v>263</v>
      </c>
      <c r="B43" s="307" t="s">
        <v>264</v>
      </c>
      <c r="C43" s="308"/>
      <c r="D43" s="113">
        <v>5.4046485578269392</v>
      </c>
      <c r="E43" s="115">
        <v>193</v>
      </c>
      <c r="F43" s="114">
        <v>193</v>
      </c>
      <c r="G43" s="114">
        <v>185</v>
      </c>
      <c r="H43" s="114">
        <v>181</v>
      </c>
      <c r="I43" s="140">
        <v>263</v>
      </c>
      <c r="J43" s="115">
        <v>-70</v>
      </c>
      <c r="K43" s="116">
        <v>-26.615969581749049</v>
      </c>
    </row>
    <row r="44" spans="1:11" ht="14.1" customHeight="1" x14ac:dyDescent="0.2">
      <c r="A44" s="306">
        <v>53</v>
      </c>
      <c r="B44" s="307" t="s">
        <v>265</v>
      </c>
      <c r="C44" s="308"/>
      <c r="D44" s="113">
        <v>0.19602352282273872</v>
      </c>
      <c r="E44" s="115">
        <v>7</v>
      </c>
      <c r="F44" s="114">
        <v>10</v>
      </c>
      <c r="G44" s="114">
        <v>15</v>
      </c>
      <c r="H44" s="114">
        <v>8</v>
      </c>
      <c r="I44" s="140">
        <v>8</v>
      </c>
      <c r="J44" s="115">
        <v>-1</v>
      </c>
      <c r="K44" s="116">
        <v>-12.5</v>
      </c>
    </row>
    <row r="45" spans="1:11" ht="14.1" customHeight="1" x14ac:dyDescent="0.2">
      <c r="A45" s="306" t="s">
        <v>266</v>
      </c>
      <c r="B45" s="307" t="s">
        <v>267</v>
      </c>
      <c r="C45" s="308"/>
      <c r="D45" s="113">
        <v>0.19602352282273872</v>
      </c>
      <c r="E45" s="115">
        <v>7</v>
      </c>
      <c r="F45" s="114">
        <v>10</v>
      </c>
      <c r="G45" s="114">
        <v>14</v>
      </c>
      <c r="H45" s="114">
        <v>8</v>
      </c>
      <c r="I45" s="140">
        <v>8</v>
      </c>
      <c r="J45" s="115">
        <v>-1</v>
      </c>
      <c r="K45" s="116">
        <v>-12.5</v>
      </c>
    </row>
    <row r="46" spans="1:11" ht="14.1" customHeight="1" x14ac:dyDescent="0.2">
      <c r="A46" s="306">
        <v>54</v>
      </c>
      <c r="B46" s="307" t="s">
        <v>268</v>
      </c>
      <c r="C46" s="308"/>
      <c r="D46" s="113">
        <v>2.3522822738728646</v>
      </c>
      <c r="E46" s="115">
        <v>84</v>
      </c>
      <c r="F46" s="114">
        <v>102</v>
      </c>
      <c r="G46" s="114">
        <v>117</v>
      </c>
      <c r="H46" s="114">
        <v>80</v>
      </c>
      <c r="I46" s="140">
        <v>77</v>
      </c>
      <c r="J46" s="115">
        <v>7</v>
      </c>
      <c r="K46" s="116">
        <v>9.0909090909090917</v>
      </c>
    </row>
    <row r="47" spans="1:11" ht="14.1" customHeight="1" x14ac:dyDescent="0.2">
      <c r="A47" s="306">
        <v>61</v>
      </c>
      <c r="B47" s="307" t="s">
        <v>269</v>
      </c>
      <c r="C47" s="308"/>
      <c r="D47" s="113">
        <v>2.1842621114533745</v>
      </c>
      <c r="E47" s="115">
        <v>78</v>
      </c>
      <c r="F47" s="114">
        <v>53</v>
      </c>
      <c r="G47" s="114">
        <v>89</v>
      </c>
      <c r="H47" s="114">
        <v>85</v>
      </c>
      <c r="I47" s="140">
        <v>80</v>
      </c>
      <c r="J47" s="115">
        <v>-2</v>
      </c>
      <c r="K47" s="116">
        <v>-2.5</v>
      </c>
    </row>
    <row r="48" spans="1:11" ht="14.1" customHeight="1" x14ac:dyDescent="0.2">
      <c r="A48" s="306">
        <v>62</v>
      </c>
      <c r="B48" s="307" t="s">
        <v>270</v>
      </c>
      <c r="C48" s="308"/>
      <c r="D48" s="113">
        <v>7.1408569028283395</v>
      </c>
      <c r="E48" s="115">
        <v>255</v>
      </c>
      <c r="F48" s="114">
        <v>233</v>
      </c>
      <c r="G48" s="114">
        <v>335</v>
      </c>
      <c r="H48" s="114">
        <v>226</v>
      </c>
      <c r="I48" s="140">
        <v>254</v>
      </c>
      <c r="J48" s="115">
        <v>1</v>
      </c>
      <c r="K48" s="116">
        <v>0.39370078740157483</v>
      </c>
    </row>
    <row r="49" spans="1:11" ht="14.1" customHeight="1" x14ac:dyDescent="0.2">
      <c r="A49" s="306">
        <v>63</v>
      </c>
      <c r="B49" s="307" t="s">
        <v>271</v>
      </c>
      <c r="C49" s="308"/>
      <c r="D49" s="113">
        <v>4.4245309437132452</v>
      </c>
      <c r="E49" s="115">
        <v>158</v>
      </c>
      <c r="F49" s="114">
        <v>161</v>
      </c>
      <c r="G49" s="114">
        <v>189</v>
      </c>
      <c r="H49" s="114">
        <v>162</v>
      </c>
      <c r="I49" s="140">
        <v>153</v>
      </c>
      <c r="J49" s="115">
        <v>5</v>
      </c>
      <c r="K49" s="116">
        <v>3.2679738562091503</v>
      </c>
    </row>
    <row r="50" spans="1:11" ht="14.1" customHeight="1" x14ac:dyDescent="0.2">
      <c r="A50" s="306" t="s">
        <v>272</v>
      </c>
      <c r="B50" s="307" t="s">
        <v>273</v>
      </c>
      <c r="C50" s="308"/>
      <c r="D50" s="113">
        <v>1.2881545785494259</v>
      </c>
      <c r="E50" s="115">
        <v>46</v>
      </c>
      <c r="F50" s="114">
        <v>39</v>
      </c>
      <c r="G50" s="114">
        <v>43</v>
      </c>
      <c r="H50" s="114">
        <v>57</v>
      </c>
      <c r="I50" s="140">
        <v>37</v>
      </c>
      <c r="J50" s="115">
        <v>9</v>
      </c>
      <c r="K50" s="116">
        <v>24.324324324324323</v>
      </c>
    </row>
    <row r="51" spans="1:11" ht="14.1" customHeight="1" x14ac:dyDescent="0.2">
      <c r="A51" s="306" t="s">
        <v>274</v>
      </c>
      <c r="B51" s="307" t="s">
        <v>275</v>
      </c>
      <c r="C51" s="308"/>
      <c r="D51" s="113">
        <v>2.8563427611313359</v>
      </c>
      <c r="E51" s="115">
        <v>102</v>
      </c>
      <c r="F51" s="114">
        <v>106</v>
      </c>
      <c r="G51" s="114">
        <v>124</v>
      </c>
      <c r="H51" s="114">
        <v>79</v>
      </c>
      <c r="I51" s="140">
        <v>100</v>
      </c>
      <c r="J51" s="115">
        <v>2</v>
      </c>
      <c r="K51" s="116">
        <v>2</v>
      </c>
    </row>
    <row r="52" spans="1:11" ht="14.1" customHeight="1" x14ac:dyDescent="0.2">
      <c r="A52" s="306">
        <v>71</v>
      </c>
      <c r="B52" s="307" t="s">
        <v>276</v>
      </c>
      <c r="C52" s="308"/>
      <c r="D52" s="113">
        <v>8.0929711565387841</v>
      </c>
      <c r="E52" s="115">
        <v>289</v>
      </c>
      <c r="F52" s="114">
        <v>198</v>
      </c>
      <c r="G52" s="114">
        <v>281</v>
      </c>
      <c r="H52" s="114">
        <v>244</v>
      </c>
      <c r="I52" s="140">
        <v>234</v>
      </c>
      <c r="J52" s="115">
        <v>55</v>
      </c>
      <c r="K52" s="116">
        <v>23.504273504273506</v>
      </c>
    </row>
    <row r="53" spans="1:11" ht="14.1" customHeight="1" x14ac:dyDescent="0.2">
      <c r="A53" s="306" t="s">
        <v>277</v>
      </c>
      <c r="B53" s="307" t="s">
        <v>278</v>
      </c>
      <c r="C53" s="308"/>
      <c r="D53" s="113">
        <v>2.6323158779053486</v>
      </c>
      <c r="E53" s="115">
        <v>94</v>
      </c>
      <c r="F53" s="114">
        <v>62</v>
      </c>
      <c r="G53" s="114">
        <v>94</v>
      </c>
      <c r="H53" s="114">
        <v>76</v>
      </c>
      <c r="I53" s="140">
        <v>75</v>
      </c>
      <c r="J53" s="115">
        <v>19</v>
      </c>
      <c r="K53" s="116">
        <v>25.333333333333332</v>
      </c>
    </row>
    <row r="54" spans="1:11" ht="14.1" customHeight="1" x14ac:dyDescent="0.2">
      <c r="A54" s="306" t="s">
        <v>279</v>
      </c>
      <c r="B54" s="307" t="s">
        <v>280</v>
      </c>
      <c r="C54" s="308"/>
      <c r="D54" s="113">
        <v>4.7045645477457292</v>
      </c>
      <c r="E54" s="115">
        <v>168</v>
      </c>
      <c r="F54" s="114">
        <v>116</v>
      </c>
      <c r="G54" s="114">
        <v>159</v>
      </c>
      <c r="H54" s="114">
        <v>163</v>
      </c>
      <c r="I54" s="140">
        <v>140</v>
      </c>
      <c r="J54" s="115">
        <v>28</v>
      </c>
      <c r="K54" s="116">
        <v>20</v>
      </c>
    </row>
    <row r="55" spans="1:11" ht="14.1" customHeight="1" x14ac:dyDescent="0.2">
      <c r="A55" s="306">
        <v>72</v>
      </c>
      <c r="B55" s="307" t="s">
        <v>281</v>
      </c>
      <c r="C55" s="308"/>
      <c r="D55" s="113">
        <v>1.6802016241949034</v>
      </c>
      <c r="E55" s="115">
        <v>60</v>
      </c>
      <c r="F55" s="114">
        <v>58</v>
      </c>
      <c r="G55" s="114">
        <v>65</v>
      </c>
      <c r="H55" s="114">
        <v>65</v>
      </c>
      <c r="I55" s="140">
        <v>65</v>
      </c>
      <c r="J55" s="115">
        <v>-5</v>
      </c>
      <c r="K55" s="116">
        <v>-7.6923076923076925</v>
      </c>
    </row>
    <row r="56" spans="1:11" ht="14.1" customHeight="1" x14ac:dyDescent="0.2">
      <c r="A56" s="306" t="s">
        <v>282</v>
      </c>
      <c r="B56" s="307" t="s">
        <v>283</v>
      </c>
      <c r="C56" s="308"/>
      <c r="D56" s="113">
        <v>0.39204704564547743</v>
      </c>
      <c r="E56" s="115">
        <v>14</v>
      </c>
      <c r="F56" s="114">
        <v>21</v>
      </c>
      <c r="G56" s="114">
        <v>11</v>
      </c>
      <c r="H56" s="114">
        <v>25</v>
      </c>
      <c r="I56" s="140">
        <v>24</v>
      </c>
      <c r="J56" s="115">
        <v>-10</v>
      </c>
      <c r="K56" s="116">
        <v>-41.666666666666664</v>
      </c>
    </row>
    <row r="57" spans="1:11" ht="14.1" customHeight="1" x14ac:dyDescent="0.2">
      <c r="A57" s="306" t="s">
        <v>284</v>
      </c>
      <c r="B57" s="307" t="s">
        <v>285</v>
      </c>
      <c r="C57" s="308"/>
      <c r="D57" s="113">
        <v>0.72808737048445815</v>
      </c>
      <c r="E57" s="115">
        <v>26</v>
      </c>
      <c r="F57" s="114">
        <v>20</v>
      </c>
      <c r="G57" s="114">
        <v>31</v>
      </c>
      <c r="H57" s="114">
        <v>21</v>
      </c>
      <c r="I57" s="140">
        <v>28</v>
      </c>
      <c r="J57" s="115">
        <v>-2</v>
      </c>
      <c r="K57" s="116">
        <v>-7.1428571428571432</v>
      </c>
    </row>
    <row r="58" spans="1:11" ht="14.1" customHeight="1" x14ac:dyDescent="0.2">
      <c r="A58" s="306">
        <v>73</v>
      </c>
      <c r="B58" s="307" t="s">
        <v>286</v>
      </c>
      <c r="C58" s="308"/>
      <c r="D58" s="113">
        <v>0.89610753290394851</v>
      </c>
      <c r="E58" s="115">
        <v>32</v>
      </c>
      <c r="F58" s="114">
        <v>22</v>
      </c>
      <c r="G58" s="114">
        <v>40</v>
      </c>
      <c r="H58" s="114">
        <v>34</v>
      </c>
      <c r="I58" s="140">
        <v>33</v>
      </c>
      <c r="J58" s="115">
        <v>-1</v>
      </c>
      <c r="K58" s="116">
        <v>-3.0303030303030303</v>
      </c>
    </row>
    <row r="59" spans="1:11" ht="14.1" customHeight="1" x14ac:dyDescent="0.2">
      <c r="A59" s="306" t="s">
        <v>287</v>
      </c>
      <c r="B59" s="307" t="s">
        <v>288</v>
      </c>
      <c r="C59" s="308"/>
      <c r="D59" s="113">
        <v>0.67208064967796133</v>
      </c>
      <c r="E59" s="115">
        <v>24</v>
      </c>
      <c r="F59" s="114">
        <v>17</v>
      </c>
      <c r="G59" s="114">
        <v>32</v>
      </c>
      <c r="H59" s="114">
        <v>26</v>
      </c>
      <c r="I59" s="140">
        <v>23</v>
      </c>
      <c r="J59" s="115">
        <v>1</v>
      </c>
      <c r="K59" s="116">
        <v>4.3478260869565215</v>
      </c>
    </row>
    <row r="60" spans="1:11" ht="14.1" customHeight="1" x14ac:dyDescent="0.2">
      <c r="A60" s="306">
        <v>81</v>
      </c>
      <c r="B60" s="307" t="s">
        <v>289</v>
      </c>
      <c r="C60" s="308"/>
      <c r="D60" s="113">
        <v>9.2691122934752173</v>
      </c>
      <c r="E60" s="115">
        <v>331</v>
      </c>
      <c r="F60" s="114">
        <v>200</v>
      </c>
      <c r="G60" s="114">
        <v>239</v>
      </c>
      <c r="H60" s="114">
        <v>194</v>
      </c>
      <c r="I60" s="140">
        <v>221</v>
      </c>
      <c r="J60" s="115">
        <v>110</v>
      </c>
      <c r="K60" s="116">
        <v>49.773755656108598</v>
      </c>
    </row>
    <row r="61" spans="1:11" ht="14.1" customHeight="1" x14ac:dyDescent="0.2">
      <c r="A61" s="306" t="s">
        <v>290</v>
      </c>
      <c r="B61" s="307" t="s">
        <v>291</v>
      </c>
      <c r="C61" s="308"/>
      <c r="D61" s="113">
        <v>3.2763931671800615</v>
      </c>
      <c r="E61" s="115">
        <v>117</v>
      </c>
      <c r="F61" s="114">
        <v>60</v>
      </c>
      <c r="G61" s="114">
        <v>74</v>
      </c>
      <c r="H61" s="114">
        <v>76</v>
      </c>
      <c r="I61" s="140">
        <v>47</v>
      </c>
      <c r="J61" s="115">
        <v>70</v>
      </c>
      <c r="K61" s="116">
        <v>148.93617021276594</v>
      </c>
    </row>
    <row r="62" spans="1:11" ht="14.1" customHeight="1" x14ac:dyDescent="0.2">
      <c r="A62" s="306" t="s">
        <v>292</v>
      </c>
      <c r="B62" s="307" t="s">
        <v>293</v>
      </c>
      <c r="C62" s="308"/>
      <c r="D62" s="113">
        <v>2.744329319518342</v>
      </c>
      <c r="E62" s="115">
        <v>98</v>
      </c>
      <c r="F62" s="114">
        <v>59</v>
      </c>
      <c r="G62" s="114">
        <v>100</v>
      </c>
      <c r="H62" s="114">
        <v>60</v>
      </c>
      <c r="I62" s="140">
        <v>89</v>
      </c>
      <c r="J62" s="115">
        <v>9</v>
      </c>
      <c r="K62" s="116">
        <v>10.112359550561798</v>
      </c>
    </row>
    <row r="63" spans="1:11" ht="14.1" customHeight="1" x14ac:dyDescent="0.2">
      <c r="A63" s="306"/>
      <c r="B63" s="307" t="s">
        <v>294</v>
      </c>
      <c r="C63" s="308"/>
      <c r="D63" s="113">
        <v>2.4642957154858585</v>
      </c>
      <c r="E63" s="115">
        <v>88</v>
      </c>
      <c r="F63" s="114">
        <v>53</v>
      </c>
      <c r="G63" s="114">
        <v>85</v>
      </c>
      <c r="H63" s="114">
        <v>51</v>
      </c>
      <c r="I63" s="140">
        <v>80</v>
      </c>
      <c r="J63" s="115">
        <v>8</v>
      </c>
      <c r="K63" s="116">
        <v>10</v>
      </c>
    </row>
    <row r="64" spans="1:11" ht="14.1" customHeight="1" x14ac:dyDescent="0.2">
      <c r="A64" s="306" t="s">
        <v>295</v>
      </c>
      <c r="B64" s="307" t="s">
        <v>296</v>
      </c>
      <c r="C64" s="308"/>
      <c r="D64" s="113">
        <v>1.0921310557266872</v>
      </c>
      <c r="E64" s="115">
        <v>39</v>
      </c>
      <c r="F64" s="114">
        <v>21</v>
      </c>
      <c r="G64" s="114">
        <v>21</v>
      </c>
      <c r="H64" s="114">
        <v>17</v>
      </c>
      <c r="I64" s="140">
        <v>24</v>
      </c>
      <c r="J64" s="115">
        <v>15</v>
      </c>
      <c r="K64" s="116">
        <v>62.5</v>
      </c>
    </row>
    <row r="65" spans="1:11" ht="14.1" customHeight="1" x14ac:dyDescent="0.2">
      <c r="A65" s="306" t="s">
        <v>297</v>
      </c>
      <c r="B65" s="307" t="s">
        <v>298</v>
      </c>
      <c r="C65" s="308"/>
      <c r="D65" s="113">
        <v>0.61607392887146462</v>
      </c>
      <c r="E65" s="115">
        <v>22</v>
      </c>
      <c r="F65" s="114">
        <v>33</v>
      </c>
      <c r="G65" s="114">
        <v>18</v>
      </c>
      <c r="H65" s="114">
        <v>13</v>
      </c>
      <c r="I65" s="140">
        <v>27</v>
      </c>
      <c r="J65" s="115">
        <v>-5</v>
      </c>
      <c r="K65" s="116">
        <v>-18.518518518518519</v>
      </c>
    </row>
    <row r="66" spans="1:11" ht="14.1" customHeight="1" x14ac:dyDescent="0.2">
      <c r="A66" s="306">
        <v>82</v>
      </c>
      <c r="B66" s="307" t="s">
        <v>299</v>
      </c>
      <c r="C66" s="308"/>
      <c r="D66" s="113">
        <v>2.8563427611313359</v>
      </c>
      <c r="E66" s="115">
        <v>102</v>
      </c>
      <c r="F66" s="114">
        <v>73</v>
      </c>
      <c r="G66" s="114">
        <v>141</v>
      </c>
      <c r="H66" s="114">
        <v>93</v>
      </c>
      <c r="I66" s="140">
        <v>98</v>
      </c>
      <c r="J66" s="115">
        <v>4</v>
      </c>
      <c r="K66" s="116">
        <v>4.0816326530612246</v>
      </c>
    </row>
    <row r="67" spans="1:11" ht="14.1" customHeight="1" x14ac:dyDescent="0.2">
      <c r="A67" s="306" t="s">
        <v>300</v>
      </c>
      <c r="B67" s="307" t="s">
        <v>301</v>
      </c>
      <c r="C67" s="308"/>
      <c r="D67" s="113">
        <v>1.9322318678241388</v>
      </c>
      <c r="E67" s="115">
        <v>69</v>
      </c>
      <c r="F67" s="114">
        <v>42</v>
      </c>
      <c r="G67" s="114">
        <v>88</v>
      </c>
      <c r="H67" s="114">
        <v>59</v>
      </c>
      <c r="I67" s="140">
        <v>59</v>
      </c>
      <c r="J67" s="115">
        <v>10</v>
      </c>
      <c r="K67" s="116">
        <v>16.949152542372882</v>
      </c>
    </row>
    <row r="68" spans="1:11" ht="14.1" customHeight="1" x14ac:dyDescent="0.2">
      <c r="A68" s="306" t="s">
        <v>302</v>
      </c>
      <c r="B68" s="307" t="s">
        <v>303</v>
      </c>
      <c r="C68" s="308"/>
      <c r="D68" s="113">
        <v>0.56006720806496779</v>
      </c>
      <c r="E68" s="115">
        <v>20</v>
      </c>
      <c r="F68" s="114">
        <v>20</v>
      </c>
      <c r="G68" s="114">
        <v>27</v>
      </c>
      <c r="H68" s="114">
        <v>24</v>
      </c>
      <c r="I68" s="140">
        <v>20</v>
      </c>
      <c r="J68" s="115">
        <v>0</v>
      </c>
      <c r="K68" s="116">
        <v>0</v>
      </c>
    </row>
    <row r="69" spans="1:11" ht="14.1" customHeight="1" x14ac:dyDescent="0.2">
      <c r="A69" s="306">
        <v>83</v>
      </c>
      <c r="B69" s="307" t="s">
        <v>304</v>
      </c>
      <c r="C69" s="308"/>
      <c r="D69" s="113">
        <v>4.3965275833099975</v>
      </c>
      <c r="E69" s="115">
        <v>157</v>
      </c>
      <c r="F69" s="114">
        <v>115</v>
      </c>
      <c r="G69" s="114">
        <v>235</v>
      </c>
      <c r="H69" s="114">
        <v>98</v>
      </c>
      <c r="I69" s="140">
        <v>116</v>
      </c>
      <c r="J69" s="115">
        <v>41</v>
      </c>
      <c r="K69" s="116">
        <v>35.344827586206897</v>
      </c>
    </row>
    <row r="70" spans="1:11" ht="14.1" customHeight="1" x14ac:dyDescent="0.2">
      <c r="A70" s="306" t="s">
        <v>305</v>
      </c>
      <c r="B70" s="307" t="s">
        <v>306</v>
      </c>
      <c r="C70" s="308"/>
      <c r="D70" s="113">
        <v>3.4724166900028002</v>
      </c>
      <c r="E70" s="115">
        <v>124</v>
      </c>
      <c r="F70" s="114">
        <v>87</v>
      </c>
      <c r="G70" s="114">
        <v>201</v>
      </c>
      <c r="H70" s="114">
        <v>67</v>
      </c>
      <c r="I70" s="140">
        <v>91</v>
      </c>
      <c r="J70" s="115">
        <v>33</v>
      </c>
      <c r="K70" s="116">
        <v>36.263736263736263</v>
      </c>
    </row>
    <row r="71" spans="1:11" ht="14.1" customHeight="1" x14ac:dyDescent="0.2">
      <c r="A71" s="306"/>
      <c r="B71" s="307" t="s">
        <v>307</v>
      </c>
      <c r="C71" s="308"/>
      <c r="D71" s="113">
        <v>2.1562587510501259</v>
      </c>
      <c r="E71" s="115">
        <v>77</v>
      </c>
      <c r="F71" s="114">
        <v>43</v>
      </c>
      <c r="G71" s="114">
        <v>132</v>
      </c>
      <c r="H71" s="114">
        <v>38</v>
      </c>
      <c r="I71" s="140">
        <v>56</v>
      </c>
      <c r="J71" s="115">
        <v>21</v>
      </c>
      <c r="K71" s="116">
        <v>37.5</v>
      </c>
    </row>
    <row r="72" spans="1:11" ht="14.1" customHeight="1" x14ac:dyDescent="0.2">
      <c r="A72" s="306">
        <v>84</v>
      </c>
      <c r="B72" s="307" t="s">
        <v>308</v>
      </c>
      <c r="C72" s="308"/>
      <c r="D72" s="113">
        <v>0.47605712685522261</v>
      </c>
      <c r="E72" s="115">
        <v>17</v>
      </c>
      <c r="F72" s="114">
        <v>15</v>
      </c>
      <c r="G72" s="114">
        <v>37</v>
      </c>
      <c r="H72" s="114">
        <v>13</v>
      </c>
      <c r="I72" s="140">
        <v>33</v>
      </c>
      <c r="J72" s="115">
        <v>-16</v>
      </c>
      <c r="K72" s="116">
        <v>-48.484848484848484</v>
      </c>
    </row>
    <row r="73" spans="1:11" ht="14.1" customHeight="1" x14ac:dyDescent="0.2">
      <c r="A73" s="306" t="s">
        <v>309</v>
      </c>
      <c r="B73" s="307" t="s">
        <v>310</v>
      </c>
      <c r="C73" s="308"/>
      <c r="D73" s="113">
        <v>0.16802016241949033</v>
      </c>
      <c r="E73" s="115">
        <v>6</v>
      </c>
      <c r="F73" s="114">
        <v>3</v>
      </c>
      <c r="G73" s="114">
        <v>11</v>
      </c>
      <c r="H73" s="114" t="s">
        <v>513</v>
      </c>
      <c r="I73" s="140">
        <v>12</v>
      </c>
      <c r="J73" s="115">
        <v>-6</v>
      </c>
      <c r="K73" s="116">
        <v>-50</v>
      </c>
    </row>
    <row r="74" spans="1:11" ht="14.1" customHeight="1" x14ac:dyDescent="0.2">
      <c r="A74" s="306" t="s">
        <v>311</v>
      </c>
      <c r="B74" s="307" t="s">
        <v>312</v>
      </c>
      <c r="C74" s="308"/>
      <c r="D74" s="113">
        <v>0.11201344161299356</v>
      </c>
      <c r="E74" s="115">
        <v>4</v>
      </c>
      <c r="F74" s="114">
        <v>5</v>
      </c>
      <c r="G74" s="114">
        <v>11</v>
      </c>
      <c r="H74" s="114">
        <v>6</v>
      </c>
      <c r="I74" s="140">
        <v>6</v>
      </c>
      <c r="J74" s="115">
        <v>-2</v>
      </c>
      <c r="K74" s="116">
        <v>-33.333333333333336</v>
      </c>
    </row>
    <row r="75" spans="1:11" ht="14.1" customHeight="1" x14ac:dyDescent="0.2">
      <c r="A75" s="306" t="s">
        <v>313</v>
      </c>
      <c r="B75" s="307" t="s">
        <v>314</v>
      </c>
      <c r="C75" s="308"/>
      <c r="D75" s="113" t="s">
        <v>513</v>
      </c>
      <c r="E75" s="115" t="s">
        <v>513</v>
      </c>
      <c r="F75" s="114">
        <v>0</v>
      </c>
      <c r="G75" s="114">
        <v>0</v>
      </c>
      <c r="H75" s="114">
        <v>0</v>
      </c>
      <c r="I75" s="140" t="s">
        <v>513</v>
      </c>
      <c r="J75" s="115" t="s">
        <v>513</v>
      </c>
      <c r="K75" s="116" t="s">
        <v>513</v>
      </c>
    </row>
    <row r="76" spans="1:11" ht="14.1" customHeight="1" x14ac:dyDescent="0.2">
      <c r="A76" s="306">
        <v>91</v>
      </c>
      <c r="B76" s="307" t="s">
        <v>315</v>
      </c>
      <c r="C76" s="308"/>
      <c r="D76" s="113">
        <v>0.33604032483898066</v>
      </c>
      <c r="E76" s="115">
        <v>12</v>
      </c>
      <c r="F76" s="114">
        <v>8</v>
      </c>
      <c r="G76" s="114">
        <v>7</v>
      </c>
      <c r="H76" s="114">
        <v>5</v>
      </c>
      <c r="I76" s="140">
        <v>9</v>
      </c>
      <c r="J76" s="115">
        <v>3</v>
      </c>
      <c r="K76" s="116">
        <v>33.333333333333336</v>
      </c>
    </row>
    <row r="77" spans="1:11" ht="14.1" customHeight="1" x14ac:dyDescent="0.2">
      <c r="A77" s="306">
        <v>92</v>
      </c>
      <c r="B77" s="307" t="s">
        <v>316</v>
      </c>
      <c r="C77" s="308"/>
      <c r="D77" s="113">
        <v>0.7000840100812098</v>
      </c>
      <c r="E77" s="115">
        <v>25</v>
      </c>
      <c r="F77" s="114">
        <v>15</v>
      </c>
      <c r="G77" s="114">
        <v>20</v>
      </c>
      <c r="H77" s="114">
        <v>8</v>
      </c>
      <c r="I77" s="140">
        <v>18</v>
      </c>
      <c r="J77" s="115">
        <v>7</v>
      </c>
      <c r="K77" s="116">
        <v>38.888888888888886</v>
      </c>
    </row>
    <row r="78" spans="1:11" ht="14.1" customHeight="1" x14ac:dyDescent="0.2">
      <c r="A78" s="306">
        <v>93</v>
      </c>
      <c r="B78" s="307" t="s">
        <v>317</v>
      </c>
      <c r="C78" s="308"/>
      <c r="D78" s="113" t="s">
        <v>513</v>
      </c>
      <c r="E78" s="115" t="s">
        <v>513</v>
      </c>
      <c r="F78" s="114" t="s">
        <v>513</v>
      </c>
      <c r="G78" s="114">
        <v>5</v>
      </c>
      <c r="H78" s="114" t="s">
        <v>513</v>
      </c>
      <c r="I78" s="140">
        <v>7</v>
      </c>
      <c r="J78" s="115" t="s">
        <v>513</v>
      </c>
      <c r="K78" s="116" t="s">
        <v>513</v>
      </c>
    </row>
    <row r="79" spans="1:11" ht="14.1" customHeight="1" x14ac:dyDescent="0.2">
      <c r="A79" s="306">
        <v>94</v>
      </c>
      <c r="B79" s="307" t="s">
        <v>318</v>
      </c>
      <c r="C79" s="308"/>
      <c r="D79" s="113">
        <v>0.50406048725847097</v>
      </c>
      <c r="E79" s="115">
        <v>18</v>
      </c>
      <c r="F79" s="114">
        <v>21</v>
      </c>
      <c r="G79" s="114">
        <v>25</v>
      </c>
      <c r="H79" s="114">
        <v>14</v>
      </c>
      <c r="I79" s="140">
        <v>13</v>
      </c>
      <c r="J79" s="115">
        <v>5</v>
      </c>
      <c r="K79" s="116">
        <v>38.46153846153846</v>
      </c>
    </row>
    <row r="80" spans="1:11" ht="14.1" customHeight="1" x14ac:dyDescent="0.2">
      <c r="A80" s="306" t="s">
        <v>319</v>
      </c>
      <c r="B80" s="307" t="s">
        <v>320</v>
      </c>
      <c r="C80" s="308"/>
      <c r="D80" s="113" t="s">
        <v>513</v>
      </c>
      <c r="E80" s="115" t="s">
        <v>513</v>
      </c>
      <c r="F80" s="114">
        <v>0</v>
      </c>
      <c r="G80" s="114">
        <v>0</v>
      </c>
      <c r="H80" s="114">
        <v>0</v>
      </c>
      <c r="I80" s="140">
        <v>0</v>
      </c>
      <c r="J80" s="115" t="s">
        <v>513</v>
      </c>
      <c r="K80" s="116" t="s">
        <v>513</v>
      </c>
    </row>
    <row r="81" spans="1:11" ht="14.1" customHeight="1" x14ac:dyDescent="0.2">
      <c r="A81" s="310" t="s">
        <v>321</v>
      </c>
      <c r="B81" s="311" t="s">
        <v>333</v>
      </c>
      <c r="C81" s="312"/>
      <c r="D81" s="125">
        <v>0</v>
      </c>
      <c r="E81" s="143">
        <v>0</v>
      </c>
      <c r="F81" s="144">
        <v>0</v>
      </c>
      <c r="G81" s="144">
        <v>0</v>
      </c>
      <c r="H81" s="144">
        <v>0</v>
      </c>
      <c r="I81" s="145">
        <v>0</v>
      </c>
      <c r="J81" s="143">
        <v>0</v>
      </c>
      <c r="K81" s="146">
        <v>0</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371</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365</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372</v>
      </c>
      <c r="B3" s="571"/>
      <c r="C3" s="571"/>
      <c r="D3" s="571"/>
      <c r="E3" s="571"/>
      <c r="F3" s="571"/>
      <c r="G3" s="571"/>
      <c r="H3" s="571"/>
      <c r="I3" s="571"/>
      <c r="J3" s="571"/>
      <c r="K3" s="571"/>
    </row>
    <row r="4" spans="1:13" s="94" customFormat="1" ht="12" customHeight="1" x14ac:dyDescent="0.2">
      <c r="A4" s="410" t="s">
        <v>373</v>
      </c>
      <c r="B4" s="411"/>
      <c r="C4" s="411"/>
      <c r="D4" s="411"/>
      <c r="E4" s="411"/>
      <c r="F4" s="411"/>
      <c r="G4" s="411"/>
      <c r="H4" s="411"/>
      <c r="I4" s="411"/>
      <c r="J4" s="411"/>
      <c r="K4" s="411"/>
      <c r="L4" s="411"/>
      <c r="M4" s="411"/>
    </row>
    <row r="5" spans="1:13" s="94" customFormat="1" ht="12" customHeight="1" x14ac:dyDescent="0.2">
      <c r="A5" s="667" t="s">
        <v>374</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375</v>
      </c>
      <c r="B7" s="668" t="s">
        <v>376</v>
      </c>
      <c r="C7" s="668"/>
      <c r="D7" s="668"/>
      <c r="E7" s="668"/>
      <c r="F7" s="668"/>
      <c r="G7" s="668"/>
      <c r="H7" s="669"/>
      <c r="I7" s="668" t="s">
        <v>377</v>
      </c>
      <c r="J7" s="668"/>
      <c r="K7" s="669"/>
      <c r="L7" s="670" t="s">
        <v>378</v>
      </c>
      <c r="M7" s="671"/>
    </row>
    <row r="8" spans="1:13" ht="23.85" customHeight="1" x14ac:dyDescent="0.2">
      <c r="A8" s="583"/>
      <c r="B8" s="414" t="s">
        <v>104</v>
      </c>
      <c r="C8" s="415" t="s">
        <v>106</v>
      </c>
      <c r="D8" s="415" t="s">
        <v>107</v>
      </c>
      <c r="E8" s="415" t="s">
        <v>379</v>
      </c>
      <c r="F8" s="415" t="s">
        <v>380</v>
      </c>
      <c r="G8" s="415" t="s">
        <v>108</v>
      </c>
      <c r="H8" s="416" t="s">
        <v>381</v>
      </c>
      <c r="I8" s="414" t="s">
        <v>104</v>
      </c>
      <c r="J8" s="414" t="s">
        <v>382</v>
      </c>
      <c r="K8" s="417" t="s">
        <v>383</v>
      </c>
      <c r="L8" s="418" t="s">
        <v>384</v>
      </c>
      <c r="M8" s="419" t="s">
        <v>385</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386</v>
      </c>
      <c r="B10" s="115">
        <v>33568</v>
      </c>
      <c r="C10" s="114">
        <v>19073</v>
      </c>
      <c r="D10" s="114">
        <v>14495</v>
      </c>
      <c r="E10" s="114">
        <v>27280</v>
      </c>
      <c r="F10" s="114">
        <v>6279</v>
      </c>
      <c r="G10" s="114">
        <v>4673</v>
      </c>
      <c r="H10" s="114">
        <v>8131</v>
      </c>
      <c r="I10" s="115">
        <v>10816</v>
      </c>
      <c r="J10" s="114">
        <v>7858</v>
      </c>
      <c r="K10" s="114">
        <v>2958</v>
      </c>
      <c r="L10" s="423">
        <v>3488</v>
      </c>
      <c r="M10" s="424">
        <v>2809</v>
      </c>
    </row>
    <row r="11" spans="1:13" ht="11.1" customHeight="1" x14ac:dyDescent="0.2">
      <c r="A11" s="422" t="s">
        <v>387</v>
      </c>
      <c r="B11" s="115">
        <v>34060</v>
      </c>
      <c r="C11" s="114">
        <v>19436</v>
      </c>
      <c r="D11" s="114">
        <v>14624</v>
      </c>
      <c r="E11" s="114">
        <v>27719</v>
      </c>
      <c r="F11" s="114">
        <v>6333</v>
      </c>
      <c r="G11" s="114">
        <v>4542</v>
      </c>
      <c r="H11" s="114">
        <v>8416</v>
      </c>
      <c r="I11" s="115">
        <v>11362</v>
      </c>
      <c r="J11" s="114">
        <v>8222</v>
      </c>
      <c r="K11" s="114">
        <v>3140</v>
      </c>
      <c r="L11" s="423">
        <v>3150</v>
      </c>
      <c r="M11" s="424">
        <v>2744</v>
      </c>
    </row>
    <row r="12" spans="1:13" ht="11.1" customHeight="1" x14ac:dyDescent="0.2">
      <c r="A12" s="422" t="s">
        <v>388</v>
      </c>
      <c r="B12" s="115">
        <v>34844</v>
      </c>
      <c r="C12" s="114">
        <v>19764</v>
      </c>
      <c r="D12" s="114">
        <v>15080</v>
      </c>
      <c r="E12" s="114">
        <v>28418</v>
      </c>
      <c r="F12" s="114">
        <v>6421</v>
      </c>
      <c r="G12" s="114">
        <v>5268</v>
      </c>
      <c r="H12" s="114">
        <v>8510</v>
      </c>
      <c r="I12" s="115">
        <v>11260</v>
      </c>
      <c r="J12" s="114">
        <v>7987</v>
      </c>
      <c r="K12" s="114">
        <v>3273</v>
      </c>
      <c r="L12" s="423">
        <v>3916</v>
      </c>
      <c r="M12" s="424">
        <v>3203</v>
      </c>
    </row>
    <row r="13" spans="1:13" s="110" customFormat="1" ht="11.1" customHeight="1" x14ac:dyDescent="0.2">
      <c r="A13" s="422" t="s">
        <v>389</v>
      </c>
      <c r="B13" s="115">
        <v>33813</v>
      </c>
      <c r="C13" s="114">
        <v>19055</v>
      </c>
      <c r="D13" s="114">
        <v>14758</v>
      </c>
      <c r="E13" s="114">
        <v>27423</v>
      </c>
      <c r="F13" s="114">
        <v>6383</v>
      </c>
      <c r="G13" s="114">
        <v>4979</v>
      </c>
      <c r="H13" s="114">
        <v>8442</v>
      </c>
      <c r="I13" s="115">
        <v>10970</v>
      </c>
      <c r="J13" s="114">
        <v>7877</v>
      </c>
      <c r="K13" s="114">
        <v>3093</v>
      </c>
      <c r="L13" s="423">
        <v>1643</v>
      </c>
      <c r="M13" s="424">
        <v>3063</v>
      </c>
    </row>
    <row r="14" spans="1:13" ht="15" customHeight="1" x14ac:dyDescent="0.2">
      <c r="A14" s="422" t="s">
        <v>390</v>
      </c>
      <c r="B14" s="115">
        <v>35021</v>
      </c>
      <c r="C14" s="114">
        <v>19912</v>
      </c>
      <c r="D14" s="114">
        <v>15109</v>
      </c>
      <c r="E14" s="114">
        <v>27065</v>
      </c>
      <c r="F14" s="114">
        <v>7955</v>
      </c>
      <c r="G14" s="114">
        <v>4933</v>
      </c>
      <c r="H14" s="114">
        <v>8854</v>
      </c>
      <c r="I14" s="115">
        <v>11056</v>
      </c>
      <c r="J14" s="114">
        <v>7849</v>
      </c>
      <c r="K14" s="114">
        <v>3207</v>
      </c>
      <c r="L14" s="423">
        <v>4170</v>
      </c>
      <c r="M14" s="424">
        <v>2994</v>
      </c>
    </row>
    <row r="15" spans="1:13" ht="11.1" customHeight="1" x14ac:dyDescent="0.2">
      <c r="A15" s="422" t="s">
        <v>387</v>
      </c>
      <c r="B15" s="115">
        <v>35421</v>
      </c>
      <c r="C15" s="114">
        <v>20203</v>
      </c>
      <c r="D15" s="114">
        <v>15218</v>
      </c>
      <c r="E15" s="114">
        <v>27067</v>
      </c>
      <c r="F15" s="114">
        <v>8353</v>
      </c>
      <c r="G15" s="114">
        <v>4908</v>
      </c>
      <c r="H15" s="114">
        <v>9061</v>
      </c>
      <c r="I15" s="115">
        <v>11387</v>
      </c>
      <c r="J15" s="114">
        <v>8046</v>
      </c>
      <c r="K15" s="114">
        <v>3341</v>
      </c>
      <c r="L15" s="423">
        <v>2975</v>
      </c>
      <c r="M15" s="424">
        <v>2506</v>
      </c>
    </row>
    <row r="16" spans="1:13" ht="11.1" customHeight="1" x14ac:dyDescent="0.2">
      <c r="A16" s="422" t="s">
        <v>388</v>
      </c>
      <c r="B16" s="115">
        <v>36245</v>
      </c>
      <c r="C16" s="114">
        <v>20768</v>
      </c>
      <c r="D16" s="114">
        <v>15477</v>
      </c>
      <c r="E16" s="114">
        <v>27826</v>
      </c>
      <c r="F16" s="114">
        <v>8413</v>
      </c>
      <c r="G16" s="114">
        <v>5518</v>
      </c>
      <c r="H16" s="114">
        <v>9201</v>
      </c>
      <c r="I16" s="115">
        <v>11428</v>
      </c>
      <c r="J16" s="114">
        <v>7912</v>
      </c>
      <c r="K16" s="114">
        <v>3516</v>
      </c>
      <c r="L16" s="423">
        <v>4049</v>
      </c>
      <c r="M16" s="424">
        <v>3323</v>
      </c>
    </row>
    <row r="17" spans="1:13" s="110" customFormat="1" ht="11.1" customHeight="1" x14ac:dyDescent="0.2">
      <c r="A17" s="422" t="s">
        <v>389</v>
      </c>
      <c r="B17" s="115">
        <v>35149</v>
      </c>
      <c r="C17" s="114">
        <v>20082</v>
      </c>
      <c r="D17" s="114">
        <v>15067</v>
      </c>
      <c r="E17" s="114">
        <v>26917</v>
      </c>
      <c r="F17" s="114">
        <v>8229</v>
      </c>
      <c r="G17" s="114">
        <v>5141</v>
      </c>
      <c r="H17" s="114">
        <v>9102</v>
      </c>
      <c r="I17" s="115">
        <v>11132</v>
      </c>
      <c r="J17" s="114">
        <v>7788</v>
      </c>
      <c r="K17" s="114">
        <v>3344</v>
      </c>
      <c r="L17" s="423">
        <v>1847</v>
      </c>
      <c r="M17" s="424">
        <v>3116</v>
      </c>
    </row>
    <row r="18" spans="1:13" ht="15" customHeight="1" x14ac:dyDescent="0.2">
      <c r="A18" s="422" t="s">
        <v>391</v>
      </c>
      <c r="B18" s="115">
        <v>36295</v>
      </c>
      <c r="C18" s="114">
        <v>20817</v>
      </c>
      <c r="D18" s="114">
        <v>15478</v>
      </c>
      <c r="E18" s="114">
        <v>27726</v>
      </c>
      <c r="F18" s="114">
        <v>8568</v>
      </c>
      <c r="G18" s="114">
        <v>5120</v>
      </c>
      <c r="H18" s="114">
        <v>9495</v>
      </c>
      <c r="I18" s="115">
        <v>11013</v>
      </c>
      <c r="J18" s="114">
        <v>7653</v>
      </c>
      <c r="K18" s="114">
        <v>3360</v>
      </c>
      <c r="L18" s="423">
        <v>4047</v>
      </c>
      <c r="M18" s="424">
        <v>2944</v>
      </c>
    </row>
    <row r="19" spans="1:13" ht="11.1" customHeight="1" x14ac:dyDescent="0.2">
      <c r="A19" s="422" t="s">
        <v>387</v>
      </c>
      <c r="B19" s="115">
        <v>36700</v>
      </c>
      <c r="C19" s="114">
        <v>21043</v>
      </c>
      <c r="D19" s="114">
        <v>15657</v>
      </c>
      <c r="E19" s="114">
        <v>27851</v>
      </c>
      <c r="F19" s="114">
        <v>8849</v>
      </c>
      <c r="G19" s="114">
        <v>4983</v>
      </c>
      <c r="H19" s="114">
        <v>9755</v>
      </c>
      <c r="I19" s="115">
        <v>11347</v>
      </c>
      <c r="J19" s="114">
        <v>7815</v>
      </c>
      <c r="K19" s="114">
        <v>3532</v>
      </c>
      <c r="L19" s="423">
        <v>2931</v>
      </c>
      <c r="M19" s="424">
        <v>2584</v>
      </c>
    </row>
    <row r="20" spans="1:13" ht="11.1" customHeight="1" x14ac:dyDescent="0.2">
      <c r="A20" s="422" t="s">
        <v>388</v>
      </c>
      <c r="B20" s="115">
        <v>37351</v>
      </c>
      <c r="C20" s="114">
        <v>21453</v>
      </c>
      <c r="D20" s="114">
        <v>15898</v>
      </c>
      <c r="E20" s="114">
        <v>28405</v>
      </c>
      <c r="F20" s="114">
        <v>8946</v>
      </c>
      <c r="G20" s="114">
        <v>5580</v>
      </c>
      <c r="H20" s="114">
        <v>9885</v>
      </c>
      <c r="I20" s="115">
        <v>11443</v>
      </c>
      <c r="J20" s="114">
        <v>7778</v>
      </c>
      <c r="K20" s="114">
        <v>3665</v>
      </c>
      <c r="L20" s="423">
        <v>3914</v>
      </c>
      <c r="M20" s="424">
        <v>3332</v>
      </c>
    </row>
    <row r="21" spans="1:13" s="110" customFormat="1" ht="11.1" customHeight="1" x14ac:dyDescent="0.2">
      <c r="A21" s="422" t="s">
        <v>389</v>
      </c>
      <c r="B21" s="115">
        <v>36199</v>
      </c>
      <c r="C21" s="114">
        <v>20660</v>
      </c>
      <c r="D21" s="114">
        <v>15539</v>
      </c>
      <c r="E21" s="114">
        <v>27422</v>
      </c>
      <c r="F21" s="114">
        <v>8777</v>
      </c>
      <c r="G21" s="114">
        <v>5251</v>
      </c>
      <c r="H21" s="114">
        <v>9706</v>
      </c>
      <c r="I21" s="115">
        <v>11293</v>
      </c>
      <c r="J21" s="114">
        <v>7728</v>
      </c>
      <c r="K21" s="114">
        <v>3565</v>
      </c>
      <c r="L21" s="423">
        <v>1828</v>
      </c>
      <c r="M21" s="424">
        <v>3059</v>
      </c>
    </row>
    <row r="22" spans="1:13" ht="15" customHeight="1" x14ac:dyDescent="0.2">
      <c r="A22" s="422" t="s">
        <v>392</v>
      </c>
      <c r="B22" s="115">
        <v>37068</v>
      </c>
      <c r="C22" s="114">
        <v>21170</v>
      </c>
      <c r="D22" s="114">
        <v>15898</v>
      </c>
      <c r="E22" s="114">
        <v>28149</v>
      </c>
      <c r="F22" s="114">
        <v>8918</v>
      </c>
      <c r="G22" s="114">
        <v>5173</v>
      </c>
      <c r="H22" s="114">
        <v>10041</v>
      </c>
      <c r="I22" s="115">
        <v>11229</v>
      </c>
      <c r="J22" s="114">
        <v>7672</v>
      </c>
      <c r="K22" s="114">
        <v>3557</v>
      </c>
      <c r="L22" s="423">
        <v>4477</v>
      </c>
      <c r="M22" s="424">
        <v>3643</v>
      </c>
    </row>
    <row r="23" spans="1:13" ht="11.1" customHeight="1" x14ac:dyDescent="0.2">
      <c r="A23" s="422" t="s">
        <v>387</v>
      </c>
      <c r="B23" s="115">
        <v>37268</v>
      </c>
      <c r="C23" s="114">
        <v>21306</v>
      </c>
      <c r="D23" s="114">
        <v>15962</v>
      </c>
      <c r="E23" s="114">
        <v>28181</v>
      </c>
      <c r="F23" s="114">
        <v>9086</v>
      </c>
      <c r="G23" s="114">
        <v>4969</v>
      </c>
      <c r="H23" s="114">
        <v>10283</v>
      </c>
      <c r="I23" s="115">
        <v>11928</v>
      </c>
      <c r="J23" s="114">
        <v>8138</v>
      </c>
      <c r="K23" s="114">
        <v>3790</v>
      </c>
      <c r="L23" s="423">
        <v>2942</v>
      </c>
      <c r="M23" s="424">
        <v>2785</v>
      </c>
    </row>
    <row r="24" spans="1:13" ht="11.1" customHeight="1" x14ac:dyDescent="0.2">
      <c r="A24" s="422" t="s">
        <v>388</v>
      </c>
      <c r="B24" s="115">
        <v>38319</v>
      </c>
      <c r="C24" s="114">
        <v>21757</v>
      </c>
      <c r="D24" s="114">
        <v>16562</v>
      </c>
      <c r="E24" s="114">
        <v>28940</v>
      </c>
      <c r="F24" s="114">
        <v>9378</v>
      </c>
      <c r="G24" s="114">
        <v>5544</v>
      </c>
      <c r="H24" s="114">
        <v>10488</v>
      </c>
      <c r="I24" s="115">
        <v>11874</v>
      </c>
      <c r="J24" s="114">
        <v>7992</v>
      </c>
      <c r="K24" s="114">
        <v>3882</v>
      </c>
      <c r="L24" s="423">
        <v>3899</v>
      </c>
      <c r="M24" s="424">
        <v>3216</v>
      </c>
    </row>
    <row r="25" spans="1:13" s="110" customFormat="1" ht="11.1" customHeight="1" x14ac:dyDescent="0.2">
      <c r="A25" s="422" t="s">
        <v>389</v>
      </c>
      <c r="B25" s="115">
        <v>36847</v>
      </c>
      <c r="C25" s="114">
        <v>20777</v>
      </c>
      <c r="D25" s="114">
        <v>16070</v>
      </c>
      <c r="E25" s="114">
        <v>27633</v>
      </c>
      <c r="F25" s="114">
        <v>9213</v>
      </c>
      <c r="G25" s="114">
        <v>5179</v>
      </c>
      <c r="H25" s="114">
        <v>10295</v>
      </c>
      <c r="I25" s="115">
        <v>11640</v>
      </c>
      <c r="J25" s="114">
        <v>7960</v>
      </c>
      <c r="K25" s="114">
        <v>3680</v>
      </c>
      <c r="L25" s="423">
        <v>1967</v>
      </c>
      <c r="M25" s="424">
        <v>3490</v>
      </c>
    </row>
    <row r="26" spans="1:13" ht="15" customHeight="1" x14ac:dyDescent="0.2">
      <c r="A26" s="422" t="s">
        <v>393</v>
      </c>
      <c r="B26" s="115">
        <v>38121</v>
      </c>
      <c r="C26" s="114">
        <v>21646</v>
      </c>
      <c r="D26" s="114">
        <v>16475</v>
      </c>
      <c r="E26" s="114">
        <v>28788</v>
      </c>
      <c r="F26" s="114">
        <v>9333</v>
      </c>
      <c r="G26" s="114">
        <v>5182</v>
      </c>
      <c r="H26" s="114">
        <v>10763</v>
      </c>
      <c r="I26" s="115">
        <v>11533</v>
      </c>
      <c r="J26" s="114">
        <v>7808</v>
      </c>
      <c r="K26" s="114">
        <v>3725</v>
      </c>
      <c r="L26" s="423">
        <v>4722</v>
      </c>
      <c r="M26" s="424">
        <v>3482</v>
      </c>
    </row>
    <row r="27" spans="1:13" ht="11.1" customHeight="1" x14ac:dyDescent="0.2">
      <c r="A27" s="422" t="s">
        <v>387</v>
      </c>
      <c r="B27" s="115">
        <v>38462</v>
      </c>
      <c r="C27" s="114">
        <v>21805</v>
      </c>
      <c r="D27" s="114">
        <v>16657</v>
      </c>
      <c r="E27" s="114">
        <v>28877</v>
      </c>
      <c r="F27" s="114">
        <v>9585</v>
      </c>
      <c r="G27" s="114">
        <v>5048</v>
      </c>
      <c r="H27" s="114">
        <v>11054</v>
      </c>
      <c r="I27" s="115">
        <v>12020</v>
      </c>
      <c r="J27" s="114">
        <v>8103</v>
      </c>
      <c r="K27" s="114">
        <v>3917</v>
      </c>
      <c r="L27" s="423">
        <v>2739</v>
      </c>
      <c r="M27" s="424">
        <v>2463</v>
      </c>
    </row>
    <row r="28" spans="1:13" ht="11.1" customHeight="1" x14ac:dyDescent="0.2">
      <c r="A28" s="422" t="s">
        <v>388</v>
      </c>
      <c r="B28" s="115">
        <v>39209</v>
      </c>
      <c r="C28" s="114">
        <v>22289</v>
      </c>
      <c r="D28" s="114">
        <v>16920</v>
      </c>
      <c r="E28" s="114">
        <v>29513</v>
      </c>
      <c r="F28" s="114">
        <v>9696</v>
      </c>
      <c r="G28" s="114">
        <v>5614</v>
      </c>
      <c r="H28" s="114">
        <v>11243</v>
      </c>
      <c r="I28" s="115">
        <v>11875</v>
      </c>
      <c r="J28" s="114">
        <v>7928</v>
      </c>
      <c r="K28" s="114">
        <v>3947</v>
      </c>
      <c r="L28" s="423">
        <v>4091</v>
      </c>
      <c r="M28" s="424">
        <v>3536</v>
      </c>
    </row>
    <row r="29" spans="1:13" s="110" customFormat="1" ht="11.1" customHeight="1" x14ac:dyDescent="0.2">
      <c r="A29" s="422" t="s">
        <v>389</v>
      </c>
      <c r="B29" s="115">
        <v>37939</v>
      </c>
      <c r="C29" s="114">
        <v>21315</v>
      </c>
      <c r="D29" s="114">
        <v>16624</v>
      </c>
      <c r="E29" s="114">
        <v>28267</v>
      </c>
      <c r="F29" s="114">
        <v>9672</v>
      </c>
      <c r="G29" s="114">
        <v>5292</v>
      </c>
      <c r="H29" s="114">
        <v>11023</v>
      </c>
      <c r="I29" s="115">
        <v>11495</v>
      </c>
      <c r="J29" s="114">
        <v>7762</v>
      </c>
      <c r="K29" s="114">
        <v>3733</v>
      </c>
      <c r="L29" s="423">
        <v>2062</v>
      </c>
      <c r="M29" s="424">
        <v>3457</v>
      </c>
    </row>
    <row r="30" spans="1:13" ht="15" customHeight="1" x14ac:dyDescent="0.2">
      <c r="A30" s="422" t="s">
        <v>394</v>
      </c>
      <c r="B30" s="115">
        <v>39323</v>
      </c>
      <c r="C30" s="114">
        <v>22093</v>
      </c>
      <c r="D30" s="114">
        <v>17230</v>
      </c>
      <c r="E30" s="114">
        <v>29257</v>
      </c>
      <c r="F30" s="114">
        <v>10066</v>
      </c>
      <c r="G30" s="114">
        <v>5288</v>
      </c>
      <c r="H30" s="114">
        <v>11533</v>
      </c>
      <c r="I30" s="115">
        <v>11151</v>
      </c>
      <c r="J30" s="114">
        <v>7429</v>
      </c>
      <c r="K30" s="114">
        <v>3722</v>
      </c>
      <c r="L30" s="423">
        <v>4503</v>
      </c>
      <c r="M30" s="424">
        <v>3186</v>
      </c>
    </row>
    <row r="31" spans="1:13" ht="11.1" customHeight="1" x14ac:dyDescent="0.2">
      <c r="A31" s="422" t="s">
        <v>387</v>
      </c>
      <c r="B31" s="115">
        <v>39756</v>
      </c>
      <c r="C31" s="114">
        <v>22260</v>
      </c>
      <c r="D31" s="114">
        <v>17496</v>
      </c>
      <c r="E31" s="114">
        <v>29335</v>
      </c>
      <c r="F31" s="114">
        <v>10421</v>
      </c>
      <c r="G31" s="114">
        <v>5102</v>
      </c>
      <c r="H31" s="114">
        <v>11822</v>
      </c>
      <c r="I31" s="115">
        <v>11580</v>
      </c>
      <c r="J31" s="114">
        <v>7671</v>
      </c>
      <c r="K31" s="114">
        <v>3909</v>
      </c>
      <c r="L31" s="423">
        <v>2820</v>
      </c>
      <c r="M31" s="424">
        <v>2367</v>
      </c>
    </row>
    <row r="32" spans="1:13" ht="11.1" customHeight="1" x14ac:dyDescent="0.2">
      <c r="A32" s="422" t="s">
        <v>388</v>
      </c>
      <c r="B32" s="115">
        <v>40474</v>
      </c>
      <c r="C32" s="114">
        <v>22662</v>
      </c>
      <c r="D32" s="114">
        <v>17812</v>
      </c>
      <c r="E32" s="114">
        <v>29899</v>
      </c>
      <c r="F32" s="114">
        <v>10575</v>
      </c>
      <c r="G32" s="114">
        <v>5591</v>
      </c>
      <c r="H32" s="114">
        <v>11991</v>
      </c>
      <c r="I32" s="115">
        <v>11474</v>
      </c>
      <c r="J32" s="114">
        <v>7451</v>
      </c>
      <c r="K32" s="114">
        <v>4023</v>
      </c>
      <c r="L32" s="423">
        <v>4288</v>
      </c>
      <c r="M32" s="424">
        <v>3737</v>
      </c>
    </row>
    <row r="33" spans="1:13" s="110" customFormat="1" ht="11.1" customHeight="1" x14ac:dyDescent="0.2">
      <c r="A33" s="422" t="s">
        <v>389</v>
      </c>
      <c r="B33" s="115">
        <v>39297</v>
      </c>
      <c r="C33" s="114">
        <v>21828</v>
      </c>
      <c r="D33" s="114">
        <v>17469</v>
      </c>
      <c r="E33" s="114">
        <v>28857</v>
      </c>
      <c r="F33" s="114">
        <v>10440</v>
      </c>
      <c r="G33" s="114">
        <v>5256</v>
      </c>
      <c r="H33" s="114">
        <v>11818</v>
      </c>
      <c r="I33" s="115">
        <v>11201</v>
      </c>
      <c r="J33" s="114">
        <v>7351</v>
      </c>
      <c r="K33" s="114">
        <v>3850</v>
      </c>
      <c r="L33" s="423">
        <v>2121</v>
      </c>
      <c r="M33" s="424">
        <v>3303</v>
      </c>
    </row>
    <row r="34" spans="1:13" ht="15" customHeight="1" x14ac:dyDescent="0.2">
      <c r="A34" s="422" t="s">
        <v>395</v>
      </c>
      <c r="B34" s="115">
        <v>40426</v>
      </c>
      <c r="C34" s="114">
        <v>22458</v>
      </c>
      <c r="D34" s="114">
        <v>17968</v>
      </c>
      <c r="E34" s="114">
        <v>29739</v>
      </c>
      <c r="F34" s="114">
        <v>10687</v>
      </c>
      <c r="G34" s="114">
        <v>5147</v>
      </c>
      <c r="H34" s="114">
        <v>12340</v>
      </c>
      <c r="I34" s="115">
        <v>11247</v>
      </c>
      <c r="J34" s="114">
        <v>7389</v>
      </c>
      <c r="K34" s="114">
        <v>3858</v>
      </c>
      <c r="L34" s="423">
        <v>4486</v>
      </c>
      <c r="M34" s="424">
        <v>3294</v>
      </c>
    </row>
    <row r="35" spans="1:13" ht="11.1" customHeight="1" x14ac:dyDescent="0.2">
      <c r="A35" s="422" t="s">
        <v>387</v>
      </c>
      <c r="B35" s="115">
        <v>40986</v>
      </c>
      <c r="C35" s="114">
        <v>22903</v>
      </c>
      <c r="D35" s="114">
        <v>18083</v>
      </c>
      <c r="E35" s="114">
        <v>30071</v>
      </c>
      <c r="F35" s="114">
        <v>10915</v>
      </c>
      <c r="G35" s="114">
        <v>4988</v>
      </c>
      <c r="H35" s="114">
        <v>12659</v>
      </c>
      <c r="I35" s="115">
        <v>11658</v>
      </c>
      <c r="J35" s="114">
        <v>7593</v>
      </c>
      <c r="K35" s="114">
        <v>4065</v>
      </c>
      <c r="L35" s="423">
        <v>3476</v>
      </c>
      <c r="M35" s="424">
        <v>3097</v>
      </c>
    </row>
    <row r="36" spans="1:13" ht="11.1" customHeight="1" x14ac:dyDescent="0.2">
      <c r="A36" s="422" t="s">
        <v>388</v>
      </c>
      <c r="B36" s="115">
        <v>41714</v>
      </c>
      <c r="C36" s="114">
        <v>23232</v>
      </c>
      <c r="D36" s="114">
        <v>18482</v>
      </c>
      <c r="E36" s="114">
        <v>30599</v>
      </c>
      <c r="F36" s="114">
        <v>11115</v>
      </c>
      <c r="G36" s="114">
        <v>5588</v>
      </c>
      <c r="H36" s="114">
        <v>12852</v>
      </c>
      <c r="I36" s="115">
        <v>11624</v>
      </c>
      <c r="J36" s="114">
        <v>7406</v>
      </c>
      <c r="K36" s="114">
        <v>4218</v>
      </c>
      <c r="L36" s="423">
        <v>4197</v>
      </c>
      <c r="M36" s="424">
        <v>3652</v>
      </c>
    </row>
    <row r="37" spans="1:13" s="110" customFormat="1" ht="11.1" customHeight="1" x14ac:dyDescent="0.2">
      <c r="A37" s="422" t="s">
        <v>389</v>
      </c>
      <c r="B37" s="115">
        <v>40340</v>
      </c>
      <c r="C37" s="114">
        <v>22297</v>
      </c>
      <c r="D37" s="114">
        <v>18043</v>
      </c>
      <c r="E37" s="114">
        <v>29345</v>
      </c>
      <c r="F37" s="114">
        <v>10995</v>
      </c>
      <c r="G37" s="114">
        <v>5267</v>
      </c>
      <c r="H37" s="114">
        <v>12625</v>
      </c>
      <c r="I37" s="115">
        <v>11323</v>
      </c>
      <c r="J37" s="114">
        <v>7318</v>
      </c>
      <c r="K37" s="114">
        <v>4005</v>
      </c>
      <c r="L37" s="423">
        <v>2172</v>
      </c>
      <c r="M37" s="424">
        <v>3453</v>
      </c>
    </row>
    <row r="38" spans="1:13" ht="15" customHeight="1" x14ac:dyDescent="0.2">
      <c r="A38" s="425" t="s">
        <v>396</v>
      </c>
      <c r="B38" s="115">
        <v>41598</v>
      </c>
      <c r="C38" s="114">
        <v>23124</v>
      </c>
      <c r="D38" s="114">
        <v>18474</v>
      </c>
      <c r="E38" s="114">
        <v>30345</v>
      </c>
      <c r="F38" s="114">
        <v>11253</v>
      </c>
      <c r="G38" s="114">
        <v>5295</v>
      </c>
      <c r="H38" s="114">
        <v>13118</v>
      </c>
      <c r="I38" s="115">
        <v>11285</v>
      </c>
      <c r="J38" s="114">
        <v>7218</v>
      </c>
      <c r="K38" s="114">
        <v>4067</v>
      </c>
      <c r="L38" s="423">
        <v>4569</v>
      </c>
      <c r="M38" s="424">
        <v>3355</v>
      </c>
    </row>
    <row r="39" spans="1:13" ht="11.1" customHeight="1" x14ac:dyDescent="0.2">
      <c r="A39" s="422" t="s">
        <v>387</v>
      </c>
      <c r="B39" s="115">
        <v>41948</v>
      </c>
      <c r="C39" s="114">
        <v>23373</v>
      </c>
      <c r="D39" s="114">
        <v>18575</v>
      </c>
      <c r="E39" s="114">
        <v>30529</v>
      </c>
      <c r="F39" s="114">
        <v>11419</v>
      </c>
      <c r="G39" s="114">
        <v>5130</v>
      </c>
      <c r="H39" s="114">
        <v>13422</v>
      </c>
      <c r="I39" s="115">
        <v>11914</v>
      </c>
      <c r="J39" s="114">
        <v>7648</v>
      </c>
      <c r="K39" s="114">
        <v>4266</v>
      </c>
      <c r="L39" s="423">
        <v>3491</v>
      </c>
      <c r="M39" s="424">
        <v>3173</v>
      </c>
    </row>
    <row r="40" spans="1:13" ht="11.1" customHeight="1" x14ac:dyDescent="0.2">
      <c r="A40" s="425" t="s">
        <v>388</v>
      </c>
      <c r="B40" s="115">
        <v>43289</v>
      </c>
      <c r="C40" s="114">
        <v>24050</v>
      </c>
      <c r="D40" s="114">
        <v>19239</v>
      </c>
      <c r="E40" s="114">
        <v>31598</v>
      </c>
      <c r="F40" s="114">
        <v>11691</v>
      </c>
      <c r="G40" s="114">
        <v>5742</v>
      </c>
      <c r="H40" s="114">
        <v>13677</v>
      </c>
      <c r="I40" s="115">
        <v>11686</v>
      </c>
      <c r="J40" s="114">
        <v>7308</v>
      </c>
      <c r="K40" s="114">
        <v>4378</v>
      </c>
      <c r="L40" s="423">
        <v>4634</v>
      </c>
      <c r="M40" s="424">
        <v>3719</v>
      </c>
    </row>
    <row r="41" spans="1:13" s="110" customFormat="1" ht="11.1" customHeight="1" x14ac:dyDescent="0.2">
      <c r="A41" s="422" t="s">
        <v>389</v>
      </c>
      <c r="B41" s="115">
        <v>42005</v>
      </c>
      <c r="C41" s="114">
        <v>23201</v>
      </c>
      <c r="D41" s="114">
        <v>18804</v>
      </c>
      <c r="E41" s="114">
        <v>30421</v>
      </c>
      <c r="F41" s="114">
        <v>11584</v>
      </c>
      <c r="G41" s="114">
        <v>5361</v>
      </c>
      <c r="H41" s="114">
        <v>13499</v>
      </c>
      <c r="I41" s="115">
        <v>11457</v>
      </c>
      <c r="J41" s="114">
        <v>7272</v>
      </c>
      <c r="K41" s="114">
        <v>4185</v>
      </c>
      <c r="L41" s="423">
        <v>2336</v>
      </c>
      <c r="M41" s="424">
        <v>3623</v>
      </c>
    </row>
    <row r="42" spans="1:13" ht="15" customHeight="1" x14ac:dyDescent="0.2">
      <c r="A42" s="422" t="s">
        <v>397</v>
      </c>
      <c r="B42" s="115">
        <v>42987</v>
      </c>
      <c r="C42" s="114">
        <v>23766</v>
      </c>
      <c r="D42" s="114">
        <v>19221</v>
      </c>
      <c r="E42" s="114">
        <v>31247</v>
      </c>
      <c r="F42" s="114">
        <v>11740</v>
      </c>
      <c r="G42" s="114">
        <v>5311</v>
      </c>
      <c r="H42" s="114">
        <v>13900</v>
      </c>
      <c r="I42" s="115">
        <v>11481</v>
      </c>
      <c r="J42" s="114">
        <v>7213</v>
      </c>
      <c r="K42" s="114">
        <v>4268</v>
      </c>
      <c r="L42" s="423">
        <v>4418</v>
      </c>
      <c r="M42" s="424">
        <v>3421</v>
      </c>
    </row>
    <row r="43" spans="1:13" ht="11.1" customHeight="1" x14ac:dyDescent="0.2">
      <c r="A43" s="422" t="s">
        <v>387</v>
      </c>
      <c r="B43" s="115">
        <v>43248</v>
      </c>
      <c r="C43" s="114">
        <v>23954</v>
      </c>
      <c r="D43" s="114">
        <v>19294</v>
      </c>
      <c r="E43" s="114">
        <v>31356</v>
      </c>
      <c r="F43" s="114">
        <v>11892</v>
      </c>
      <c r="G43" s="114">
        <v>5138</v>
      </c>
      <c r="H43" s="114">
        <v>14246</v>
      </c>
      <c r="I43" s="115">
        <v>11890</v>
      </c>
      <c r="J43" s="114">
        <v>7346</v>
      </c>
      <c r="K43" s="114">
        <v>4544</v>
      </c>
      <c r="L43" s="423">
        <v>3483</v>
      </c>
      <c r="M43" s="424">
        <v>3232</v>
      </c>
    </row>
    <row r="44" spans="1:13" ht="11.1" customHeight="1" x14ac:dyDescent="0.2">
      <c r="A44" s="422" t="s">
        <v>388</v>
      </c>
      <c r="B44" s="115">
        <v>44042</v>
      </c>
      <c r="C44" s="114">
        <v>24364</v>
      </c>
      <c r="D44" s="114">
        <v>19678</v>
      </c>
      <c r="E44" s="114">
        <v>31916</v>
      </c>
      <c r="F44" s="114">
        <v>12126</v>
      </c>
      <c r="G44" s="114">
        <v>5719</v>
      </c>
      <c r="H44" s="114">
        <v>14392</v>
      </c>
      <c r="I44" s="115">
        <v>11850</v>
      </c>
      <c r="J44" s="114">
        <v>7175</v>
      </c>
      <c r="K44" s="114">
        <v>4675</v>
      </c>
      <c r="L44" s="423">
        <v>4439</v>
      </c>
      <c r="M44" s="424">
        <v>3726</v>
      </c>
    </row>
    <row r="45" spans="1:13" s="110" customFormat="1" ht="11.1" customHeight="1" x14ac:dyDescent="0.2">
      <c r="A45" s="422" t="s">
        <v>389</v>
      </c>
      <c r="B45" s="115">
        <v>42888</v>
      </c>
      <c r="C45" s="114">
        <v>23565</v>
      </c>
      <c r="D45" s="114">
        <v>19323</v>
      </c>
      <c r="E45" s="114">
        <v>30896</v>
      </c>
      <c r="F45" s="114">
        <v>11992</v>
      </c>
      <c r="G45" s="114">
        <v>5326</v>
      </c>
      <c r="H45" s="114">
        <v>14219</v>
      </c>
      <c r="I45" s="115">
        <v>11682</v>
      </c>
      <c r="J45" s="114">
        <v>7140</v>
      </c>
      <c r="K45" s="114">
        <v>4542</v>
      </c>
      <c r="L45" s="423">
        <v>2326</v>
      </c>
      <c r="M45" s="424">
        <v>3511</v>
      </c>
    </row>
    <row r="46" spans="1:13" ht="15" customHeight="1" x14ac:dyDescent="0.2">
      <c r="A46" s="422" t="s">
        <v>398</v>
      </c>
      <c r="B46" s="115">
        <v>44010</v>
      </c>
      <c r="C46" s="114">
        <v>24278</v>
      </c>
      <c r="D46" s="114">
        <v>19732</v>
      </c>
      <c r="E46" s="114">
        <v>31783</v>
      </c>
      <c r="F46" s="114">
        <v>12227</v>
      </c>
      <c r="G46" s="114">
        <v>5364</v>
      </c>
      <c r="H46" s="114">
        <v>14629</v>
      </c>
      <c r="I46" s="115">
        <v>11765</v>
      </c>
      <c r="J46" s="114">
        <v>7170</v>
      </c>
      <c r="K46" s="114">
        <v>4595</v>
      </c>
      <c r="L46" s="423">
        <v>4443</v>
      </c>
      <c r="M46" s="424">
        <v>3359</v>
      </c>
    </row>
    <row r="47" spans="1:13" ht="11.1" customHeight="1" x14ac:dyDescent="0.2">
      <c r="A47" s="422" t="s">
        <v>387</v>
      </c>
      <c r="B47" s="115">
        <v>44242</v>
      </c>
      <c r="C47" s="114">
        <v>24330</v>
      </c>
      <c r="D47" s="114">
        <v>19912</v>
      </c>
      <c r="E47" s="114">
        <v>31801</v>
      </c>
      <c r="F47" s="114">
        <v>12441</v>
      </c>
      <c r="G47" s="114">
        <v>5138</v>
      </c>
      <c r="H47" s="114">
        <v>14928</v>
      </c>
      <c r="I47" s="115">
        <v>12161</v>
      </c>
      <c r="J47" s="114">
        <v>7426</v>
      </c>
      <c r="K47" s="114">
        <v>4735</v>
      </c>
      <c r="L47" s="423">
        <v>3189</v>
      </c>
      <c r="M47" s="424">
        <v>3037</v>
      </c>
    </row>
    <row r="48" spans="1:13" ht="11.1" customHeight="1" x14ac:dyDescent="0.2">
      <c r="A48" s="422" t="s">
        <v>388</v>
      </c>
      <c r="B48" s="115">
        <v>45151</v>
      </c>
      <c r="C48" s="114">
        <v>24870</v>
      </c>
      <c r="D48" s="114">
        <v>20281</v>
      </c>
      <c r="E48" s="114">
        <v>32489</v>
      </c>
      <c r="F48" s="114">
        <v>12662</v>
      </c>
      <c r="G48" s="114">
        <v>5760</v>
      </c>
      <c r="H48" s="114">
        <v>15053</v>
      </c>
      <c r="I48" s="115">
        <v>12011</v>
      </c>
      <c r="J48" s="114">
        <v>7198</v>
      </c>
      <c r="K48" s="114">
        <v>4813</v>
      </c>
      <c r="L48" s="423">
        <v>4796</v>
      </c>
      <c r="M48" s="424">
        <v>4021</v>
      </c>
    </row>
    <row r="49" spans="1:17" s="110" customFormat="1" ht="11.1" customHeight="1" x14ac:dyDescent="0.2">
      <c r="A49" s="422" t="s">
        <v>389</v>
      </c>
      <c r="B49" s="115">
        <v>43997</v>
      </c>
      <c r="C49" s="114">
        <v>24005</v>
      </c>
      <c r="D49" s="114">
        <v>19992</v>
      </c>
      <c r="E49" s="114">
        <v>31387</v>
      </c>
      <c r="F49" s="114">
        <v>12610</v>
      </c>
      <c r="G49" s="114">
        <v>5450</v>
      </c>
      <c r="H49" s="114">
        <v>14848</v>
      </c>
      <c r="I49" s="115">
        <v>11706</v>
      </c>
      <c r="J49" s="114">
        <v>7040</v>
      </c>
      <c r="K49" s="114">
        <v>4666</v>
      </c>
      <c r="L49" s="423">
        <v>2565</v>
      </c>
      <c r="M49" s="424">
        <v>3787</v>
      </c>
    </row>
    <row r="50" spans="1:17" ht="15" customHeight="1" x14ac:dyDescent="0.2">
      <c r="A50" s="422" t="s">
        <v>399</v>
      </c>
      <c r="B50" s="143">
        <v>45069</v>
      </c>
      <c r="C50" s="144">
        <v>24705</v>
      </c>
      <c r="D50" s="144">
        <v>20364</v>
      </c>
      <c r="E50" s="144">
        <v>32276</v>
      </c>
      <c r="F50" s="144">
        <v>12793</v>
      </c>
      <c r="G50" s="144">
        <v>5440</v>
      </c>
      <c r="H50" s="144">
        <v>15241</v>
      </c>
      <c r="I50" s="143">
        <v>11264</v>
      </c>
      <c r="J50" s="144">
        <v>6898</v>
      </c>
      <c r="K50" s="144">
        <v>4366</v>
      </c>
      <c r="L50" s="426">
        <v>4487</v>
      </c>
      <c r="M50" s="427">
        <v>3571</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400</v>
      </c>
      <c r="B52" s="659"/>
      <c r="C52" s="659"/>
      <c r="D52" s="659"/>
      <c r="E52" s="659"/>
      <c r="F52" s="659"/>
      <c r="G52" s="659"/>
      <c r="H52" s="659"/>
      <c r="I52" s="659"/>
      <c r="J52" s="659"/>
      <c r="K52" s="659"/>
      <c r="L52" s="659"/>
      <c r="M52" s="659"/>
    </row>
    <row r="53" spans="1:17" ht="38.1" customHeight="1" x14ac:dyDescent="0.2">
      <c r="A53" s="660" t="s">
        <v>401</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519</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402</v>
      </c>
    </row>
    <row r="3" spans="1:2" ht="15" x14ac:dyDescent="0.25">
      <c r="B3" s="447" t="s">
        <v>403</v>
      </c>
    </row>
    <row r="5" spans="1:2" ht="29.25" customHeight="1" x14ac:dyDescent="0.2">
      <c r="B5" s="448" t="s">
        <v>404</v>
      </c>
    </row>
    <row r="6" spans="1:2" ht="9.9499999999999993" customHeight="1" x14ac:dyDescent="0.2">
      <c r="B6" s="448"/>
    </row>
    <row r="7" spans="1:2" ht="73.5" customHeight="1" x14ac:dyDescent="0.2">
      <c r="B7" s="448" t="s">
        <v>405</v>
      </c>
    </row>
    <row r="8" spans="1:2" ht="9.9499999999999993" customHeight="1" x14ac:dyDescent="0.2">
      <c r="B8" s="448"/>
    </row>
    <row r="9" spans="1:2" ht="50.25" customHeight="1" x14ac:dyDescent="0.2">
      <c r="B9" s="448" t="s">
        <v>406</v>
      </c>
    </row>
    <row r="10" spans="1:2" ht="9.9499999999999993" customHeight="1" x14ac:dyDescent="0.2">
      <c r="B10" s="448"/>
    </row>
    <row r="11" spans="1:2" ht="79.5" customHeight="1" x14ac:dyDescent="0.2">
      <c r="B11" s="448" t="s">
        <v>407</v>
      </c>
    </row>
    <row r="12" spans="1:2" ht="9.9499999999999993" customHeight="1" x14ac:dyDescent="0.2">
      <c r="B12" s="448"/>
    </row>
    <row r="13" spans="1:2" ht="48.75" customHeight="1" x14ac:dyDescent="0.2">
      <c r="B13" s="448" t="s">
        <v>408</v>
      </c>
    </row>
    <row r="14" spans="1:2" ht="9.9499999999999993" customHeight="1" x14ac:dyDescent="0.2">
      <c r="B14" s="448"/>
    </row>
    <row r="15" spans="1:2" ht="33" customHeight="1" x14ac:dyDescent="0.2">
      <c r="B15" s="448" t="s">
        <v>409</v>
      </c>
    </row>
    <row r="16" spans="1:2" ht="9.9499999999999993" customHeight="1" x14ac:dyDescent="0.2">
      <c r="B16" s="448"/>
    </row>
    <row r="17" spans="2:2" ht="105" customHeight="1" x14ac:dyDescent="0.2">
      <c r="B17" s="448" t="s">
        <v>410</v>
      </c>
    </row>
    <row r="18" spans="2:2" ht="9.9499999999999993" customHeight="1" x14ac:dyDescent="0.2">
      <c r="B18" s="448"/>
    </row>
    <row r="19" spans="2:2" ht="13.5" customHeight="1" x14ac:dyDescent="0.2">
      <c r="B19" s="449" t="s">
        <v>411</v>
      </c>
    </row>
    <row r="20" spans="2:2" ht="40.5" customHeight="1" x14ac:dyDescent="0.2">
      <c r="B20" s="450" t="s">
        <v>412</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402</v>
      </c>
    </row>
    <row r="3" spans="1:2" ht="24.95" customHeight="1" x14ac:dyDescent="0.2">
      <c r="A3" s="455"/>
      <c r="B3" s="456" t="s">
        <v>413</v>
      </c>
    </row>
    <row r="4" spans="1:2" s="446" customFormat="1" ht="12" x14ac:dyDescent="0.2"/>
    <row r="5" spans="1:2" s="446" customFormat="1" ht="139.5" customHeight="1" x14ac:dyDescent="0.2">
      <c r="B5" s="448" t="s">
        <v>414</v>
      </c>
    </row>
    <row r="6" spans="1:2" s="446" customFormat="1" ht="9.9499999999999993" customHeight="1" x14ac:dyDescent="0.2">
      <c r="B6" s="448"/>
    </row>
    <row r="7" spans="1:2" s="446" customFormat="1" ht="222.75" customHeight="1" x14ac:dyDescent="0.2">
      <c r="B7" s="448" t="s">
        <v>415</v>
      </c>
    </row>
    <row r="8" spans="1:2" s="446" customFormat="1" ht="9.9499999999999993" customHeight="1" x14ac:dyDescent="0.2">
      <c r="B8" s="448"/>
    </row>
    <row r="9" spans="1:2" s="446" customFormat="1" ht="61.5" customHeight="1" x14ac:dyDescent="0.2">
      <c r="B9" s="457" t="s">
        <v>416</v>
      </c>
    </row>
    <row r="10" spans="1:2" s="446" customFormat="1" ht="9.9499999999999993" customHeight="1" x14ac:dyDescent="0.2">
      <c r="B10" s="448"/>
    </row>
    <row r="11" spans="1:2" s="446" customFormat="1" ht="152.25" customHeight="1" x14ac:dyDescent="0.2">
      <c r="B11" s="448" t="s">
        <v>417</v>
      </c>
    </row>
    <row r="12" spans="1:2" s="446" customFormat="1" ht="9.9499999999999993" customHeight="1" x14ac:dyDescent="0.2">
      <c r="B12" s="448"/>
    </row>
    <row r="13" spans="1:2" s="446" customFormat="1" ht="96" customHeight="1" x14ac:dyDescent="0.2">
      <c r="B13" s="448" t="s">
        <v>418</v>
      </c>
    </row>
    <row r="14" spans="1:2" s="446" customFormat="1" ht="9.9499999999999993" customHeight="1" x14ac:dyDescent="0.2">
      <c r="B14" s="448"/>
    </row>
    <row r="15" spans="1:2" s="446" customFormat="1" ht="176.25" customHeight="1" x14ac:dyDescent="0.2">
      <c r="B15" s="457" t="s">
        <v>419</v>
      </c>
    </row>
    <row r="16" spans="1:2" s="446" customFormat="1" ht="9.9499999999999993" customHeight="1" x14ac:dyDescent="0.2">
      <c r="B16" s="448"/>
    </row>
    <row r="17" spans="1:6" s="446" customFormat="1" ht="26.25" customHeight="1" x14ac:dyDescent="0.2">
      <c r="B17" s="449" t="s">
        <v>420</v>
      </c>
    </row>
    <row r="18" spans="1:6" s="446" customFormat="1" ht="37.5" customHeight="1" x14ac:dyDescent="0.2">
      <c r="B18" s="450" t="s">
        <v>421</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422</v>
      </c>
    </row>
    <row r="3" spans="1:5" ht="24.95" customHeight="1" x14ac:dyDescent="0.2">
      <c r="A3" s="466"/>
      <c r="B3" s="467" t="s">
        <v>423</v>
      </c>
    </row>
    <row r="4" spans="1:5" ht="24.75" customHeight="1" x14ac:dyDescent="0.2">
      <c r="A4" s="466"/>
      <c r="B4" s="468"/>
    </row>
    <row r="5" spans="1:5" s="471" customFormat="1" ht="60" x14ac:dyDescent="0.2">
      <c r="A5" s="469"/>
      <c r="B5" s="470" t="s">
        <v>424</v>
      </c>
      <c r="C5" s="469"/>
      <c r="D5" s="469"/>
      <c r="E5" s="469"/>
    </row>
    <row r="6" spans="1:5" s="471" customFormat="1" ht="10.15" customHeight="1" x14ac:dyDescent="0.2">
      <c r="A6" s="469"/>
      <c r="B6" s="470"/>
      <c r="C6" s="469"/>
      <c r="D6" s="469"/>
      <c r="E6" s="469"/>
    </row>
    <row r="7" spans="1:5" ht="96" x14ac:dyDescent="0.2">
      <c r="A7" s="466"/>
      <c r="B7" s="470" t="s">
        <v>425</v>
      </c>
      <c r="C7" s="466"/>
      <c r="D7" s="466"/>
      <c r="E7" s="466"/>
    </row>
    <row r="8" spans="1:5" ht="10.15" customHeight="1" x14ac:dyDescent="0.2">
      <c r="A8" s="466"/>
      <c r="B8" s="466"/>
      <c r="C8" s="466"/>
      <c r="D8" s="466"/>
      <c r="E8" s="466"/>
    </row>
    <row r="9" spans="1:5" ht="204" x14ac:dyDescent="0.2">
      <c r="A9" s="466"/>
      <c r="B9" s="470" t="s">
        <v>426</v>
      </c>
      <c r="C9" s="466"/>
      <c r="D9" s="466"/>
      <c r="E9" s="466"/>
    </row>
    <row r="10" spans="1:5" ht="10.15" customHeight="1" x14ac:dyDescent="0.2">
      <c r="A10" s="466"/>
      <c r="B10" s="472"/>
      <c r="C10" s="466"/>
      <c r="D10" s="466"/>
      <c r="E10" s="466"/>
    </row>
    <row r="11" spans="1:5" ht="36" x14ac:dyDescent="0.2">
      <c r="A11" s="466"/>
      <c r="B11" s="470" t="s">
        <v>427</v>
      </c>
      <c r="C11" s="466"/>
      <c r="D11" s="466"/>
      <c r="E11" s="466"/>
    </row>
    <row r="12" spans="1:5" ht="9" customHeight="1" x14ac:dyDescent="0.2">
      <c r="A12" s="466"/>
      <c r="B12" s="472"/>
      <c r="C12" s="466"/>
      <c r="D12" s="466"/>
      <c r="E12" s="466"/>
    </row>
    <row r="13" spans="1:5" ht="96" x14ac:dyDescent="0.2">
      <c r="A13" s="466"/>
      <c r="B13" s="470" t="s">
        <v>428</v>
      </c>
      <c r="C13" s="466"/>
      <c r="D13" s="466"/>
      <c r="E13" s="466"/>
    </row>
    <row r="14" spans="1:5" ht="9" customHeight="1" x14ac:dyDescent="0.2">
      <c r="A14" s="466"/>
      <c r="B14" s="472"/>
      <c r="C14" s="466"/>
      <c r="D14" s="466"/>
      <c r="E14" s="466"/>
    </row>
    <row r="15" spans="1:5" ht="96" x14ac:dyDescent="0.2">
      <c r="A15" s="466"/>
      <c r="B15" s="470" t="s">
        <v>429</v>
      </c>
      <c r="C15" s="466"/>
      <c r="D15" s="466"/>
      <c r="E15" s="466"/>
    </row>
    <row r="16" spans="1:5" ht="9" customHeight="1" x14ac:dyDescent="0.2">
      <c r="A16" s="466"/>
      <c r="B16" s="472"/>
      <c r="C16" s="466"/>
      <c r="D16" s="466"/>
      <c r="E16" s="466"/>
    </row>
    <row r="17" spans="1:8" ht="120" x14ac:dyDescent="0.2">
      <c r="A17" s="466"/>
      <c r="B17" s="470" t="s">
        <v>430</v>
      </c>
      <c r="C17" s="466"/>
      <c r="D17" s="466"/>
      <c r="E17" s="466"/>
    </row>
    <row r="18" spans="1:8" ht="9" customHeight="1" x14ac:dyDescent="0.2">
      <c r="A18" s="466"/>
      <c r="B18" s="472"/>
      <c r="C18" s="466"/>
      <c r="D18" s="466"/>
      <c r="E18" s="466"/>
    </row>
    <row r="19" spans="1:8" ht="168" x14ac:dyDescent="0.2">
      <c r="A19" s="466"/>
      <c r="B19" s="470" t="s">
        <v>431</v>
      </c>
      <c r="C19" s="466"/>
      <c r="D19" s="466"/>
      <c r="E19" s="466"/>
    </row>
    <row r="20" spans="1:8" ht="9" customHeight="1" x14ac:dyDescent="0.2">
      <c r="A20" s="466"/>
      <c r="B20" s="472"/>
      <c r="C20" s="466"/>
      <c r="D20" s="466"/>
      <c r="E20" s="466"/>
    </row>
    <row r="21" spans="1:8" ht="24" x14ac:dyDescent="0.2">
      <c r="A21" s="466"/>
      <c r="B21" s="470" t="s">
        <v>432</v>
      </c>
      <c r="C21" s="466"/>
      <c r="D21" s="466"/>
      <c r="E21" s="466"/>
    </row>
    <row r="22" spans="1:8" ht="9" customHeight="1" x14ac:dyDescent="0.2">
      <c r="A22" s="466"/>
      <c r="B22" s="472"/>
      <c r="C22" s="466"/>
      <c r="D22" s="466"/>
      <c r="E22" s="466"/>
    </row>
    <row r="23" spans="1:8" ht="96" x14ac:dyDescent="0.2">
      <c r="A23" s="466"/>
      <c r="B23" s="470" t="s">
        <v>433</v>
      </c>
      <c r="C23" s="466"/>
      <c r="D23" s="466"/>
      <c r="E23" s="466"/>
    </row>
    <row r="24" spans="1:8" ht="9" customHeight="1" x14ac:dyDescent="0.2">
      <c r="A24" s="466"/>
      <c r="B24" s="472"/>
      <c r="C24" s="466"/>
      <c r="D24" s="466"/>
      <c r="E24" s="466"/>
    </row>
    <row r="25" spans="1:8" ht="24" x14ac:dyDescent="0.2">
      <c r="A25" s="466"/>
      <c r="B25" s="470" t="s">
        <v>434</v>
      </c>
      <c r="C25" s="466"/>
      <c r="D25" s="466"/>
      <c r="E25" s="466"/>
    </row>
    <row r="26" spans="1:8" ht="24" x14ac:dyDescent="0.2">
      <c r="A26" s="466"/>
      <c r="B26" s="473" t="s">
        <v>435</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436</v>
      </c>
      <c r="C4" s="678"/>
      <c r="D4" s="678" t="s">
        <v>437</v>
      </c>
      <c r="E4" s="678"/>
      <c r="F4" s="672" t="s">
        <v>438</v>
      </c>
      <c r="G4" s="672"/>
      <c r="H4" s="672" t="s">
        <v>439</v>
      </c>
      <c r="I4" s="672"/>
      <c r="J4" s="672" t="s">
        <v>440</v>
      </c>
      <c r="K4" s="672"/>
      <c r="L4" s="672"/>
      <c r="M4" s="672"/>
      <c r="N4" s="672"/>
    </row>
    <row r="5" spans="1:14" s="475" customFormat="1" ht="15" customHeight="1" x14ac:dyDescent="0.2">
      <c r="B5" s="475" t="s">
        <v>441</v>
      </c>
      <c r="C5" s="475" t="s">
        <v>442</v>
      </c>
      <c r="D5" s="475" t="s">
        <v>441</v>
      </c>
      <c r="E5" s="475" t="s">
        <v>442</v>
      </c>
      <c r="F5" s="475" t="s">
        <v>441</v>
      </c>
      <c r="G5" s="475" t="s">
        <v>442</v>
      </c>
      <c r="H5" s="475" t="s">
        <v>441</v>
      </c>
      <c r="I5" s="475" t="s">
        <v>442</v>
      </c>
      <c r="J5" s="476" t="s">
        <v>443</v>
      </c>
      <c r="K5" s="476" t="s">
        <v>444</v>
      </c>
      <c r="L5" s="476" t="s">
        <v>445</v>
      </c>
      <c r="M5" s="476" t="s">
        <v>446</v>
      </c>
      <c r="N5" s="476" t="s">
        <v>447</v>
      </c>
    </row>
    <row r="6" spans="1:14" s="475" customFormat="1" ht="15" customHeight="1" x14ac:dyDescent="0.2">
      <c r="A6" s="478" t="s">
        <v>448</v>
      </c>
      <c r="B6" s="479">
        <f>'Tabelle 2.3'!J11</f>
        <v>2.4062713019768234</v>
      </c>
      <c r="C6" s="480">
        <f>'Tabelle 3.3'!J11</f>
        <v>-4.2583935401614958</v>
      </c>
      <c r="D6" s="481">
        <f t="shared" ref="D6:E9" si="0">IF(OR(AND(B6&gt;=-50,B6&lt;=50),ISNUMBER(B6)=FALSE),B6,"")</f>
        <v>2.4062713019768234</v>
      </c>
      <c r="E6" s="481">
        <f t="shared" si="0"/>
        <v>-4.2583935401614958</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449</v>
      </c>
      <c r="B7" s="479">
        <f>'Tabelle 2.1'!J25</f>
        <v>1.4040057212208159</v>
      </c>
      <c r="C7" s="480">
        <f>'Tabelle 3.1'!J23</f>
        <v>-2.8801937126160149</v>
      </c>
      <c r="D7" s="481">
        <f t="shared" si="0"/>
        <v>1.4040057212208159</v>
      </c>
      <c r="E7" s="481">
        <f>IF(OR(AND(C7&gt;=-50,C7&lt;=50),ISNUMBER(C7)=FALSE),C7,"")</f>
        <v>-2.8801937126160149</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450</v>
      </c>
      <c r="B8" s="479">
        <f>'Tabelle 2.1'!J38</f>
        <v>1.1186464311118853</v>
      </c>
      <c r="C8" s="480">
        <f>'Tabelle 3.1'!J34</f>
        <v>-2.7637010795899166</v>
      </c>
      <c r="D8" s="481">
        <f t="shared" si="0"/>
        <v>1.1186464311118853</v>
      </c>
      <c r="E8" s="481">
        <f>IF(OR(AND(C8&gt;=-50,C8&lt;=50),ISNUMBER(C8)=FALSE),C8,"")</f>
        <v>-2.7637010795899166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451</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452</v>
      </c>
      <c r="B12" s="678" t="s">
        <v>436</v>
      </c>
      <c r="C12" s="678"/>
      <c r="D12" s="678" t="s">
        <v>437</v>
      </c>
      <c r="E12" s="678"/>
      <c r="F12" s="672" t="s">
        <v>438</v>
      </c>
      <c r="G12" s="672"/>
      <c r="H12" s="672" t="s">
        <v>439</v>
      </c>
      <c r="I12" s="672"/>
      <c r="J12" s="672" t="s">
        <v>440</v>
      </c>
      <c r="K12" s="672"/>
      <c r="L12" s="672"/>
      <c r="M12" s="672"/>
      <c r="N12" s="672"/>
    </row>
    <row r="13" spans="1:14" s="475" customFormat="1" ht="15" customHeight="1" x14ac:dyDescent="0.2">
      <c r="A13" s="679"/>
      <c r="B13" s="475" t="s">
        <v>441</v>
      </c>
      <c r="C13" s="475" t="s">
        <v>442</v>
      </c>
      <c r="D13" s="475" t="s">
        <v>441</v>
      </c>
      <c r="E13" s="475" t="s">
        <v>442</v>
      </c>
      <c r="F13" s="475" t="s">
        <v>441</v>
      </c>
      <c r="G13" s="475" t="s">
        <v>442</v>
      </c>
      <c r="H13" s="475" t="s">
        <v>441</v>
      </c>
      <c r="I13" s="475" t="s">
        <v>442</v>
      </c>
      <c r="J13" s="476" t="s">
        <v>443</v>
      </c>
      <c r="K13" s="476" t="s">
        <v>444</v>
      </c>
      <c r="L13" s="476" t="s">
        <v>445</v>
      </c>
      <c r="M13" s="476" t="s">
        <v>446</v>
      </c>
      <c r="N13" s="476" t="s">
        <v>447</v>
      </c>
    </row>
    <row r="14" spans="1:14" s="475" customFormat="1" ht="15" customHeight="1" x14ac:dyDescent="0.2">
      <c r="A14" s="475">
        <v>1</v>
      </c>
      <c r="B14" s="479">
        <f>'Tabelle 2.3'!J11</f>
        <v>2.4062713019768234</v>
      </c>
      <c r="C14" s="480">
        <f>'Tabelle 3.3'!J11</f>
        <v>-4.2583935401614958</v>
      </c>
      <c r="D14" s="481">
        <f>IF(OR(AND(B14&gt;=-50,B14&lt;=50),ISNUMBER(B14)=FALSE),B14,"")</f>
        <v>2.4062713019768234</v>
      </c>
      <c r="E14" s="481">
        <f>IF(OR(AND(C14&gt;=-50,C14&lt;=50),ISNUMBER(C14)=FALSE),C14,"")</f>
        <v>-4.2583935401614958</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-2.0614692653673163</v>
      </c>
      <c r="C15" s="480">
        <f>'Tabelle 3.3'!J12</f>
        <v>2.3341523341523343</v>
      </c>
      <c r="D15" s="481">
        <f t="shared" ref="D15:E45" si="3">IF(OR(AND(B15&gt;=-50,B15&lt;=50),ISNUMBER(B15)=FALSE),B15,"")</f>
        <v>-2.0614692653673163</v>
      </c>
      <c r="E15" s="481">
        <f t="shared" si="3"/>
        <v>2.3341523341523343</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23.563218390804597</v>
      </c>
      <c r="C16" s="480">
        <f>'Tabelle 3.3'!J13</f>
        <v>-14.583333333333334</v>
      </c>
      <c r="D16" s="481">
        <f t="shared" si="3"/>
        <v>23.563218390804597</v>
      </c>
      <c r="E16" s="481">
        <f t="shared" si="3"/>
        <v>-14.583333333333334</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1.8589968432129078</v>
      </c>
      <c r="C17" s="480">
        <f>'Tabelle 3.3'!J14</f>
        <v>-3.3441208198489751</v>
      </c>
      <c r="D17" s="481">
        <f t="shared" si="3"/>
        <v>1.8589968432129078</v>
      </c>
      <c r="E17" s="481">
        <f t="shared" si="3"/>
        <v>-3.3441208198489751</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1.7268041237113403</v>
      </c>
      <c r="C18" s="480">
        <f>'Tabelle 3.3'!J15</f>
        <v>-1.7777777777777777</v>
      </c>
      <c r="D18" s="481">
        <f t="shared" si="3"/>
        <v>1.7268041237113403</v>
      </c>
      <c r="E18" s="481">
        <f t="shared" si="3"/>
        <v>-1.7777777777777777</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1.5231582219459123</v>
      </c>
      <c r="C19" s="480">
        <f>'Tabelle 3.3'!J16</f>
        <v>-5.0802139037433154</v>
      </c>
      <c r="D19" s="481">
        <f t="shared" si="3"/>
        <v>1.5231582219459123</v>
      </c>
      <c r="E19" s="481">
        <f t="shared" si="3"/>
        <v>-5.0802139037433154</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2.9532967032967035</v>
      </c>
      <c r="C20" s="480">
        <f>'Tabelle 3.3'!J17</f>
        <v>-3.883495145631068</v>
      </c>
      <c r="D20" s="481">
        <f t="shared" si="3"/>
        <v>2.9532967032967035</v>
      </c>
      <c r="E20" s="481">
        <f t="shared" si="3"/>
        <v>-3.883495145631068</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0.66331198536139069</v>
      </c>
      <c r="C21" s="480">
        <f>'Tabelle 3.3'!J18</f>
        <v>-0.33670033670033672</v>
      </c>
      <c r="D21" s="481">
        <f t="shared" si="3"/>
        <v>0.66331198536139069</v>
      </c>
      <c r="E21" s="481">
        <f t="shared" si="3"/>
        <v>-0.33670033670033672</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2.9496312960879889</v>
      </c>
      <c r="C22" s="480">
        <f>'Tabelle 3.3'!J19</f>
        <v>-1.4190317195325544</v>
      </c>
      <c r="D22" s="481">
        <f t="shared" si="3"/>
        <v>2.9496312960879889</v>
      </c>
      <c r="E22" s="481">
        <f t="shared" si="3"/>
        <v>-1.4190317195325544</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-2.1820269882285386</v>
      </c>
      <c r="C23" s="480">
        <f>'Tabelle 3.3'!J20</f>
        <v>-9.264705882352942</v>
      </c>
      <c r="D23" s="481">
        <f t="shared" si="3"/>
        <v>-2.1820269882285386</v>
      </c>
      <c r="E23" s="481">
        <f t="shared" si="3"/>
        <v>-9.264705882352942</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0.29868578255675032</v>
      </c>
      <c r="C24" s="480">
        <f>'Tabelle 3.3'!J21</f>
        <v>-16.00771456123433</v>
      </c>
      <c r="D24" s="481">
        <f t="shared" si="3"/>
        <v>0.29868578255675032</v>
      </c>
      <c r="E24" s="481">
        <f t="shared" si="3"/>
        <v>-16.00771456123433</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9.4922737306843263</v>
      </c>
      <c r="C25" s="480">
        <f>'Tabelle 3.3'!J22</f>
        <v>-2.0833333333333335</v>
      </c>
      <c r="D25" s="481">
        <f t="shared" si="3"/>
        <v>9.4922737306843263</v>
      </c>
      <c r="E25" s="481">
        <f t="shared" si="3"/>
        <v>-2.0833333333333335</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-3.5026269702276709</v>
      </c>
      <c r="C26" s="480">
        <f>'Tabelle 3.3'!J23</f>
        <v>-2.2727272727272729</v>
      </c>
      <c r="D26" s="481">
        <f t="shared" si="3"/>
        <v>-3.5026269702276709</v>
      </c>
      <c r="E26" s="481">
        <f t="shared" si="3"/>
        <v>-2.2727272727272729</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0.54080629301868244</v>
      </c>
      <c r="C27" s="480">
        <f>'Tabelle 3.3'!J24</f>
        <v>-1.3574660633484164</v>
      </c>
      <c r="D27" s="481">
        <f t="shared" si="3"/>
        <v>0.54080629301868244</v>
      </c>
      <c r="E27" s="481">
        <f t="shared" si="3"/>
        <v>-1.3574660633484164</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5.5809698078682528</v>
      </c>
      <c r="C28" s="480">
        <f>'Tabelle 3.3'!J25</f>
        <v>-3.5514018691588785</v>
      </c>
      <c r="D28" s="481">
        <f t="shared" si="3"/>
        <v>5.5809698078682528</v>
      </c>
      <c r="E28" s="481">
        <f t="shared" si="3"/>
        <v>-3.5514018691588785</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11.274509803921569</v>
      </c>
      <c r="C29" s="480">
        <f>'Tabelle 3.3'!J26</f>
        <v>0</v>
      </c>
      <c r="D29" s="481">
        <f t="shared" si="3"/>
        <v>11.274509803921569</v>
      </c>
      <c r="E29" s="481">
        <f t="shared" si="3"/>
        <v>0</v>
      </c>
      <c r="F29" s="476" t="str">
        <f t="shared" si="4"/>
        <v/>
      </c>
      <c r="G29" s="476" t="str">
        <f t="shared" si="4"/>
        <v/>
      </c>
      <c r="H29" s="482" t="str">
        <f t="shared" si="5"/>
        <v/>
      </c>
      <c r="I29" s="482" t="str">
        <f t="shared" si="5"/>
        <v/>
      </c>
      <c r="J29" s="476" t="e">
        <f t="shared" si="6"/>
        <v>#N/A</v>
      </c>
      <c r="K29" s="476" t="e">
        <f t="shared" si="7"/>
        <v>#N/A</v>
      </c>
      <c r="L29" s="476" t="e">
        <f t="shared" si="8"/>
        <v>#N/A</v>
      </c>
      <c r="M29" s="476" t="e">
        <f t="shared" si="9"/>
        <v>#N/A</v>
      </c>
      <c r="N29" s="476">
        <v>160</v>
      </c>
    </row>
    <row r="30" spans="1:14" s="475" customFormat="1" ht="15" customHeight="1" x14ac:dyDescent="0.2">
      <c r="A30" s="475">
        <v>17</v>
      </c>
      <c r="B30" s="479">
        <f>'Tabelle 2.3'!J27</f>
        <v>2.7095148078134845</v>
      </c>
      <c r="C30" s="480">
        <f>'Tabelle 3.3'!J27</f>
        <v>0</v>
      </c>
      <c r="D30" s="481">
        <f t="shared" si="3"/>
        <v>2.7095148078134845</v>
      </c>
      <c r="E30" s="481">
        <f t="shared" si="3"/>
        <v>0</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8.5984522785898534</v>
      </c>
      <c r="C31" s="480">
        <f>'Tabelle 3.3'!J28</f>
        <v>2.1660649819494586</v>
      </c>
      <c r="D31" s="481">
        <f t="shared" si="3"/>
        <v>8.5984522785898534</v>
      </c>
      <c r="E31" s="481">
        <f t="shared" si="3"/>
        <v>2.1660649819494586</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6.0681818181818183</v>
      </c>
      <c r="C32" s="480">
        <f>'Tabelle 3.3'!J29</f>
        <v>0.99290780141843971</v>
      </c>
      <c r="D32" s="481">
        <f t="shared" si="3"/>
        <v>6.0681818181818183</v>
      </c>
      <c r="E32" s="481">
        <f t="shared" si="3"/>
        <v>0.99290780141843971</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7.3100812231247012</v>
      </c>
      <c r="C33" s="480">
        <f>'Tabelle 3.3'!J30</f>
        <v>5.4794520547945202</v>
      </c>
      <c r="D33" s="481">
        <f t="shared" si="3"/>
        <v>7.3100812231247012</v>
      </c>
      <c r="E33" s="481">
        <f t="shared" si="3"/>
        <v>5.4794520547945202</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-2.254283137962128</v>
      </c>
      <c r="C34" s="480">
        <f>'Tabelle 3.3'!J31</f>
        <v>-3.8431372549019609</v>
      </c>
      <c r="D34" s="481">
        <f t="shared" si="3"/>
        <v>-2.254283137962128</v>
      </c>
      <c r="E34" s="481">
        <f t="shared" si="3"/>
        <v>-3.8431372549019609</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f>'Tabelle 2.3'!J32</f>
        <v>0</v>
      </c>
      <c r="C35" s="480">
        <f>'Tabelle 3.3'!J32</f>
        <v>0</v>
      </c>
      <c r="D35" s="481">
        <f t="shared" si="3"/>
        <v>0</v>
      </c>
      <c r="E35" s="481">
        <f t="shared" si="3"/>
        <v>0</v>
      </c>
      <c r="F35" s="476" t="str">
        <f t="shared" si="4"/>
        <v/>
      </c>
      <c r="G35" s="476" t="str">
        <f t="shared" si="4"/>
        <v/>
      </c>
      <c r="H35" s="482" t="str">
        <f t="shared" si="5"/>
        <v/>
      </c>
      <c r="I35" s="482" t="str">
        <f t="shared" si="5"/>
        <v/>
      </c>
      <c r="J35" s="476" t="e">
        <f t="shared" si="6"/>
        <v>#N/A</v>
      </c>
      <c r="K35" s="476" t="e">
        <f t="shared" si="7"/>
        <v>#N/A</v>
      </c>
      <c r="L35" s="476" t="e">
        <f t="shared" si="8"/>
        <v>#N/A</v>
      </c>
      <c r="M35" s="476" t="e">
        <f t="shared" si="9"/>
        <v>#N/A</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-2.0614692653673163</v>
      </c>
      <c r="C37" s="480">
        <f>'Tabelle 3.3'!J34</f>
        <v>2.3341523341523343</v>
      </c>
      <c r="D37" s="481">
        <f t="shared" si="3"/>
        <v>-2.0614692653673163</v>
      </c>
      <c r="E37" s="481">
        <f t="shared" si="3"/>
        <v>2.3341523341523343</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2.0342047766141791</v>
      </c>
      <c r="C38" s="480">
        <f>'Tabelle 3.3'!J35</f>
        <v>-2.9066171923314781</v>
      </c>
      <c r="D38" s="481">
        <f t="shared" si="3"/>
        <v>2.0342047766141791</v>
      </c>
      <c r="E38" s="481">
        <f t="shared" si="3"/>
        <v>-2.9066171923314781</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3.0068759129288538</v>
      </c>
      <c r="C39" s="480">
        <f>'Tabelle 3.3'!J36</f>
        <v>-5.0674951789157916</v>
      </c>
      <c r="D39" s="481">
        <f t="shared" si="3"/>
        <v>3.0068759129288538</v>
      </c>
      <c r="E39" s="481">
        <f t="shared" si="3"/>
        <v>-5.0674951789157916</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3.0068759129288538</v>
      </c>
      <c r="C45" s="480">
        <f>'Tabelle 3.3'!J36</f>
        <v>-5.0674951789157916</v>
      </c>
      <c r="D45" s="481">
        <f t="shared" si="3"/>
        <v>3.0068759129288538</v>
      </c>
      <c r="E45" s="481">
        <f t="shared" si="3"/>
        <v>-5.0674951789157916</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453</v>
      </c>
      <c r="E48" s="476"/>
      <c r="F48" s="476"/>
      <c r="G48" s="476"/>
      <c r="H48" s="476"/>
      <c r="I48" s="476"/>
      <c r="J48" s="476"/>
      <c r="K48" s="476"/>
      <c r="L48" s="476"/>
      <c r="M48" s="476"/>
      <c r="N48" s="476"/>
    </row>
    <row r="49" spans="1:14" ht="15" customHeight="1" x14ac:dyDescent="0.2">
      <c r="A49" s="673" t="s">
        <v>454</v>
      </c>
      <c r="B49" s="674" t="s">
        <v>102</v>
      </c>
      <c r="C49" s="674"/>
      <c r="D49" s="674"/>
      <c r="E49" s="675" t="s">
        <v>455</v>
      </c>
      <c r="F49" s="675"/>
      <c r="G49" s="675"/>
      <c r="H49" s="676" t="s">
        <v>456</v>
      </c>
      <c r="I49" s="677" t="s">
        <v>457</v>
      </c>
      <c r="J49" s="677"/>
      <c r="K49" s="677"/>
      <c r="L49" s="484" t="s">
        <v>458</v>
      </c>
      <c r="M49" s="461"/>
      <c r="N49" s="453"/>
    </row>
    <row r="50" spans="1:14" ht="39.950000000000003" customHeight="1" x14ac:dyDescent="0.2">
      <c r="A50" s="673"/>
      <c r="B50" s="485" t="s">
        <v>441</v>
      </c>
      <c r="C50" s="485" t="s">
        <v>120</v>
      </c>
      <c r="D50" s="485" t="s">
        <v>121</v>
      </c>
      <c r="E50" s="485" t="s">
        <v>441</v>
      </c>
      <c r="F50" s="485" t="s">
        <v>120</v>
      </c>
      <c r="G50" s="485" t="s">
        <v>121</v>
      </c>
      <c r="H50" s="676"/>
      <c r="I50" s="485" t="s">
        <v>441</v>
      </c>
      <c r="J50" s="485" t="s">
        <v>120</v>
      </c>
      <c r="K50" s="485" t="s">
        <v>121</v>
      </c>
      <c r="L50" s="485" t="s">
        <v>459</v>
      </c>
      <c r="M50" s="485"/>
      <c r="N50" s="485"/>
    </row>
    <row r="51" spans="1:14" ht="15" customHeight="1" x14ac:dyDescent="0.2">
      <c r="A51" s="486" t="s">
        <v>460</v>
      </c>
      <c r="B51" s="487">
        <v>38121</v>
      </c>
      <c r="C51" s="487">
        <v>7808</v>
      </c>
      <c r="D51" s="487">
        <v>3725</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461</v>
      </c>
      <c r="B52" s="487">
        <v>38462</v>
      </c>
      <c r="C52" s="487">
        <v>8103</v>
      </c>
      <c r="D52" s="487">
        <v>3917</v>
      </c>
      <c r="E52" s="488">
        <f t="shared" ref="E52:G70" si="11">IF($A$51=37802,IF(COUNTBLANK(B$51:B$70)&gt;0,#N/A,B52/B$51*100),IF(COUNTBLANK(B$51:B$75)&gt;0,#N/A,B52/B$51*100))</f>
        <v>100.89452008079536</v>
      </c>
      <c r="F52" s="488">
        <f t="shared" si="11"/>
        <v>103.7781762295082</v>
      </c>
      <c r="G52" s="488">
        <f t="shared" si="11"/>
        <v>105.15436241610739</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39209</v>
      </c>
      <c r="C53" s="487">
        <v>7928</v>
      </c>
      <c r="D53" s="487">
        <v>3947</v>
      </c>
      <c r="E53" s="488">
        <f t="shared" si="11"/>
        <v>102.85406993520631</v>
      </c>
      <c r="F53" s="488">
        <f t="shared" si="11"/>
        <v>101.53688524590163</v>
      </c>
      <c r="G53" s="488">
        <f t="shared" si="11"/>
        <v>105.95973154362417</v>
      </c>
      <c r="H53" s="489">
        <f>IF(ISERROR(L53)=TRUE,IF(MONTH(A53)=MONTH(MAX(A$51:A$75)),A53,""),"")</f>
        <v>41883</v>
      </c>
      <c r="I53" s="488">
        <f t="shared" si="12"/>
        <v>102.85406993520631</v>
      </c>
      <c r="J53" s="488">
        <f t="shared" si="10"/>
        <v>101.53688524590163</v>
      </c>
      <c r="K53" s="488">
        <f t="shared" si="10"/>
        <v>105.95973154362417</v>
      </c>
      <c r="L53" s="488" t="e">
        <f t="shared" si="13"/>
        <v>#N/A</v>
      </c>
    </row>
    <row r="54" spans="1:14" ht="15" customHeight="1" x14ac:dyDescent="0.2">
      <c r="A54" s="490" t="s">
        <v>462</v>
      </c>
      <c r="B54" s="487">
        <v>37939</v>
      </c>
      <c r="C54" s="487">
        <v>7762</v>
      </c>
      <c r="D54" s="487">
        <v>3733</v>
      </c>
      <c r="E54" s="488">
        <f t="shared" si="11"/>
        <v>99.522572860103352</v>
      </c>
      <c r="F54" s="488">
        <f t="shared" si="11"/>
        <v>99.410860655737707</v>
      </c>
      <c r="G54" s="488">
        <f t="shared" si="11"/>
        <v>100.21476510067113</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463</v>
      </c>
      <c r="B55" s="487">
        <v>39323</v>
      </c>
      <c r="C55" s="487">
        <v>7429</v>
      </c>
      <c r="D55" s="487">
        <v>3722</v>
      </c>
      <c r="E55" s="488">
        <f t="shared" si="11"/>
        <v>103.15311770415256</v>
      </c>
      <c r="F55" s="488">
        <f t="shared" si="11"/>
        <v>95.146004098360663</v>
      </c>
      <c r="G55" s="488">
        <f t="shared" si="11"/>
        <v>99.919463087248317</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464</v>
      </c>
      <c r="B56" s="487">
        <v>39756</v>
      </c>
      <c r="C56" s="487">
        <v>7671</v>
      </c>
      <c r="D56" s="487">
        <v>3909</v>
      </c>
      <c r="E56" s="488">
        <f t="shared" si="11"/>
        <v>104.28897458093964</v>
      </c>
      <c r="F56" s="488">
        <f t="shared" si="11"/>
        <v>98.245389344262293</v>
      </c>
      <c r="G56" s="488">
        <f t="shared" si="11"/>
        <v>104.93959731543625</v>
      </c>
      <c r="H56" s="489" t="str">
        <f t="shared" si="14"/>
        <v/>
      </c>
      <c r="I56" s="488" t="str">
        <f t="shared" si="12"/>
        <v/>
      </c>
      <c r="J56" s="488" t="str">
        <f t="shared" si="10"/>
        <v/>
      </c>
      <c r="K56" s="488" t="str">
        <f t="shared" si="10"/>
        <v/>
      </c>
      <c r="L56" s="488" t="e">
        <f t="shared" si="13"/>
        <v>#N/A</v>
      </c>
    </row>
    <row r="57" spans="1:14" ht="15" customHeight="1" x14ac:dyDescent="0.2">
      <c r="A57" s="490">
        <v>42248</v>
      </c>
      <c r="B57" s="487">
        <v>40474</v>
      </c>
      <c r="C57" s="487">
        <v>7451</v>
      </c>
      <c r="D57" s="487">
        <v>4023</v>
      </c>
      <c r="E57" s="488">
        <f t="shared" si="11"/>
        <v>106.17245088009233</v>
      </c>
      <c r="F57" s="488">
        <f t="shared" si="11"/>
        <v>95.427766393442624</v>
      </c>
      <c r="G57" s="488">
        <f t="shared" si="11"/>
        <v>108</v>
      </c>
      <c r="H57" s="489">
        <f t="shared" si="14"/>
        <v>42248</v>
      </c>
      <c r="I57" s="488">
        <f t="shared" si="12"/>
        <v>106.17245088009233</v>
      </c>
      <c r="J57" s="488">
        <f t="shared" si="10"/>
        <v>95.427766393442624</v>
      </c>
      <c r="K57" s="488">
        <f t="shared" si="10"/>
        <v>108</v>
      </c>
      <c r="L57" s="488" t="e">
        <f t="shared" si="13"/>
        <v>#N/A</v>
      </c>
    </row>
    <row r="58" spans="1:14" ht="15" customHeight="1" x14ac:dyDescent="0.2">
      <c r="A58" s="490" t="s">
        <v>465</v>
      </c>
      <c r="B58" s="487">
        <v>39297</v>
      </c>
      <c r="C58" s="487">
        <v>7351</v>
      </c>
      <c r="D58" s="487">
        <v>3850</v>
      </c>
      <c r="E58" s="488">
        <f t="shared" si="11"/>
        <v>103.08491382702447</v>
      </c>
      <c r="F58" s="488">
        <f t="shared" si="11"/>
        <v>94.147028688524586</v>
      </c>
      <c r="G58" s="488">
        <f t="shared" si="11"/>
        <v>103.35570469798658</v>
      </c>
      <c r="H58" s="489" t="str">
        <f t="shared" si="14"/>
        <v/>
      </c>
      <c r="I58" s="488" t="str">
        <f t="shared" si="12"/>
        <v/>
      </c>
      <c r="J58" s="488" t="str">
        <f t="shared" si="10"/>
        <v/>
      </c>
      <c r="K58" s="488" t="str">
        <f t="shared" si="10"/>
        <v/>
      </c>
      <c r="L58" s="488" t="e">
        <f t="shared" si="13"/>
        <v>#N/A</v>
      </c>
    </row>
    <row r="59" spans="1:14" ht="15" customHeight="1" x14ac:dyDescent="0.2">
      <c r="A59" s="490" t="s">
        <v>466</v>
      </c>
      <c r="B59" s="487">
        <v>40426</v>
      </c>
      <c r="C59" s="487">
        <v>7389</v>
      </c>
      <c r="D59" s="487">
        <v>3858</v>
      </c>
      <c r="E59" s="488">
        <f t="shared" si="11"/>
        <v>106.0465360300097</v>
      </c>
      <c r="F59" s="488">
        <f t="shared" si="11"/>
        <v>94.633709016393439</v>
      </c>
      <c r="G59" s="488">
        <f t="shared" si="11"/>
        <v>103.57046979865771</v>
      </c>
      <c r="H59" s="489" t="str">
        <f t="shared" si="14"/>
        <v/>
      </c>
      <c r="I59" s="488" t="str">
        <f t="shared" si="12"/>
        <v/>
      </c>
      <c r="J59" s="488" t="str">
        <f t="shared" si="10"/>
        <v/>
      </c>
      <c r="K59" s="488" t="str">
        <f t="shared" si="10"/>
        <v/>
      </c>
      <c r="L59" s="488" t="e">
        <f t="shared" si="13"/>
        <v>#N/A</v>
      </c>
    </row>
    <row r="60" spans="1:14" ht="15" customHeight="1" x14ac:dyDescent="0.2">
      <c r="A60" s="490" t="s">
        <v>467</v>
      </c>
      <c r="B60" s="487">
        <v>40986</v>
      </c>
      <c r="C60" s="487">
        <v>7593</v>
      </c>
      <c r="D60" s="487">
        <v>4065</v>
      </c>
      <c r="E60" s="488">
        <f t="shared" si="11"/>
        <v>107.51554261430707</v>
      </c>
      <c r="F60" s="488">
        <f t="shared" si="11"/>
        <v>97.246413934426229</v>
      </c>
      <c r="G60" s="488">
        <f t="shared" si="11"/>
        <v>109.12751677852349</v>
      </c>
      <c r="H60" s="489" t="str">
        <f t="shared" si="14"/>
        <v/>
      </c>
      <c r="I60" s="488" t="str">
        <f t="shared" si="12"/>
        <v/>
      </c>
      <c r="J60" s="488" t="str">
        <f t="shared" si="10"/>
        <v/>
      </c>
      <c r="K60" s="488" t="str">
        <f t="shared" si="10"/>
        <v/>
      </c>
      <c r="L60" s="488" t="e">
        <f t="shared" si="13"/>
        <v>#N/A</v>
      </c>
    </row>
    <row r="61" spans="1:14" ht="15" customHeight="1" x14ac:dyDescent="0.2">
      <c r="A61" s="490">
        <v>42614</v>
      </c>
      <c r="B61" s="487">
        <v>41714</v>
      </c>
      <c r="C61" s="487">
        <v>7406</v>
      </c>
      <c r="D61" s="487">
        <v>4218</v>
      </c>
      <c r="E61" s="488">
        <f t="shared" si="11"/>
        <v>109.42525117389366</v>
      </c>
      <c r="F61" s="488">
        <f t="shared" si="11"/>
        <v>94.851434426229503</v>
      </c>
      <c r="G61" s="488">
        <f t="shared" si="11"/>
        <v>113.23489932885906</v>
      </c>
      <c r="H61" s="489">
        <f t="shared" si="14"/>
        <v>42614</v>
      </c>
      <c r="I61" s="488">
        <f t="shared" si="12"/>
        <v>109.42525117389366</v>
      </c>
      <c r="J61" s="488">
        <f t="shared" si="10"/>
        <v>94.851434426229503</v>
      </c>
      <c r="K61" s="488">
        <f t="shared" si="10"/>
        <v>113.23489932885906</v>
      </c>
      <c r="L61" s="488" t="e">
        <f t="shared" si="13"/>
        <v>#N/A</v>
      </c>
    </row>
    <row r="62" spans="1:14" ht="15" customHeight="1" x14ac:dyDescent="0.2">
      <c r="A62" s="490" t="s">
        <v>468</v>
      </c>
      <c r="B62" s="487">
        <v>40340</v>
      </c>
      <c r="C62" s="487">
        <v>7318</v>
      </c>
      <c r="D62" s="487">
        <v>4005</v>
      </c>
      <c r="E62" s="488">
        <f t="shared" si="11"/>
        <v>105.82093859027833</v>
      </c>
      <c r="F62" s="488">
        <f t="shared" si="11"/>
        <v>93.724385245901644</v>
      </c>
      <c r="G62" s="488">
        <f t="shared" si="11"/>
        <v>107.51677852348993</v>
      </c>
      <c r="H62" s="489" t="str">
        <f t="shared" si="14"/>
        <v/>
      </c>
      <c r="I62" s="488" t="str">
        <f t="shared" si="12"/>
        <v/>
      </c>
      <c r="J62" s="488" t="str">
        <f t="shared" si="10"/>
        <v/>
      </c>
      <c r="K62" s="488" t="str">
        <f t="shared" si="10"/>
        <v/>
      </c>
      <c r="L62" s="488" t="e">
        <f t="shared" si="13"/>
        <v>#N/A</v>
      </c>
    </row>
    <row r="63" spans="1:14" ht="15" customHeight="1" x14ac:dyDescent="0.2">
      <c r="A63" s="490" t="s">
        <v>469</v>
      </c>
      <c r="B63" s="487">
        <v>41598</v>
      </c>
      <c r="C63" s="487">
        <v>7218</v>
      </c>
      <c r="D63" s="487">
        <v>4067</v>
      </c>
      <c r="E63" s="488">
        <f t="shared" si="11"/>
        <v>109.12095695286064</v>
      </c>
      <c r="F63" s="488">
        <f t="shared" si="11"/>
        <v>92.443647540983605</v>
      </c>
      <c r="G63" s="488">
        <f t="shared" si="11"/>
        <v>109.18120805369126</v>
      </c>
      <c r="H63" s="489" t="str">
        <f t="shared" si="14"/>
        <v/>
      </c>
      <c r="I63" s="488" t="str">
        <f t="shared" si="12"/>
        <v/>
      </c>
      <c r="J63" s="488" t="str">
        <f t="shared" si="10"/>
        <v/>
      </c>
      <c r="K63" s="488" t="str">
        <f t="shared" si="10"/>
        <v/>
      </c>
      <c r="L63" s="488" t="e">
        <f t="shared" si="13"/>
        <v>#N/A</v>
      </c>
    </row>
    <row r="64" spans="1:14" ht="15" customHeight="1" x14ac:dyDescent="0.2">
      <c r="A64" s="490" t="s">
        <v>470</v>
      </c>
      <c r="B64" s="487">
        <v>41948</v>
      </c>
      <c r="C64" s="487">
        <v>7648</v>
      </c>
      <c r="D64" s="487">
        <v>4266</v>
      </c>
      <c r="E64" s="488">
        <f t="shared" si="11"/>
        <v>110.03908606804649</v>
      </c>
      <c r="F64" s="488">
        <f t="shared" si="11"/>
        <v>97.950819672131146</v>
      </c>
      <c r="G64" s="488">
        <f t="shared" si="11"/>
        <v>114.52348993288591</v>
      </c>
      <c r="H64" s="489" t="str">
        <f t="shared" si="14"/>
        <v/>
      </c>
      <c r="I64" s="488" t="str">
        <f t="shared" si="12"/>
        <v/>
      </c>
      <c r="J64" s="488" t="str">
        <f t="shared" si="10"/>
        <v/>
      </c>
      <c r="K64" s="488" t="str">
        <f t="shared" si="10"/>
        <v/>
      </c>
      <c r="L64" s="488" t="e">
        <f t="shared" si="13"/>
        <v>#N/A</v>
      </c>
    </row>
    <row r="65" spans="1:12" ht="15" customHeight="1" x14ac:dyDescent="0.2">
      <c r="A65" s="490">
        <v>42979</v>
      </c>
      <c r="B65" s="487">
        <v>43289</v>
      </c>
      <c r="C65" s="487">
        <v>7308</v>
      </c>
      <c r="D65" s="487">
        <v>4378</v>
      </c>
      <c r="E65" s="488">
        <f t="shared" si="11"/>
        <v>113.55683219223</v>
      </c>
      <c r="F65" s="488">
        <f t="shared" si="11"/>
        <v>93.596311475409834</v>
      </c>
      <c r="G65" s="488">
        <f t="shared" si="11"/>
        <v>117.53020134228187</v>
      </c>
      <c r="H65" s="489">
        <f t="shared" si="14"/>
        <v>42979</v>
      </c>
      <c r="I65" s="488">
        <f t="shared" si="12"/>
        <v>113.55683219223</v>
      </c>
      <c r="J65" s="488">
        <f t="shared" si="10"/>
        <v>93.596311475409834</v>
      </c>
      <c r="K65" s="488">
        <f t="shared" si="10"/>
        <v>117.53020134228187</v>
      </c>
      <c r="L65" s="488" t="e">
        <f t="shared" si="13"/>
        <v>#N/A</v>
      </c>
    </row>
    <row r="66" spans="1:12" ht="15" customHeight="1" x14ac:dyDescent="0.2">
      <c r="A66" s="490" t="s">
        <v>471</v>
      </c>
      <c r="B66" s="487">
        <v>42005</v>
      </c>
      <c r="C66" s="487">
        <v>7272</v>
      </c>
      <c r="D66" s="487">
        <v>4185</v>
      </c>
      <c r="E66" s="488">
        <f t="shared" si="11"/>
        <v>110.1886099525196</v>
      </c>
      <c r="F66" s="488">
        <f t="shared" si="11"/>
        <v>93.135245901639337</v>
      </c>
      <c r="G66" s="488">
        <f t="shared" si="11"/>
        <v>112.34899328859061</v>
      </c>
      <c r="H66" s="489" t="str">
        <f t="shared" si="14"/>
        <v/>
      </c>
      <c r="I66" s="488" t="str">
        <f t="shared" si="12"/>
        <v/>
      </c>
      <c r="J66" s="488" t="str">
        <f t="shared" si="10"/>
        <v/>
      </c>
      <c r="K66" s="488" t="str">
        <f t="shared" si="10"/>
        <v/>
      </c>
      <c r="L66" s="488" t="e">
        <f t="shared" si="13"/>
        <v>#N/A</v>
      </c>
    </row>
    <row r="67" spans="1:12" ht="15" customHeight="1" x14ac:dyDescent="0.2">
      <c r="A67" s="490" t="s">
        <v>472</v>
      </c>
      <c r="B67" s="487">
        <v>42987</v>
      </c>
      <c r="C67" s="487">
        <v>7213</v>
      </c>
      <c r="D67" s="487">
        <v>4268</v>
      </c>
      <c r="E67" s="488">
        <f t="shared" si="11"/>
        <v>112.76461792712678</v>
      </c>
      <c r="F67" s="488">
        <f t="shared" si="11"/>
        <v>92.379610655737707</v>
      </c>
      <c r="G67" s="488">
        <f t="shared" si="11"/>
        <v>114.57718120805369</v>
      </c>
      <c r="H67" s="489" t="str">
        <f t="shared" si="14"/>
        <v/>
      </c>
      <c r="I67" s="488" t="str">
        <f t="shared" si="12"/>
        <v/>
      </c>
      <c r="J67" s="488" t="str">
        <f t="shared" si="12"/>
        <v/>
      </c>
      <c r="K67" s="488" t="str">
        <f t="shared" si="12"/>
        <v/>
      </c>
      <c r="L67" s="488" t="e">
        <f t="shared" si="13"/>
        <v>#N/A</v>
      </c>
    </row>
    <row r="68" spans="1:12" ht="15" customHeight="1" x14ac:dyDescent="0.2">
      <c r="A68" s="490" t="s">
        <v>473</v>
      </c>
      <c r="B68" s="487">
        <v>43248</v>
      </c>
      <c r="C68" s="487">
        <v>7346</v>
      </c>
      <c r="D68" s="487">
        <v>4544</v>
      </c>
      <c r="E68" s="488">
        <f t="shared" si="11"/>
        <v>113.44927992445109</v>
      </c>
      <c r="F68" s="488">
        <f t="shared" si="11"/>
        <v>94.082991803278688</v>
      </c>
      <c r="G68" s="488">
        <f t="shared" si="11"/>
        <v>121.98657718120805</v>
      </c>
      <c r="H68" s="489" t="str">
        <f t="shared" si="14"/>
        <v/>
      </c>
      <c r="I68" s="488" t="str">
        <f t="shared" si="12"/>
        <v/>
      </c>
      <c r="J68" s="488" t="str">
        <f t="shared" si="12"/>
        <v/>
      </c>
      <c r="K68" s="488" t="str">
        <f t="shared" si="12"/>
        <v/>
      </c>
      <c r="L68" s="488" t="e">
        <f t="shared" si="13"/>
        <v>#N/A</v>
      </c>
    </row>
    <row r="69" spans="1:12" ht="15" customHeight="1" x14ac:dyDescent="0.2">
      <c r="A69" s="490">
        <v>43344</v>
      </c>
      <c r="B69" s="487">
        <v>44042</v>
      </c>
      <c r="C69" s="487">
        <v>7175</v>
      </c>
      <c r="D69" s="487">
        <v>4675</v>
      </c>
      <c r="E69" s="488">
        <f t="shared" si="11"/>
        <v>115.53212140290128</v>
      </c>
      <c r="F69" s="488">
        <f t="shared" si="11"/>
        <v>91.892930327868854</v>
      </c>
      <c r="G69" s="488">
        <f t="shared" si="11"/>
        <v>125.503355704698</v>
      </c>
      <c r="H69" s="489">
        <f t="shared" si="14"/>
        <v>43344</v>
      </c>
      <c r="I69" s="488">
        <f t="shared" si="12"/>
        <v>115.53212140290128</v>
      </c>
      <c r="J69" s="488">
        <f t="shared" si="12"/>
        <v>91.892930327868854</v>
      </c>
      <c r="K69" s="488">
        <f t="shared" si="12"/>
        <v>125.503355704698</v>
      </c>
      <c r="L69" s="488" t="e">
        <f t="shared" si="13"/>
        <v>#N/A</v>
      </c>
    </row>
    <row r="70" spans="1:12" ht="15" customHeight="1" x14ac:dyDescent="0.2">
      <c r="A70" s="490" t="s">
        <v>474</v>
      </c>
      <c r="B70" s="487">
        <v>42888</v>
      </c>
      <c r="C70" s="487">
        <v>7140</v>
      </c>
      <c r="D70" s="487">
        <v>4542</v>
      </c>
      <c r="E70" s="488">
        <f t="shared" si="11"/>
        <v>112.50491854883136</v>
      </c>
      <c r="F70" s="488">
        <f t="shared" si="11"/>
        <v>91.444672131147541</v>
      </c>
      <c r="G70" s="488">
        <f t="shared" si="11"/>
        <v>121.93288590604028</v>
      </c>
      <c r="H70" s="489" t="str">
        <f t="shared" si="14"/>
        <v/>
      </c>
      <c r="I70" s="488" t="str">
        <f t="shared" si="12"/>
        <v/>
      </c>
      <c r="J70" s="488" t="str">
        <f t="shared" si="12"/>
        <v/>
      </c>
      <c r="K70" s="488" t="str">
        <f t="shared" si="12"/>
        <v/>
      </c>
      <c r="L70" s="488" t="e">
        <f t="shared" si="13"/>
        <v>#N/A</v>
      </c>
    </row>
    <row r="71" spans="1:12" ht="15" customHeight="1" x14ac:dyDescent="0.2">
      <c r="A71" s="490" t="s">
        <v>475</v>
      </c>
      <c r="B71" s="487">
        <v>44010</v>
      </c>
      <c r="C71" s="487">
        <v>7170</v>
      </c>
      <c r="D71" s="487">
        <v>4595</v>
      </c>
      <c r="E71" s="491">
        <f t="shared" ref="E71:G75" si="15">IF($A$51=37802,IF(COUNTBLANK(B$51:B$70)&gt;0,#N/A,IF(ISBLANK(B71)=FALSE,B71/B$51*100,#N/A)),IF(COUNTBLANK(B$51:B$75)&gt;0,#N/A,B71/B$51*100))</f>
        <v>115.44817816951287</v>
      </c>
      <c r="F71" s="491">
        <f t="shared" si="15"/>
        <v>91.828893442622956</v>
      </c>
      <c r="G71" s="491">
        <f t="shared" si="15"/>
        <v>123.35570469798658</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476</v>
      </c>
      <c r="B72" s="487">
        <v>44242</v>
      </c>
      <c r="C72" s="487">
        <v>7426</v>
      </c>
      <c r="D72" s="487">
        <v>4735</v>
      </c>
      <c r="E72" s="491">
        <f t="shared" si="15"/>
        <v>116.05676661157891</v>
      </c>
      <c r="F72" s="491">
        <f t="shared" si="15"/>
        <v>95.107581967213122</v>
      </c>
      <c r="G72" s="491">
        <f t="shared" si="15"/>
        <v>127.11409395973155</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45151</v>
      </c>
      <c r="C73" s="487">
        <v>7198</v>
      </c>
      <c r="D73" s="487">
        <v>4813</v>
      </c>
      <c r="E73" s="491">
        <f t="shared" si="15"/>
        <v>118.44127908501876</v>
      </c>
      <c r="F73" s="491">
        <f t="shared" si="15"/>
        <v>92.1875</v>
      </c>
      <c r="G73" s="491">
        <f t="shared" si="15"/>
        <v>129.20805369127518</v>
      </c>
      <c r="H73" s="492">
        <f>IF(A$51=37802,IF(ISERROR(L73)=TRUE,IF(ISBLANK(A73)=FALSE,IF(MONTH(A73)=MONTH(MAX(A$51:A$75)),A73,""),""),""),IF(ISERROR(L73)=TRUE,IF(MONTH(A73)=MONTH(MAX(A$51:A$75)),A73,""),""))</f>
        <v>43709</v>
      </c>
      <c r="I73" s="488">
        <f t="shared" si="12"/>
        <v>118.44127908501876</v>
      </c>
      <c r="J73" s="488">
        <f t="shared" si="12"/>
        <v>92.1875</v>
      </c>
      <c r="K73" s="488">
        <f t="shared" si="12"/>
        <v>129.20805369127518</v>
      </c>
      <c r="L73" s="488" t="e">
        <f t="shared" si="13"/>
        <v>#N/A</v>
      </c>
    </row>
    <row r="74" spans="1:12" ht="15" customHeight="1" x14ac:dyDescent="0.2">
      <c r="A74" s="490" t="s">
        <v>477</v>
      </c>
      <c r="B74" s="487">
        <v>43997</v>
      </c>
      <c r="C74" s="487">
        <v>7040</v>
      </c>
      <c r="D74" s="487">
        <v>4666</v>
      </c>
      <c r="E74" s="491">
        <f t="shared" si="15"/>
        <v>115.41407623094881</v>
      </c>
      <c r="F74" s="491">
        <f t="shared" si="15"/>
        <v>90.163934426229503</v>
      </c>
      <c r="G74" s="491">
        <f t="shared" si="15"/>
        <v>125.26174496644296</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478</v>
      </c>
      <c r="B75" s="487">
        <v>45069</v>
      </c>
      <c r="C75" s="493">
        <v>6898</v>
      </c>
      <c r="D75" s="493">
        <v>4366</v>
      </c>
      <c r="E75" s="491">
        <f t="shared" si="15"/>
        <v>118.22617454946092</v>
      </c>
      <c r="F75" s="491">
        <f t="shared" si="15"/>
        <v>88.345286885245898</v>
      </c>
      <c r="G75" s="491">
        <f t="shared" si="15"/>
        <v>117.20805369127515</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118.44127908501876</v>
      </c>
      <c r="J77" s="488">
        <f>IF(J75&lt;&gt;"",J75,IF(J74&lt;&gt;"",J74,IF(J73&lt;&gt;"",J73,IF(J72&lt;&gt;"",J72,IF(J71&lt;&gt;"",J71,IF(J70&lt;&gt;"",J70,""))))))</f>
        <v>92.1875</v>
      </c>
      <c r="K77" s="488">
        <f>IF(K75&lt;&gt;"",K75,IF(K74&lt;&gt;"",K74,IF(K73&lt;&gt;"",K73,IF(K72&lt;&gt;"",K72,IF(K71&lt;&gt;"",K71,IF(K70&lt;&gt;"",K70,""))))))</f>
        <v>129.20805369127518</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+18,4%</v>
      </c>
      <c r="J79" s="488" t="str">
        <f>"GeB - ausschließlich: "&amp;IF(J77&gt;100,"+","")&amp;TEXT(J77-100,"0,0")&amp;"%"</f>
        <v>GeB - ausschließlich: -7,8%</v>
      </c>
      <c r="K79" s="488" t="str">
        <f>"GeB - im Nebenjob: "&amp;IF(K77&gt;100,"+","")&amp;TEXT(K77-100,"0,0")&amp;"%"</f>
        <v>GeB - im Nebenjob: +29,2%</v>
      </c>
    </row>
    <row r="81" spans="9:9" ht="15" customHeight="1" x14ac:dyDescent="0.2">
      <c r="I81" s="488" t="str">
        <f>IF(ISERROR(HLOOKUP(1,I$78:K$79,2,FALSE)),"",HLOOKUP(1,I$78:K$79,2,FALSE))</f>
        <v>GeB - im Nebenjob: +29,2%</v>
      </c>
    </row>
    <row r="82" spans="9:9" ht="15" customHeight="1" x14ac:dyDescent="0.2">
      <c r="I82" s="488" t="str">
        <f>IF(ISERROR(HLOOKUP(2,I$78:K$79,2,FALSE)),"",HLOOKUP(2,I$78:K$79,2,FALSE))</f>
        <v>SvB: +18,4%</v>
      </c>
    </row>
    <row r="83" spans="9:9" ht="15" customHeight="1" x14ac:dyDescent="0.2">
      <c r="I83" s="488" t="str">
        <f>IF(ISERROR(HLOOKUP(3,I$78:K$79,2,FALSE)),"",HLOOKUP(3,I$78:K$79,2,FALSE))</f>
        <v>GeB - ausschließlich: -7,8%</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479</v>
      </c>
      <c r="H2" s="502"/>
      <c r="I2" s="502"/>
      <c r="K2" s="498"/>
    </row>
    <row r="3" spans="1:11" s="497" customFormat="1" ht="19.5" customHeight="1" x14ac:dyDescent="0.25">
      <c r="A3" s="503" t="s">
        <v>480</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481</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482</v>
      </c>
      <c r="C8" s="507"/>
      <c r="D8" s="507"/>
      <c r="E8" s="508"/>
      <c r="F8" s="509"/>
      <c r="G8" s="509"/>
      <c r="H8" s="502"/>
      <c r="I8" s="502"/>
    </row>
    <row r="9" spans="1:11" s="505" customFormat="1" ht="13.15" customHeight="1" x14ac:dyDescent="0.2">
      <c r="A9" s="510"/>
      <c r="B9" s="680" t="s">
        <v>483</v>
      </c>
      <c r="C9" s="680"/>
      <c r="D9" s="681"/>
      <c r="E9" s="461"/>
      <c r="F9" s="461"/>
      <c r="H9" s="502"/>
      <c r="I9" s="502"/>
    </row>
    <row r="10" spans="1:11" s="505" customFormat="1" ht="13.15" customHeight="1" x14ac:dyDescent="0.2">
      <c r="A10" s="510"/>
      <c r="B10" s="680" t="s">
        <v>484</v>
      </c>
      <c r="C10" s="680"/>
      <c r="D10" s="681"/>
      <c r="E10" s="511"/>
      <c r="G10" s="512"/>
      <c r="H10" s="513"/>
      <c r="I10" s="513"/>
    </row>
    <row r="11" spans="1:11" s="505" customFormat="1" ht="13.15" customHeight="1" x14ac:dyDescent="0.2">
      <c r="A11" s="510"/>
      <c r="B11" s="680" t="s">
        <v>485</v>
      </c>
      <c r="C11" s="680"/>
      <c r="D11" s="681"/>
      <c r="E11" s="511"/>
      <c r="G11" s="512"/>
      <c r="H11" s="514"/>
      <c r="I11" s="514"/>
    </row>
    <row r="12" spans="1:11" s="505" customFormat="1" ht="13.15" customHeight="1" x14ac:dyDescent="0.2">
      <c r="A12" s="510"/>
      <c r="B12" s="680" t="s">
        <v>486</v>
      </c>
      <c r="C12" s="680"/>
      <c r="D12" s="681"/>
      <c r="E12" s="511"/>
      <c r="G12" s="512"/>
      <c r="H12" s="514"/>
      <c r="I12" s="514"/>
    </row>
    <row r="13" spans="1:11" s="505" customFormat="1" ht="13.15" customHeight="1" x14ac:dyDescent="0.2">
      <c r="A13" s="510"/>
      <c r="B13" s="680" t="s">
        <v>487</v>
      </c>
      <c r="C13" s="680"/>
      <c r="D13" s="681"/>
      <c r="E13" s="511"/>
      <c r="G13" s="512"/>
    </row>
    <row r="14" spans="1:11" s="505" customFormat="1" ht="13.15" customHeight="1" x14ac:dyDescent="0.2">
      <c r="A14" s="510"/>
      <c r="B14" s="680" t="s">
        <v>488</v>
      </c>
      <c r="C14" s="680"/>
      <c r="D14" s="681"/>
      <c r="E14" s="511"/>
      <c r="G14" s="512"/>
    </row>
    <row r="15" spans="1:11" s="505" customFormat="1" ht="13.15" customHeight="1" x14ac:dyDescent="0.2">
      <c r="A15" s="510"/>
      <c r="B15" s="680" t="s">
        <v>489</v>
      </c>
      <c r="C15" s="680"/>
      <c r="D15" s="681"/>
      <c r="E15" s="511"/>
      <c r="G15" s="512"/>
    </row>
    <row r="16" spans="1:11" s="505" customFormat="1" ht="13.15" customHeight="1" x14ac:dyDescent="0.2">
      <c r="A16" s="510"/>
      <c r="B16" s="680" t="s">
        <v>490</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491</v>
      </c>
      <c r="C18" s="516"/>
      <c r="D18" s="515"/>
      <c r="E18" s="511"/>
      <c r="G18" s="512"/>
    </row>
    <row r="19" spans="1:8" s="505" customFormat="1" ht="13.15" customHeight="1" x14ac:dyDescent="0.2">
      <c r="A19" s="510"/>
      <c r="B19" s="680" t="s">
        <v>492</v>
      </c>
      <c r="C19" s="680"/>
      <c r="D19" s="681"/>
      <c r="E19" s="511"/>
      <c r="G19" s="512"/>
    </row>
    <row r="20" spans="1:8" s="505" customFormat="1" ht="13.15" customHeight="1" x14ac:dyDescent="0.2">
      <c r="A20" s="510"/>
      <c r="B20" s="680" t="s">
        <v>493</v>
      </c>
      <c r="C20" s="680"/>
      <c r="D20" s="681"/>
      <c r="E20" s="511"/>
      <c r="G20" s="512"/>
    </row>
    <row r="21" spans="1:8" s="505" customFormat="1" ht="13.15" customHeight="1" x14ac:dyDescent="0.2">
      <c r="A21" s="510"/>
      <c r="B21" s="680" t="s">
        <v>494</v>
      </c>
      <c r="C21" s="680"/>
      <c r="D21" s="681"/>
      <c r="E21" s="511"/>
      <c r="G21" s="512"/>
    </row>
    <row r="22" spans="1:8" s="505" customFormat="1" ht="13.15" customHeight="1" x14ac:dyDescent="0.2">
      <c r="A22" s="510"/>
      <c r="B22" s="680" t="s">
        <v>495</v>
      </c>
      <c r="C22" s="680"/>
      <c r="D22" s="681"/>
      <c r="E22" s="511"/>
      <c r="G22" s="512"/>
    </row>
    <row r="23" spans="1:8" s="505" customFormat="1" ht="13.15" customHeight="1" x14ac:dyDescent="0.2">
      <c r="A23" s="510"/>
      <c r="B23" s="680" t="s">
        <v>496</v>
      </c>
      <c r="C23" s="680"/>
      <c r="D23" s="681"/>
      <c r="E23" s="511"/>
      <c r="G23" s="512"/>
    </row>
    <row r="24" spans="1:8" s="505" customFormat="1" ht="13.15" customHeight="1" x14ac:dyDescent="0.2">
      <c r="A24" s="510"/>
      <c r="B24" s="680" t="s">
        <v>497</v>
      </c>
      <c r="C24" s="680"/>
      <c r="D24" s="681"/>
      <c r="E24" s="511"/>
      <c r="G24" s="512"/>
    </row>
    <row r="25" spans="1:8" s="505" customFormat="1" ht="13.15" customHeight="1" x14ac:dyDescent="0.2">
      <c r="A25" s="510"/>
      <c r="B25" s="680" t="s">
        <v>498</v>
      </c>
      <c r="C25" s="680"/>
      <c r="D25" s="681"/>
      <c r="E25" s="511"/>
      <c r="G25" s="512"/>
    </row>
    <row r="26" spans="1:8" s="505" customFormat="1" ht="13.15" customHeight="1" x14ac:dyDescent="0.2">
      <c r="A26" s="510"/>
      <c r="B26" s="680" t="s">
        <v>499</v>
      </c>
      <c r="C26" s="680"/>
      <c r="D26" s="681"/>
      <c r="E26" s="511"/>
      <c r="G26" s="71"/>
    </row>
    <row r="27" spans="1:8" s="505" customFormat="1" ht="13.15" customHeight="1" x14ac:dyDescent="0.2">
      <c r="A27" s="510"/>
      <c r="B27" s="680" t="s">
        <v>500</v>
      </c>
      <c r="C27" s="680"/>
      <c r="D27" s="681"/>
      <c r="E27" s="511"/>
      <c r="G27" s="71"/>
    </row>
    <row r="28" spans="1:8" s="71" customFormat="1" ht="13.15" customHeight="1" x14ac:dyDescent="0.2">
      <c r="A28" s="510"/>
      <c r="B28" s="680" t="s">
        <v>501</v>
      </c>
      <c r="C28" s="680"/>
      <c r="D28" s="681"/>
      <c r="E28" s="511"/>
      <c r="F28" s="505"/>
    </row>
    <row r="29" spans="1:8" s="71" customFormat="1" ht="13.15" customHeight="1" x14ac:dyDescent="0.2">
      <c r="A29" s="510"/>
      <c r="B29" s="680" t="s">
        <v>502</v>
      </c>
      <c r="C29" s="680"/>
      <c r="D29" s="681"/>
      <c r="E29" s="511"/>
    </row>
    <row r="30" spans="1:8" s="71" customFormat="1" ht="13.15" customHeight="1" x14ac:dyDescent="0.2">
      <c r="A30" s="510"/>
      <c r="B30" s="680" t="s">
        <v>503</v>
      </c>
      <c r="C30" s="680"/>
      <c r="D30" s="681"/>
      <c r="E30" s="511"/>
    </row>
    <row r="31" spans="1:8" s="71" customFormat="1" ht="13.15" customHeight="1" x14ac:dyDescent="0.2">
      <c r="A31" s="510"/>
      <c r="B31" s="680" t="s">
        <v>504</v>
      </c>
      <c r="C31" s="680"/>
      <c r="D31" s="681"/>
      <c r="E31" s="511"/>
      <c r="H31" s="517"/>
    </row>
    <row r="32" spans="1:8" s="71" customFormat="1" ht="13.15" customHeight="1" x14ac:dyDescent="0.2">
      <c r="A32" s="510"/>
      <c r="B32" s="680" t="s">
        <v>505</v>
      </c>
      <c r="C32" s="680"/>
      <c r="D32" s="681"/>
      <c r="E32" s="511"/>
      <c r="H32" s="517"/>
    </row>
    <row r="33" spans="1:8" s="505" customFormat="1" ht="13.15" customHeight="1" x14ac:dyDescent="0.2">
      <c r="A33" s="510"/>
      <c r="B33" s="680" t="s">
        <v>506</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507</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508</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509</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510</v>
      </c>
      <c r="B42" s="687"/>
      <c r="C42" s="687"/>
      <c r="D42" s="687"/>
      <c r="E42" s="687"/>
      <c r="F42" s="687"/>
      <c r="G42" s="687"/>
    </row>
    <row r="43" spans="1:8" ht="13.15" customHeight="1" x14ac:dyDescent="0.2">
      <c r="A43" s="683" t="s">
        <v>511</v>
      </c>
      <c r="B43" s="683"/>
      <c r="C43" s="532" t="s">
        <v>512</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2020-09-25T07:19:55Z</dcterms:created>
  <dcterms:modified xsi:type="dcterms:W3CDTF">2020-09-28T08:06:52Z</dcterms:modified>
</cp:coreProperties>
</file>