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s="1"/>
  <c r="J74" i="24"/>
  <c r="G74" i="24"/>
  <c r="F74" i="24"/>
  <c r="E74" i="24"/>
  <c r="L73" i="24"/>
  <c r="H73" i="24" s="1"/>
  <c r="G73" i="24"/>
  <c r="F73" i="24"/>
  <c r="E73" i="24"/>
  <c r="L72" i="24"/>
  <c r="H72" i="24" s="1"/>
  <c r="I72" i="24" s="1"/>
  <c r="J72" i="24"/>
  <c r="G72" i="24"/>
  <c r="F72" i="24"/>
  <c r="E72" i="24"/>
  <c r="L71" i="24"/>
  <c r="H71" i="24" s="1"/>
  <c r="I71" i="24" s="1"/>
  <c r="G71" i="24"/>
  <c r="F71" i="24"/>
  <c r="E71" i="24"/>
  <c r="L70" i="24"/>
  <c r="H70" i="24" s="1"/>
  <c r="I70" i="24" s="1"/>
  <c r="J70" i="24"/>
  <c r="G70" i="24"/>
  <c r="F70" i="24"/>
  <c r="E70" i="24"/>
  <c r="L69" i="24"/>
  <c r="H69" i="24" s="1"/>
  <c r="G69" i="24"/>
  <c r="F69" i="24"/>
  <c r="E69" i="24"/>
  <c r="L68" i="24"/>
  <c r="H68" i="24" s="1"/>
  <c r="I68" i="24" s="1"/>
  <c r="J68" i="24"/>
  <c r="G68" i="24"/>
  <c r="F68" i="24"/>
  <c r="E68" i="24"/>
  <c r="L67" i="24"/>
  <c r="H67" i="24" s="1"/>
  <c r="I67" i="24" s="1"/>
  <c r="G67" i="24"/>
  <c r="F67" i="24"/>
  <c r="E67" i="24"/>
  <c r="L66" i="24"/>
  <c r="H66" i="24" s="1"/>
  <c r="I66" i="24" s="1"/>
  <c r="J66" i="24"/>
  <c r="G66" i="24"/>
  <c r="F66" i="24"/>
  <c r="E66" i="24"/>
  <c r="L65" i="24"/>
  <c r="H65" i="24" s="1"/>
  <c r="G65" i="24"/>
  <c r="F65" i="24"/>
  <c r="E65" i="24"/>
  <c r="L64" i="24"/>
  <c r="H64" i="24" s="1"/>
  <c r="I64" i="24" s="1"/>
  <c r="J64" i="24"/>
  <c r="G64" i="24"/>
  <c r="F64" i="24"/>
  <c r="E64" i="24"/>
  <c r="L63" i="24"/>
  <c r="H63" i="24" s="1"/>
  <c r="I63" i="24" s="1"/>
  <c r="G63" i="24"/>
  <c r="F63" i="24"/>
  <c r="E63" i="24"/>
  <c r="L62" i="24"/>
  <c r="H62" i="24" s="1"/>
  <c r="I62" i="24" s="1"/>
  <c r="G62" i="24"/>
  <c r="F62" i="24"/>
  <c r="E62" i="24"/>
  <c r="L61" i="24"/>
  <c r="H61" i="24" s="1"/>
  <c r="G61" i="24"/>
  <c r="F61" i="24"/>
  <c r="E61" i="24"/>
  <c r="L60" i="24"/>
  <c r="H60" i="24" s="1"/>
  <c r="I60" i="24" s="1"/>
  <c r="J60" i="24"/>
  <c r="G60" i="24"/>
  <c r="F60" i="24"/>
  <c r="E60" i="24"/>
  <c r="L59" i="24"/>
  <c r="H59" i="24" s="1"/>
  <c r="I59" i="24" s="1"/>
  <c r="G59" i="24"/>
  <c r="F59" i="24"/>
  <c r="E59" i="24"/>
  <c r="L58" i="24"/>
  <c r="H58" i="24" s="1"/>
  <c r="I58" i="24" s="1"/>
  <c r="G58" i="24"/>
  <c r="F58" i="24"/>
  <c r="E58" i="24"/>
  <c r="L57" i="24"/>
  <c r="H57" i="24" s="1"/>
  <c r="G57" i="24"/>
  <c r="F57" i="24"/>
  <c r="E57" i="24"/>
  <c r="L56" i="24"/>
  <c r="H56" i="24" s="1"/>
  <c r="I56" i="24" s="1"/>
  <c r="J56" i="24"/>
  <c r="G56" i="24"/>
  <c r="F56" i="24"/>
  <c r="E56" i="24"/>
  <c r="L55" i="24"/>
  <c r="H55" i="24" s="1"/>
  <c r="I55" i="24" s="1"/>
  <c r="G55" i="24"/>
  <c r="F55" i="24"/>
  <c r="E55" i="24"/>
  <c r="L54" i="24"/>
  <c r="H54" i="24" s="1"/>
  <c r="I54" i="24" s="1"/>
  <c r="G54" i="24"/>
  <c r="F54" i="24"/>
  <c r="E54" i="24"/>
  <c r="L53" i="24"/>
  <c r="H53" i="24" s="1"/>
  <c r="G53" i="24"/>
  <c r="F53" i="24"/>
  <c r="E53" i="24"/>
  <c r="L52" i="24"/>
  <c r="H52" i="24" s="1"/>
  <c r="I52" i="24" s="1"/>
  <c r="J52" i="24"/>
  <c r="G52" i="24"/>
  <c r="F52" i="24"/>
  <c r="E52" i="24"/>
  <c r="L51" i="24"/>
  <c r="H51" i="24" s="1"/>
  <c r="I51" i="24" s="1"/>
  <c r="G51" i="24"/>
  <c r="F51" i="24"/>
  <c r="E51" i="24"/>
  <c r="K44" i="24"/>
  <c r="I44" i="24"/>
  <c r="H44" i="24"/>
  <c r="G44" i="24"/>
  <c r="D44" i="24"/>
  <c r="C44" i="24"/>
  <c r="M44" i="24" s="1"/>
  <c r="B44" i="24"/>
  <c r="J44" i="24" s="1"/>
  <c r="M43" i="24"/>
  <c r="L43" i="24"/>
  <c r="K43" i="24"/>
  <c r="H43" i="24"/>
  <c r="F43" i="24"/>
  <c r="D43" i="24"/>
  <c r="C43" i="24"/>
  <c r="B43" i="24"/>
  <c r="J43" i="24" s="1"/>
  <c r="K42" i="24"/>
  <c r="I42" i="24"/>
  <c r="H42" i="24"/>
  <c r="G42" i="24"/>
  <c r="D42" i="24"/>
  <c r="C42" i="24"/>
  <c r="M42" i="24" s="1"/>
  <c r="B42" i="24"/>
  <c r="J42" i="24" s="1"/>
  <c r="M41" i="24"/>
  <c r="L41" i="24"/>
  <c r="K41" i="24"/>
  <c r="H41" i="24"/>
  <c r="F41" i="24"/>
  <c r="D41" i="24"/>
  <c r="C41" i="24"/>
  <c r="B41" i="24"/>
  <c r="J41" i="24" s="1"/>
  <c r="K40" i="24"/>
  <c r="I40" i="24"/>
  <c r="H40" i="24"/>
  <c r="G40" i="24"/>
  <c r="D40" i="24"/>
  <c r="C40" i="24"/>
  <c r="M40" i="24" s="1"/>
  <c r="B40" i="24"/>
  <c r="J40" i="24" s="1"/>
  <c r="M36" i="24"/>
  <c r="L36" i="24"/>
  <c r="K36" i="24"/>
  <c r="J36" i="24"/>
  <c r="I36" i="24"/>
  <c r="H36" i="24"/>
  <c r="G36" i="24"/>
  <c r="F36" i="24"/>
  <c r="E36" i="24"/>
  <c r="D36" i="24"/>
  <c r="G28" i="24"/>
  <c r="L57" i="15"/>
  <c r="K57" i="15"/>
  <c r="C38" i="24"/>
  <c r="C37" i="24"/>
  <c r="C35" i="24"/>
  <c r="C34" i="24"/>
  <c r="C33" i="24"/>
  <c r="C32" i="24"/>
  <c r="C31" i="24"/>
  <c r="C30" i="24"/>
  <c r="C29" i="24"/>
  <c r="C28" i="24"/>
  <c r="M28" i="24" s="1"/>
  <c r="C27" i="24"/>
  <c r="C26" i="24"/>
  <c r="M26" i="24" s="1"/>
  <c r="C25" i="24"/>
  <c r="C24" i="24"/>
  <c r="C23" i="24"/>
  <c r="C22" i="24"/>
  <c r="C21" i="24"/>
  <c r="I21" i="24" s="1"/>
  <c r="C20" i="24"/>
  <c r="E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9" i="24" l="1"/>
  <c r="D9" i="24"/>
  <c r="H9" i="24"/>
  <c r="K9" i="24"/>
  <c r="J9" i="24"/>
  <c r="F17" i="24"/>
  <c r="D17" i="24"/>
  <c r="H17" i="24"/>
  <c r="J17" i="24"/>
  <c r="K17" i="24"/>
  <c r="K30" i="24"/>
  <c r="J30" i="24"/>
  <c r="H30" i="24"/>
  <c r="D30" i="24"/>
  <c r="F30" i="24"/>
  <c r="F33" i="24"/>
  <c r="D33" i="24"/>
  <c r="H33" i="24"/>
  <c r="J33" i="24"/>
  <c r="K33" i="24"/>
  <c r="K22" i="24"/>
  <c r="J22" i="24"/>
  <c r="H22" i="24"/>
  <c r="D22" i="24"/>
  <c r="F22" i="24"/>
  <c r="F31" i="24"/>
  <c r="D31" i="24"/>
  <c r="H31" i="24"/>
  <c r="J31" i="24"/>
  <c r="K31" i="24"/>
  <c r="F35" i="24"/>
  <c r="D35" i="24"/>
  <c r="H35" i="24"/>
  <c r="K35" i="24"/>
  <c r="J35" i="24"/>
  <c r="F15" i="24"/>
  <c r="D15" i="24"/>
  <c r="H15" i="24"/>
  <c r="J15" i="24"/>
  <c r="K15" i="24"/>
  <c r="F19" i="24"/>
  <c r="D19" i="24"/>
  <c r="H19" i="24"/>
  <c r="K19" i="24"/>
  <c r="J19" i="24"/>
  <c r="F25" i="24"/>
  <c r="D25" i="24"/>
  <c r="H25" i="24"/>
  <c r="K25" i="24"/>
  <c r="J25" i="24"/>
  <c r="K32" i="24"/>
  <c r="J32" i="24"/>
  <c r="H32" i="24"/>
  <c r="D32" i="24"/>
  <c r="F32" i="24"/>
  <c r="H37" i="24"/>
  <c r="F37" i="24"/>
  <c r="J37" i="24"/>
  <c r="D37" i="24"/>
  <c r="K37" i="24"/>
  <c r="K8" i="24"/>
  <c r="J8" i="24"/>
  <c r="H8" i="24"/>
  <c r="D8" i="24"/>
  <c r="F8" i="24"/>
  <c r="K16" i="24"/>
  <c r="J16" i="24"/>
  <c r="H16" i="24"/>
  <c r="D16" i="24"/>
  <c r="F16" i="24"/>
  <c r="K20" i="24"/>
  <c r="J20" i="24"/>
  <c r="H20" i="24"/>
  <c r="D20" i="24"/>
  <c r="F20" i="24"/>
  <c r="G23" i="24"/>
  <c r="M23" i="24"/>
  <c r="E23" i="24"/>
  <c r="L23" i="24"/>
  <c r="I23" i="24"/>
  <c r="D38" i="24"/>
  <c r="K38" i="24"/>
  <c r="J38" i="24"/>
  <c r="F38" i="24"/>
  <c r="H38" i="24"/>
  <c r="K34" i="24"/>
  <c r="J34" i="24"/>
  <c r="H34" i="24"/>
  <c r="D34" i="24"/>
  <c r="F34" i="24"/>
  <c r="I8" i="24"/>
  <c r="L8" i="24"/>
  <c r="E8" i="24"/>
  <c r="M8" i="24"/>
  <c r="C14" i="24"/>
  <c r="C6" i="24"/>
  <c r="G17" i="24"/>
  <c r="M17" i="24"/>
  <c r="E17" i="24"/>
  <c r="L17" i="24"/>
  <c r="I17" i="24"/>
  <c r="G29" i="24"/>
  <c r="M29" i="24"/>
  <c r="E29" i="24"/>
  <c r="L29" i="24"/>
  <c r="I29" i="24"/>
  <c r="I57" i="24"/>
  <c r="J57" i="24"/>
  <c r="K57" i="24"/>
  <c r="I61" i="24"/>
  <c r="J61" i="24"/>
  <c r="K61" i="24"/>
  <c r="K18" i="24"/>
  <c r="J18" i="24"/>
  <c r="H18" i="24"/>
  <c r="D18" i="24"/>
  <c r="F18" i="24"/>
  <c r="F29" i="24"/>
  <c r="D29" i="24"/>
  <c r="H29" i="24"/>
  <c r="K29" i="24"/>
  <c r="J29" i="24"/>
  <c r="G9" i="24"/>
  <c r="M9" i="24"/>
  <c r="E9" i="24"/>
  <c r="L9" i="24"/>
  <c r="I9" i="24"/>
  <c r="I18" i="24"/>
  <c r="L18" i="24"/>
  <c r="M18" i="24"/>
  <c r="G18" i="24"/>
  <c r="E18" i="24"/>
  <c r="I24" i="24"/>
  <c r="L24" i="24"/>
  <c r="G24" i="24"/>
  <c r="E24" i="24"/>
  <c r="M24" i="24"/>
  <c r="G27" i="24"/>
  <c r="M27" i="24"/>
  <c r="E27" i="24"/>
  <c r="L27" i="24"/>
  <c r="I27" i="24"/>
  <c r="I30" i="24"/>
  <c r="L30" i="24"/>
  <c r="M30" i="24"/>
  <c r="G30" i="24"/>
  <c r="E30" i="24"/>
  <c r="G33" i="24"/>
  <c r="M33" i="24"/>
  <c r="E33" i="24"/>
  <c r="L33" i="24"/>
  <c r="I33" i="24"/>
  <c r="I37" i="24"/>
  <c r="G37" i="24"/>
  <c r="E37" i="24"/>
  <c r="M37" i="24"/>
  <c r="I65" i="24"/>
  <c r="J65" i="24"/>
  <c r="K65" i="24"/>
  <c r="K26" i="24"/>
  <c r="J26" i="24"/>
  <c r="H26" i="24"/>
  <c r="D26" i="24"/>
  <c r="F26" i="24"/>
  <c r="F21" i="24"/>
  <c r="D21" i="24"/>
  <c r="H21" i="24"/>
  <c r="K21" i="24"/>
  <c r="J21" i="24"/>
  <c r="G15" i="24"/>
  <c r="M15" i="24"/>
  <c r="E15" i="24"/>
  <c r="L15" i="24"/>
  <c r="I15" i="24"/>
  <c r="G21" i="24"/>
  <c r="M21" i="24"/>
  <c r="E21" i="24"/>
  <c r="L21" i="24"/>
  <c r="K24" i="24"/>
  <c r="J24" i="24"/>
  <c r="H24" i="24"/>
  <c r="D24" i="24"/>
  <c r="F24" i="24"/>
  <c r="F27" i="24"/>
  <c r="D27" i="24"/>
  <c r="H27" i="24"/>
  <c r="K27" i="24"/>
  <c r="J27" i="24"/>
  <c r="B45" i="24"/>
  <c r="B39" i="24"/>
  <c r="I34" i="24"/>
  <c r="L34" i="24"/>
  <c r="M34" i="24"/>
  <c r="G34" i="24"/>
  <c r="E34" i="24"/>
  <c r="G8" i="24"/>
  <c r="L37" i="24"/>
  <c r="I69" i="24"/>
  <c r="J69" i="24"/>
  <c r="K69" i="24"/>
  <c r="I16" i="24"/>
  <c r="L16" i="24"/>
  <c r="M16" i="24"/>
  <c r="G16" i="24"/>
  <c r="G19" i="24"/>
  <c r="M19" i="24"/>
  <c r="E19" i="24"/>
  <c r="L19" i="24"/>
  <c r="I19" i="24"/>
  <c r="I22" i="24"/>
  <c r="L22" i="24"/>
  <c r="M22" i="24"/>
  <c r="G22" i="24"/>
  <c r="E22" i="24"/>
  <c r="G25" i="24"/>
  <c r="M25" i="24"/>
  <c r="E25" i="24"/>
  <c r="L25" i="24"/>
  <c r="I25" i="24"/>
  <c r="G31" i="24"/>
  <c r="M31" i="24"/>
  <c r="E31" i="24"/>
  <c r="L31" i="24"/>
  <c r="I31" i="24"/>
  <c r="M38" i="24"/>
  <c r="E38" i="24"/>
  <c r="L38" i="24"/>
  <c r="I38" i="24"/>
  <c r="G38" i="24"/>
  <c r="F23" i="24"/>
  <c r="D23" i="24"/>
  <c r="H23" i="24"/>
  <c r="K23" i="24"/>
  <c r="J23" i="24"/>
  <c r="E16" i="24"/>
  <c r="I73" i="24"/>
  <c r="I77" i="24" s="1"/>
  <c r="J73" i="24"/>
  <c r="K73" i="24"/>
  <c r="F7" i="24"/>
  <c r="D7" i="24"/>
  <c r="H7" i="24"/>
  <c r="K7" i="24"/>
  <c r="J7" i="24"/>
  <c r="B14" i="24"/>
  <c r="B6" i="24"/>
  <c r="K28" i="24"/>
  <c r="J28" i="24"/>
  <c r="H28" i="24"/>
  <c r="D28" i="24"/>
  <c r="F28" i="24"/>
  <c r="G7" i="24"/>
  <c r="M7" i="24"/>
  <c r="E7" i="24"/>
  <c r="L7" i="24"/>
  <c r="I7" i="24"/>
  <c r="I26" i="24"/>
  <c r="L26" i="24"/>
  <c r="E26" i="24"/>
  <c r="G26" i="24"/>
  <c r="I32" i="24"/>
  <c r="L32" i="24"/>
  <c r="M32" i="24"/>
  <c r="G32" i="24"/>
  <c r="G35" i="24"/>
  <c r="M35" i="24"/>
  <c r="E35" i="24"/>
  <c r="L35" i="24"/>
  <c r="I35" i="24"/>
  <c r="C39" i="24"/>
  <c r="C45" i="24"/>
  <c r="E32" i="24"/>
  <c r="I53" i="24"/>
  <c r="J53" i="24"/>
  <c r="K53" i="24"/>
  <c r="K52" i="24"/>
  <c r="K56" i="24"/>
  <c r="K60" i="24"/>
  <c r="K64" i="24"/>
  <c r="K68" i="24"/>
  <c r="K72" i="24"/>
  <c r="J51" i="24"/>
  <c r="J55" i="24"/>
  <c r="J59" i="24"/>
  <c r="J63" i="24"/>
  <c r="J67" i="24"/>
  <c r="J71" i="24"/>
  <c r="J75" i="24"/>
  <c r="I20" i="24"/>
  <c r="L20" i="24"/>
  <c r="I28" i="24"/>
  <c r="L28" i="24"/>
  <c r="I41" i="24"/>
  <c r="G41" i="24"/>
  <c r="I43" i="24"/>
  <c r="G43" i="24"/>
  <c r="K51" i="24"/>
  <c r="K55" i="24"/>
  <c r="K59" i="24"/>
  <c r="K63" i="24"/>
  <c r="K67" i="24"/>
  <c r="K71" i="24"/>
  <c r="K75" i="24"/>
  <c r="G20" i="24"/>
  <c r="J54" i="24"/>
  <c r="J58" i="24"/>
  <c r="J62" i="24"/>
  <c r="M20" i="24"/>
  <c r="E41" i="24"/>
  <c r="E43" i="24"/>
  <c r="K54" i="24"/>
  <c r="K58" i="24"/>
  <c r="K62" i="24"/>
  <c r="K66" i="24"/>
  <c r="K70" i="24"/>
  <c r="K74" i="24"/>
  <c r="E28" i="24"/>
  <c r="F40" i="24"/>
  <c r="F42" i="24"/>
  <c r="F44" i="24"/>
  <c r="L40" i="24"/>
  <c r="L42" i="24"/>
  <c r="L44" i="24"/>
  <c r="E40" i="24"/>
  <c r="E42" i="24"/>
  <c r="E44" i="24"/>
  <c r="I79" i="24" l="1"/>
  <c r="J77" i="24"/>
  <c r="I14" i="24"/>
  <c r="L14" i="24"/>
  <c r="M14" i="24"/>
  <c r="G14" i="24"/>
  <c r="E14" i="24"/>
  <c r="K77" i="24"/>
  <c r="I45" i="24"/>
  <c r="G45" i="24"/>
  <c r="M45" i="24"/>
  <c r="L45" i="24"/>
  <c r="E45" i="24"/>
  <c r="H39" i="24"/>
  <c r="F39" i="24"/>
  <c r="J39" i="24"/>
  <c r="D39" i="24"/>
  <c r="K39" i="24"/>
  <c r="H45" i="24"/>
  <c r="F45" i="24"/>
  <c r="J45" i="24"/>
  <c r="K45" i="24"/>
  <c r="D45" i="24"/>
  <c r="K14" i="24"/>
  <c r="J14" i="24"/>
  <c r="H14" i="24"/>
  <c r="D14" i="24"/>
  <c r="F14" i="24"/>
  <c r="I6" i="24"/>
  <c r="L6" i="24"/>
  <c r="E6" i="24"/>
  <c r="G6" i="24"/>
  <c r="M6" i="24"/>
  <c r="I39" i="24"/>
  <c r="G39" i="24"/>
  <c r="M39" i="24"/>
  <c r="L39" i="24"/>
  <c r="E39" i="24"/>
  <c r="K6" i="24"/>
  <c r="J6" i="24"/>
  <c r="H6" i="24"/>
  <c r="D6" i="24"/>
  <c r="F6" i="24"/>
  <c r="J79" i="24" l="1"/>
  <c r="J78" i="24"/>
  <c r="K79" i="24"/>
  <c r="K78" i="24"/>
  <c r="I78" i="24"/>
  <c r="I83" i="24" l="1"/>
  <c r="I82" i="24"/>
  <c r="I81" i="24"/>
</calcChain>
</file>

<file path=xl/sharedStrings.xml><?xml version="1.0" encoding="utf-8"?>
<sst xmlns="http://schemas.openxmlformats.org/spreadsheetml/2006/main" count="1722" uniqueCount="521">
  <si>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</si>
  <si>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</si>
  <si>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</si>
  <si>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</si>
  <si>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</si>
  <si>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</si>
  <si>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</si>
  <si>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</si>
  <si>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</si>
  <si>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</si>
  <si>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</si>
  <si>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</si>
  <si>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</si>
  <si>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Aurich (03452)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</si>
  <si>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</si>
  <si>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</si>
  <si>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</si>
  <si>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</si>
  <si>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</si>
  <si>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</si>
  <si>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</si>
  <si>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</si>
  <si>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</si>
  <si>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</si>
  <si>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</si>
  <si>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</si>
  <si>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</si>
  <si>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</si>
  <si>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</si>
  <si>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</si>
  <si>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</si>
  <si>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</si>
  <si>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</si>
  <si>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</si>
  <si>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</si>
  <si>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</si>
  <si>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</si>
  <si>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</si>
  <si>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</si>
  <si>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</si>
  <si>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</si>
  <si>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</si>
  <si>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</si>
  <si>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</si>
  <si>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</si>
  <si>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</si>
  <si>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</si>
  <si>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</si>
  <si>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</si>
  <si>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</si>
  <si>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</si>
  <si>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</si>
  <si>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</si>
  <si>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</si>
  <si>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</si>
  <si>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</si>
  <si>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</si>
  <si>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</si>
  <si>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</si>
  <si>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</si>
  <si>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</si>
  <si>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</si>
  <si>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</si>
  <si>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</si>
  <si>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</si>
  <si>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</si>
  <si>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</si>
  <si>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</si>
  <si>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</si>
  <si>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</si>
  <si>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</si>
  <si>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</si>
  <si>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</si>
  <si>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</si>
  <si>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</si>
  <si>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</si>
  <si>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</si>
  <si>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</si>
  <si>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</si>
  <si>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</si>
  <si>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</si>
  <si>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</si>
  <si>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</si>
  <si>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</si>
  <si>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</si>
  <si>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</si>
  <si>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</si>
  <si>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</si>
  <si>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</si>
  <si>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</si>
  <si>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</si>
  <si>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</si>
  <si>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Aurich (03452);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</si>
  <si>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</si>
  <si>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</si>
  <si>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</si>
  <si>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</si>
  <si>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</si>
  <si>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</si>
  <si>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</si>
  <si>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</si>
  <si>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</si>
  <si>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</si>
  <si>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</si>
  <si>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</si>
  <si>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</si>
  <si>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</si>
  <si>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</si>
  <si>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</si>
  <si>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</si>
  <si>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</si>
  <si>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</si>
  <si>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</si>
  <si>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</si>
  <si>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</si>
  <si>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</si>
  <si>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</si>
  <si>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</si>
  <si>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</si>
  <si>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</si>
  <si>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</si>
  <si>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</si>
  <si>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</si>
  <si>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</si>
  <si>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</si>
  <si>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</si>
  <si>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</si>
  <si>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</si>
  <si>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</si>
  <si>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</si>
  <si>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</si>
  <si>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</si>
  <si>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</si>
  <si>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</si>
  <si>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</si>
  <si>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</si>
  <si>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</si>
  <si>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</si>
  <si>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</si>
  <si>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</si>
  <si>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</si>
  <si>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</si>
  <si>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</si>
  <si>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</si>
  <si>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</si>
  <si>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</si>
  <si>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</si>
  <si>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</si>
  <si>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</si>
  <si>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</si>
  <si>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</si>
  <si>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</si>
  <si>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</si>
  <si>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</si>
  <si>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</si>
  <si>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</si>
  <si>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</si>
  <si>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</si>
  <si>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</si>
  <si>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</si>
  <si>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</si>
  <si>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</si>
  <si>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</si>
  <si>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</si>
  <si>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</si>
  <si>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</si>
  <si>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</si>
  <si>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</si>
  <si>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</si>
  <si>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</si>
  <si>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</si>
  <si>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</si>
  <si>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</si>
  <si>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</si>
  <si>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</si>
  <si>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</si>
  <si>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</si>
  <si>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</si>
  <si>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</si>
  <si>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</si>
  <si>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</si>
  <si>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</si>
  <si>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</si>
  <si>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Aurich (03452)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</si>
  <si>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</si>
  <si>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</si>
  <si>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</si>
  <si>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</si>
  <si>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</si>
  <si>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</si>
  <si>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</si>
  <si>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</si>
  <si>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</si>
  <si>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</si>
  <si>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</si>
  <si>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</si>
  <si>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</si>
  <si>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</si>
  <si>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</si>
  <si>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</si>
  <si>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</si>
  <si>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</si>
  <si>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</si>
  <si>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</si>
  <si>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</si>
  <si>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</si>
  <si>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</si>
  <si>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</si>
  <si>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</si>
  <si>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</si>
  <si>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</si>
  <si>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</si>
  <si>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</si>
  <si>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</si>
  <si>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</si>
  <si>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</si>
  <si>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</si>
  <si>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</si>
  <si>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</si>
  <si>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</si>
  <si>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</si>
  <si>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</si>
  <si>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</si>
  <si>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</si>
  <si>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</si>
  <si>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</si>
  <si>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</si>
  <si>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</si>
  <si>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</si>
  <si>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</si>
  <si>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</si>
  <si>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</si>
  <si>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</si>
  <si>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</si>
  <si>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</si>
  <si>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</si>
  <si>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</si>
  <si>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</si>
  <si>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</si>
  <si>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</si>
  <si>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</si>
  <si>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</si>
  <si>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</si>
  <si>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</si>
  <si>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</si>
  <si>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</si>
  <si>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</si>
  <si>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</si>
  <si>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</si>
  <si>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</si>
  <si>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</si>
  <si>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</si>
  <si>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</si>
  <si>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</si>
  <si>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</si>
  <si>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</si>
  <si>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</si>
  <si>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</si>
  <si>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</si>
  <si>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</si>
  <si>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</si>
  <si>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</si>
  <si>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</si>
  <si>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</si>
  <si>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</si>
  <si>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</si>
  <si>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</si>
  <si>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</si>
  <si>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</si>
  <si>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</si>
  <si>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</si>
  <si>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</si>
  <si>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</si>
  <si>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</si>
  <si>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</si>
  <si>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</si>
  <si>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</si>
  <si>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</si>
  <si>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</si>
  <si>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</si>
  <si>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</si>
  <si>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</si>
  <si>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</si>
  <si>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</si>
  <si>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</si>
  <si>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</si>
  <si>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</si>
  <si>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</si>
  <si>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</si>
  <si>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</si>
  <si>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</si>
  <si>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</si>
  <si>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</si>
  <si>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</si>
  <si>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</si>
  <si>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</si>
  <si>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</si>
  <si>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</si>
  <si>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</si>
  <si>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</si>
  <si>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</si>
  <si>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</si>
  <si>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</si>
  <si>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</si>
  <si>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</si>
  <si>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</si>
  <si>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</si>
  <si>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</si>
  <si>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</si>
  <si>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</si>
  <si>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</si>
  <si>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</si>
  <si>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</si>
  <si>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</si>
  <si>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</si>
  <si>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</si>
  <si>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</si>
  <si>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</si>
  <si>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</si>
  <si>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</si>
  <si>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</si>
  <si>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</si>
  <si>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</si>
  <si>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</si>
  <si>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</si>
  <si>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</si>
  <si>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</si>
  <si>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</si>
  <si>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</si>
  <si>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</si>
  <si>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</si>
  <si>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</si>
  <si>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</si>
  <si>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</si>
  <si>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</si>
  <si>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</si>
  <si>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</si>
  <si>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</si>
  <si>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</si>
  <si>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</si>
  <si>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</si>
  <si>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</si>
  <si>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</si>
  <si>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</si>
  <si>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</si>
  <si>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</si>
  <si>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</si>
  <si>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</si>
  <si>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</si>
  <si>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</si>
  <si>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</si>
  <si>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</si>
  <si>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</si>
  <si>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</si>
  <si>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</si>
  <si>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</si>
  <si>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</si>
  <si>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</si>
  <si>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</si>
  <si>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</si>
  <si>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</si>
  <si>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</si>
  <si>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</si>
  <si>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</si>
  <si>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</si>
  <si>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</si>
  <si>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</si>
  <si>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</si>
  <si>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</si>
  <si>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</si>
  <si>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</si>
  <si>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</si>
  <si>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</si>
  <si>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Aurich (03452);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</si>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</sst>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{3953A789-166D-4014-B488-96E893B587B5}</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2203-47CD-B386-F74269A54B80}"/>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{2ABEF26C-EB3F-4E68-B6E6-B1D2DA0662BC}</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2203-47CD-B386-F74269A54B8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{8A5547CA-C706-4578-99BC-247E1A3F2E3F}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203-47CD-B386-F74269A54B8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{CC4A2846-D033-4DCF-B282-E880AAA264D3}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203-47CD-B386-F74269A54B8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-3.1545741324921134E-2</c:v>
                </c:pt>
                <c:pt idx="1">
                  <c:v>1.4040057212208159</c:v>
                </c:pt>
                <c:pt idx="2">
                  <c:v>1.1186464311118853</c:v>
                </c:pt>
                <c:pt idx="3">
                  <c:v>1.0875687030768</c:v>
                </c:pt>
              </c:numCache>
            </c:numRef>
          </c:val>
          <c:extLst>
            <c:ext xmlns:c16="http://schemas.microsoft.com/office/drawing/2014/chart" uri="{C3380CC4-5D6E-409C-BE32-E72D297353CC}">
              <c16:uniqueId val="{00000004-2203-47CD-B386-F74269A54B8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{80A57E9E-B9D4-4442-A31B-0947A62CEF89}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203-47CD-B386-F74269A54B8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{8E83E53E-1192-437E-8BE4-09B796AA4FB3}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203-47CD-B386-F74269A54B8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{28ACBA67-D77F-4D9F-B178-0813940C5A26}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203-47CD-B386-F74269A54B8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{F5CE0CDF-458C-44CE-BA1C-A0488914C96D}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203-47CD-B386-F74269A54B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203-47CD-B386-F74269A54B8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203-47CD-B386-F74269A54B8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{95B8D0A7-EC15-44EE-B55F-EF295A85524A}</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F546-4F9F-A7A7-42DEEDA0A3BC}"/>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{B2955AF7-0833-4F5D-9B3B-8D131F482F8B}</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F546-4F9F-A7A7-42DEEDA0A3B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{56152BC3-B2FC-4957-BB01-96CC5F25753E}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546-4F9F-A7A7-42DEEDA0A3B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{01AEFC88-8FFD-4186-9C67-9ECF95243B30}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546-4F9F-A7A7-42DEEDA0A3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-2.9729422464756707</c:v>
                </c:pt>
                <c:pt idx="1">
                  <c:v>-2.8801937126160149</c:v>
                </c:pt>
                <c:pt idx="2">
                  <c:v>-2.7637010795899166</c:v>
                </c:pt>
                <c:pt idx="3">
                  <c:v>-2.8655893304673015</c:v>
                </c:pt>
              </c:numCache>
            </c:numRef>
          </c:val>
          <c:extLst>
            <c:ext xmlns:c16="http://schemas.microsoft.com/office/drawing/2014/chart" uri="{C3380CC4-5D6E-409C-BE32-E72D297353CC}">
              <c16:uniqueId val="{00000004-F546-4F9F-A7A7-42DEEDA0A3B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{BA51D928-3854-4968-9EFB-6F57D654417A}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546-4F9F-A7A7-42DEEDA0A3B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{F8293609-278D-4F7A-9531-C5206903202B}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546-4F9F-A7A7-42DEEDA0A3B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{65726112-4B81-4645-8F8D-9A4AF93EF486}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546-4F9F-A7A7-42DEEDA0A3B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{9A6BFB32-5039-4A3A-A58B-BFC92C0E3086}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546-4F9F-A7A7-42DEEDA0A3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546-4F9F-A7A7-42DEEDA0A3B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546-4F9F-A7A7-42DEEDA0A3B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{4BE3035B-DCC5-4DF0-8E21-21E207E4620E}</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3DA0-4FA2-BFB9-AC9E892A787D}"/>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{41C9F857-EEF7-4B63-B11E-81296E866D7C}</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3DA0-4FA2-BFB9-AC9E892A787D}"/>
                </c:ext>
              </c:extLst>
            </c:dLbl>
            <c:dLbl>
              <c:idx val="2"/>
              <c:tx>
                <c:strRef>
                  <c:f>Daten_Diagramme!$D$16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{B187B406-A3A5-4B84-AE18-EDF817FF9F8B}</c15:txfldGUID>
                      <c15:f>Daten_Diagramme!$D$16</c15:f>
                      <c15:dlblFieldTableCache>
                        <c:ptCount val="1"/>
                        <c:pt idx="0">
                          <c:v>0.8</c:v>
                        </c:pt>
                      </c15:dlblFieldTableCache>
                    </c15:dlblFTEntry>
                  </c15:dlblFieldTable>
                  <c15:showDataLabelsRange val="0"/>
                </c:ext>
                <c:ext xmlns:c16="http://schemas.microsoft.com/office/drawing/2014/chart" uri="{C3380CC4-5D6E-409C-BE32-E72D297353CC}">
                  <c16:uniqueId val="{00000002-3DA0-4FA2-BFB9-AC9E892A787D}"/>
                </c:ext>
              </c:extLst>
            </c:dLbl>
            <c:dLbl>
              <c:idx val="3"/>
              <c:tx>
                <c:strRef>
                  <c:f>Daten_Diagramme!$D$17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{C2BB70C1-E9B7-470C-8958-D8BF5D1B1B39}</c15:txfldGUID>
                      <c15:f>Daten_Diagramme!$D$17</c15:f>
                      <c15:dlblFieldTableCache>
                        <c:ptCount val="1"/>
                        <c:pt idx="0">
                          <c:v>-2.9</c:v>
                        </c:pt>
                      </c15:dlblFieldTableCache>
                    </c15:dlblFTEntry>
                  </c15:dlblFieldTable>
                  <c15:showDataLabelsRange val="0"/>
                </c:ext>
                <c:ext xmlns:c16="http://schemas.microsoft.com/office/drawing/2014/chart" uri="{C3380CC4-5D6E-409C-BE32-E72D297353CC}">
                  <c16:uniqueId val="{00000003-3DA0-4FA2-BFB9-AC9E892A787D}"/>
                </c:ext>
              </c:extLst>
            </c:dLbl>
            <c:dLbl>
              <c:idx val="4"/>
              <c:tx>
                <c:strRef>
                  <c:f>Daten_Diagramme!$D$18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{00CE2F61-EA2E-4AA2-A152-8E33ADBC8315}</c15:txfldGUID>
                      <c15:f>Daten_Diagramme!$D$18</c15:f>
                      <c15:dlblFieldTableCache>
                        <c:ptCount val="1"/>
                        <c:pt idx="0">
                          <c:v>4.3</c:v>
                        </c:pt>
                      </c15:dlblFieldTableCache>
                    </c15:dlblFTEntry>
                  </c15:dlblFieldTable>
                  <c15:showDataLabelsRange val="0"/>
                </c:ext>
                <c:ext xmlns:c16="http://schemas.microsoft.com/office/drawing/2014/chart" uri="{C3380CC4-5D6E-409C-BE32-E72D297353CC}">
                  <c16:uniqueId val="{00000004-3DA0-4FA2-BFB9-AC9E892A787D}"/>
                </c:ext>
              </c:extLst>
            </c:dLbl>
            <c:dLbl>
              <c:idx val="5"/>
              <c:tx>
                <c:strRef>
                  <c:f>Daten_Diagramme!$D$19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{C35F68D6-D61E-465F-9923-12799EB923FE}</c15:txfldGUID>
                      <c15:f>Daten_Diagramme!$D$19</c15:f>
                      <c15:dlblFieldTableCache>
                        <c:ptCount val="1"/>
                        <c:pt idx="0">
                          <c:v>-5.1</c:v>
                        </c:pt>
                      </c15:dlblFieldTableCache>
                    </c15:dlblFTEntry>
                  </c15:dlblFieldTable>
                  <c15:showDataLabelsRange val="0"/>
                </c:ext>
                <c:ext xmlns:c16="http://schemas.microsoft.com/office/drawing/2014/chart" uri="{C3380CC4-5D6E-409C-BE32-E72D297353CC}">
                  <c16:uniqueId val="{00000005-3DA0-4FA2-BFB9-AC9E892A787D}"/>
                </c:ext>
              </c:extLst>
            </c:dLbl>
            <c:dLbl>
              <c:idx val="6"/>
              <c:tx>
                <c:strRef>
                  <c:f>Daten_Diagramme!$D$20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{81B8B79F-6BFD-49C7-B661-91E191A8574B}</c15:txfldGUID>
                      <c15:f>Daten_Diagramme!$D$20</c15:f>
                      <c15:dlblFieldTableCache>
                        <c:ptCount val="1"/>
                        <c:pt idx="0">
                          <c:v>-11.1</c:v>
                        </c:pt>
                      </c15:dlblFieldTableCache>
                    </c15:dlblFTEntry>
                  </c15:dlblFieldTable>
                  <c15:showDataLabelsRange val="0"/>
                </c:ext>
                <c:ext xmlns:c16="http://schemas.microsoft.com/office/drawing/2014/chart" uri="{C3380CC4-5D6E-409C-BE32-E72D297353CC}">
                  <c16:uniqueId val="{00000006-3DA0-4FA2-BFB9-AC9E892A787D}"/>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{29C9501E-8C97-4BAD-8ED4-4DABFD0C6C33}</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3DA0-4FA2-BFB9-AC9E892A787D}"/>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{F39CEB02-C235-4247-8496-DC1D62520465}</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3DA0-4FA2-BFB9-AC9E892A787D}"/>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{AF158397-A8E7-49D1-BED2-57091E7ECC87}</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3DA0-4FA2-BFB9-AC9E892A787D}"/>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{D159997F-4D70-456C-8CCA-255805F369CA}</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3DA0-4FA2-BFB9-AC9E892A787D}"/>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{9DF3EF25-AEB1-476F-9814-A599A95B8C7B}</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3DA0-4FA2-BFB9-AC9E892A787D}"/>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{C77D4725-28DF-4D82-9924-F71A9FE5FC88}</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3DA0-4FA2-BFB9-AC9E892A787D}"/>
                </c:ext>
              </c:extLst>
            </c:dLbl>
            <c:dLbl>
              <c:idx val="13"/>
              <c:tx>
                <c:strRef>
                  <c:f>Daten_Diagramme!$D$27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{5146F926-B468-494F-AB04-4347DB00BA60}</c15:txfldGUID>
                      <c15:f>Daten_Diagramme!$D$27</c15:f>
                      <c15:dlblFieldTableCache>
                        <c:ptCount val="1"/>
                        <c:pt idx="0">
                          <c:v>0.6</c:v>
                        </c:pt>
                      </c15:dlblFieldTableCache>
                    </c15:dlblFTEntry>
                  </c15:dlblFieldTable>
                  <c15:showDataLabelsRange val="0"/>
                </c:ext>
                <c:ext xmlns:c16="http://schemas.microsoft.com/office/drawing/2014/chart" uri="{C3380CC4-5D6E-409C-BE32-E72D297353CC}">
                  <c16:uniqueId val="{0000000D-3DA0-4FA2-BFB9-AC9E892A787D}"/>
                </c:ext>
              </c:extLst>
            </c:dLbl>
            <c:dLbl>
              <c:idx val="14"/>
              <c:tx>
                <c:strRef>
                  <c:f>Daten_Diagramme!$D$28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{E2AA8763-157A-4CD9-BA22-A07C5FD35154}</c15:txfldGUID>
                      <c15:f>Daten_Diagramme!$D$28</c15:f>
                      <c15:dlblFieldTableCache>
                        <c:ptCount val="1"/>
                        <c:pt idx="0">
                          <c:v>0.3</c:v>
                        </c:pt>
                      </c15:dlblFieldTableCache>
                    </c15:dlblFTEntry>
                  </c15:dlblFieldTable>
                  <c15:showDataLabelsRange val="0"/>
                </c:ext>
                <c:ext xmlns:c16="http://schemas.microsoft.com/office/drawing/2014/chart" uri="{C3380CC4-5D6E-409C-BE32-E72D297353CC}">
                  <c16:uniqueId val="{0000000E-3DA0-4FA2-BFB9-AC9E892A787D}"/>
                </c:ext>
              </c:extLst>
            </c:dLbl>
            <c:dLbl>
              <c:idx val="15"/>
              <c:tx>
                <c:strRef>
                  <c:f>Daten_Diagramme!$D$29</c:f>
                  <c:strCache>
                    <c:ptCount val="1"/>
                    <c:pt idx="0">
                      <c:v>-21.4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{04AD90A6-79ED-4570-B3C4-0B726442A6EE}</c15:txfldGUID>
                      <c15:f>Daten_Diagramme!$D$29</c15:f>
                      <c15:dlblFieldTableCache>
                        <c:ptCount val="1"/>
                        <c:pt idx="0">
                          <c:v>-21.4</c:v>
                        </c:pt>
                      </c15:dlblFieldTableCache>
                    </c15:dlblFTEntry>
                  </c15:dlblFieldTable>
                  <c15:showDataLabelsRange val="0"/>
                </c:ext>
                <c:ext xmlns:c16="http://schemas.microsoft.com/office/drawing/2014/chart" uri="{C3380CC4-5D6E-409C-BE32-E72D297353CC}">
                  <c16:uniqueId val="{0000000F-3DA0-4FA2-BFB9-AC9E892A787D}"/>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{3F4C067E-8EE2-4485-AE8B-DE0943479FD0}</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3DA0-4FA2-BFB9-AC9E892A787D}"/>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{457F0540-F4B5-4F08-843B-DAAC986C82BA}</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3DA0-4FA2-BFB9-AC9E892A787D}"/>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{889CAB0E-B255-4688-8A09-05C4AFAAE455}</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3DA0-4FA2-BFB9-AC9E892A787D}"/>
                </c:ext>
              </c:extLst>
            </c:dLbl>
            <c:dLbl>
              <c:idx val="19"/>
              <c:tx>
                <c:strRef>
                  <c:f>Daten_Diagramme!$D$33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{FFFB8262-549E-4CE0-90F1-1C1278FE9CEC}</c15:txfldGUID>
                      <c15:f>Daten_Diagramme!$D$33</c15:f>
                      <c15:dlblFieldTableCache>
                        <c:ptCount val="1"/>
                        <c:pt idx="0">
                          <c:v>3.7</c:v>
                        </c:pt>
                      </c15:dlblFieldTableCache>
                    </c15:dlblFTEntry>
                  </c15:dlblFieldTable>
                  <c15:showDataLabelsRange val="0"/>
                </c:ext>
                <c:ext xmlns:c16="http://schemas.microsoft.com/office/drawing/2014/chart" uri="{C3380CC4-5D6E-409C-BE32-E72D297353CC}">
                  <c16:uniqueId val="{00000013-3DA0-4FA2-BFB9-AC9E892A787D}"/>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{C0DCB542-2ED4-469F-8360-6874E18405B7}</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3DA0-4FA2-BFB9-AC9E892A787D}"/>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{A6207E30-9DBC-40DD-A0D1-F7B7C4A0AA5D}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3DA0-4FA2-BFB9-AC9E892A787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{0C763A33-F9D8-4386-8D50-94C5DD7B360A}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DA0-4FA2-BFB9-AC9E892A787D}"/>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{6AA0BAD9-357C-43E1-A07D-F42F65D92C25}</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3DA0-4FA2-BFB9-AC9E892A787D}"/>
                </c:ext>
              </c:extLst>
            </c:dLbl>
            <c:dLbl>
              <c:idx val="24"/>
              <c:layout>
                <c:manualLayout>
                  <c:x val="4.7769028871392123E-3"/>
                  <c:y val="-4.6876052205785108E-5"/>
                </c:manualLayout>
              </c:layout>
              <c:tx>
                <c:strRef>
                  <c:f>Daten_Diagramme!$D$38</c:f>
                  <c:strCache>
                    <c:ptCount val="1"/>
                    <c:pt idx="0">
                      <c:v>-2.2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{74619C83-BD46-40B1-8D6B-33CE85AF8901}</c15:txfldGUID>
                      <c15:f>Daten_Diagramme!$D$38</c15:f>
                      <c15:dlblFieldTableCache>
                        <c:ptCount val="1"/>
                        <c:pt idx="0">
                          <c:v>-2.2</c:v>
                        </c:pt>
                      </c15:dlblFieldTableCache>
                    </c15:dlblFTEntry>
                  </c15:dlblFieldTable>
                  <c15:showDataLabelsRange val="0"/>
                </c:ext>
                <c:ext xmlns:c16="http://schemas.microsoft.com/office/drawing/2014/chart" uri="{C3380CC4-5D6E-409C-BE32-E72D297353CC}">
                  <c16:uniqueId val="{00000018-3DA0-4FA2-BFB9-AC9E892A787D}"/>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{19ABD52F-8C6D-406E-87C7-A6201BF99850}</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3DA0-4FA2-BFB9-AC9E892A787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{09F6E9EC-1BEE-43F1-9C5D-B89C2D491AA1}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DA0-4FA2-BFB9-AC9E892A787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{2F35BB7A-4092-4B02-B328-089ECEEACE04}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DA0-4FA2-BFB9-AC9E892A787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{B43342F1-2DE6-4B88-B961-AD3AEBA5AC19}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DA0-4FA2-BFB9-AC9E892A787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{D361ADAA-6E7B-46A9-AA19-435F3C54AA24}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DA0-4FA2-BFB9-AC9E892A787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{C9A7A4A6-DF69-4157-A8B0-322CD5CBF720}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DA0-4FA2-BFB9-AC9E892A787D}"/>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{30DECF49-58EE-49FB-B1D5-BE9E8D8DB33B}</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3DA0-4FA2-BFB9-AC9E892A787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-3.1545741324921134E-2</c:v>
                </c:pt>
                <c:pt idx="1">
                  <c:v>1.1807447774750226</c:v>
                </c:pt>
                <c:pt idx="2">
                  <c:v>0.80601826974744761</c:v>
                </c:pt>
                <c:pt idx="3">
                  <c:v>-2.8649760109664153</c:v>
                </c:pt>
                <c:pt idx="4">
                  <c:v>4.3273350471293917</c:v>
                </c:pt>
                <c:pt idx="5">
                  <c:v>-5.0838968194340097</c:v>
                </c:pt>
                <c:pt idx="6">
                  <c:v>-11.053719008264462</c:v>
                </c:pt>
                <c:pt idx="7">
                  <c:v>-2.445752114748069</c:v>
                </c:pt>
                <c:pt idx="8">
                  <c:v>1.1378555798687089</c:v>
                </c:pt>
                <c:pt idx="9">
                  <c:v>-1.125703564727955</c:v>
                </c:pt>
                <c:pt idx="10">
                  <c:v>-1.1264080100125156</c:v>
                </c:pt>
                <c:pt idx="11">
                  <c:v>6.3745019920318722</c:v>
                </c:pt>
                <c:pt idx="12">
                  <c:v>0.31372549019607843</c:v>
                </c:pt>
                <c:pt idx="13">
                  <c:v>0.59322033898305082</c:v>
                </c:pt>
                <c:pt idx="14">
                  <c:v>0.34982508745627189</c:v>
                </c:pt>
                <c:pt idx="15">
                  <c:v>-21.353558926487747</c:v>
                </c:pt>
                <c:pt idx="16">
                  <c:v>3.0560861260635526</c:v>
                </c:pt>
                <c:pt idx="17">
                  <c:v>1.9967620075553156</c:v>
                </c:pt>
                <c:pt idx="18">
                  <c:v>3.128286014721346</c:v>
                </c:pt>
                <c:pt idx="19">
                  <c:v>3.7345025703054127</c:v>
                </c:pt>
                <c:pt idx="20">
                  <c:v>-0.6582884500299222</c:v>
                </c:pt>
                <c:pt idx="21">
                  <c:v>0</c:v>
                </c:pt>
                <c:pt idx="23">
                  <c:v>1.1807447774750226</c:v>
                </c:pt>
                <c:pt idx="24">
                  <c:v>-2.240646841167603</c:v>
                </c:pt>
                <c:pt idx="25">
                  <c:v>0.66243010800979052</c:v>
                </c:pt>
              </c:numCache>
            </c:numRef>
          </c:val>
          <c:extLst>
            <c:ext xmlns:c16="http://schemas.microsoft.com/office/drawing/2014/chart" uri="{C3380CC4-5D6E-409C-BE32-E72D297353CC}">
              <c16:uniqueId val="{00000020-3DA0-4FA2-BFB9-AC9E892A787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{D1F7EFCD-589D-4537-95A3-B137CA89DDD9}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DA0-4FA2-BFB9-AC9E892A787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{C27D2B58-695A-4A12-905F-C431B6CDE497}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DA0-4FA2-BFB9-AC9E892A787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{A0A51278-D8A1-476F-A9A9-B275342AFF1F}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DA0-4FA2-BFB9-AC9E892A787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{86B5A38B-5783-4AED-9F80-AD80AE3CEBDE}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DA0-4FA2-BFB9-AC9E892A787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{245F05F6-94A1-42AF-949A-32ADE9739944}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DA0-4FA2-BFB9-AC9E892A787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{2D026523-A36E-4DF9-9535-97B5CE889195}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DA0-4FA2-BFB9-AC9E892A787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{0DBF878C-A9CD-4CE1-9F52-D4C7CCE1FC76}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DA0-4FA2-BFB9-AC9E892A787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{F727DE1B-86DF-4439-8AF5-7530C26C293A}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DA0-4FA2-BFB9-AC9E892A787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{5D4EE86B-CD50-4AFC-9B1C-4CC9D1DC7E8C}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DA0-4FA2-BFB9-AC9E892A787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{40C190F3-F418-4410-BBE9-0B44B8BE35FC}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DA0-4FA2-BFB9-AC9E892A787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{873A3AB9-5A2F-4A97-AEF9-9D1298517D80}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DA0-4FA2-BFB9-AC9E892A787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{D119B01B-0768-4160-8DF0-799E15B99B53}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DA0-4FA2-BFB9-AC9E892A787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{EC20D63D-F90C-45D9-B6CC-CFE77FBC0C7C}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DA0-4FA2-BFB9-AC9E892A787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{A4CEE15B-50D0-4449-B6F8-C7BC2D020E62}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DA0-4FA2-BFB9-AC9E892A787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{A15DCDB4-A943-4FAC-9E05-AE56F05B8E88}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DA0-4FA2-BFB9-AC9E892A787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{2175B481-07D5-4B14-9795-9A6ABBFD63B6}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DA0-4FA2-BFB9-AC9E892A787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{C0ACFB06-8F17-42B0-84B6-DDA01B3F08E2}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DA0-4FA2-BFB9-AC9E892A787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{1F4ABC42-A9FA-427E-BF31-398B9265AB2F}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DA0-4FA2-BFB9-AC9E892A787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{BFF5B453-11DA-40BF-9AB3-CC48CA30C6D0}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DA0-4FA2-BFB9-AC9E892A787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{C7E8D9E9-79B4-4475-BC33-149A85471514}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DA0-4FA2-BFB9-AC9E892A787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{8FA9F67D-45E5-4459-8378-EA5CC7A4FF52}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DA0-4FA2-BFB9-AC9E892A787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{DE2EC1C8-F4F3-4D7D-9DF0-C09B1D75D57B}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DA0-4FA2-BFB9-AC9E892A787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{48DADAAF-B2CF-49C8-8EEC-91FE289A195A}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DA0-4FA2-BFB9-AC9E892A787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{4B2407F0-33F2-49D5-BEDE-72E813156A81}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DA0-4FA2-BFB9-AC9E892A787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{8176532C-C40F-409E-B20A-66B0BF8AA9AA}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DA0-4FA2-BFB9-AC9E892A787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{3A3B2B4F-4730-4D44-8277-BCF1C63FAAF1}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DA0-4FA2-BFB9-AC9E892A787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{37769699-272E-4D8C-8177-B177CBBAB7BE}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DA0-4FA2-BFB9-AC9E892A787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{6E01720B-23D0-4DD2-9E15-291192DD1401}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DA0-4FA2-BFB9-AC9E892A787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{AE99BC1D-250D-4684-A46B-BEE06F57B259}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DA0-4FA2-BFB9-AC9E892A787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{FD07AEAB-77C9-4F7A-85CB-558255DDB4CC}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DA0-4FA2-BFB9-AC9E892A787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{63BCDE5D-766B-4659-97B7-F7184DF6FF0F}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DA0-4FA2-BFB9-AC9E892A787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{671D1BF5-3B23-4A52-BB37-634C69D5798A}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DA0-4FA2-BFB9-AC9E892A787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DA0-4FA2-BFB9-AC9E892A787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DA0-4FA2-BFB9-AC9E892A787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{267DF3B1-D3EC-4D4B-B241-4DC066CCDEAD}</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8A9E-47BA-9552-B0AD4A10689D}"/>
                </c:ext>
              </c:extLst>
            </c:dLbl>
            <c:dLbl>
              <c:idx val="1"/>
              <c:tx>
                <c:strRef>
                  <c:f>Daten_Diagramme!$E$15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{E7D04939-E53B-4492-AAA0-7BBBFF329E42}</c15:txfldGUID>
                      <c15:f>Daten_Diagramme!$E$15</c15:f>
                      <c15:dlblFieldTableCache>
                        <c:ptCount val="1"/>
                        <c:pt idx="0">
                          <c:v>5.6</c:v>
                        </c:pt>
                      </c15:dlblFieldTableCache>
                    </c15:dlblFTEntry>
                  </c15:dlblFieldTable>
                  <c15:showDataLabelsRange val="0"/>
                </c:ext>
                <c:ext xmlns:c16="http://schemas.microsoft.com/office/drawing/2014/chart" uri="{C3380CC4-5D6E-409C-BE32-E72D297353CC}">
                  <c16:uniqueId val="{00000001-8A9E-47BA-9552-B0AD4A10689D}"/>
                </c:ext>
              </c:extLst>
            </c:dLbl>
            <c:dLbl>
              <c:idx val="2"/>
              <c:tx>
                <c:strRef>
                  <c:f>Daten_Diagramme!$E$16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{82AB0AE3-0465-49A5-B640-D255358A56BB}</c15:txfldGUID>
                      <c15:f>Daten_Diagramme!$E$16</c15:f>
                      <c15:dlblFieldTableCache>
                        <c:ptCount val="1"/>
                        <c:pt idx="0">
                          <c:v>-2.5</c:v>
                        </c:pt>
                      </c15:dlblFieldTableCache>
                    </c15:dlblFTEntry>
                  </c15:dlblFieldTable>
                  <c15:showDataLabelsRange val="0"/>
                </c:ext>
                <c:ext xmlns:c16="http://schemas.microsoft.com/office/drawing/2014/chart" uri="{C3380CC4-5D6E-409C-BE32-E72D297353CC}">
                  <c16:uniqueId val="{00000002-8A9E-47BA-9552-B0AD4A10689D}"/>
                </c:ext>
              </c:extLst>
            </c:dLbl>
            <c:dLbl>
              <c:idx val="3"/>
              <c:tx>
                <c:strRef>
                  <c:f>Daten_Diagramme!$E$17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{45710915-B961-4D70-9369-C3A7A8C5202A}</c15:txfldGUID>
                      <c15:f>Daten_Diagramme!$E$17</c15:f>
                      <c15:dlblFieldTableCache>
                        <c:ptCount val="1"/>
                        <c:pt idx="0">
                          <c:v>1.2</c:v>
                        </c:pt>
                      </c15:dlblFieldTableCache>
                    </c15:dlblFTEntry>
                  </c15:dlblFieldTable>
                  <c15:showDataLabelsRange val="0"/>
                </c:ext>
                <c:ext xmlns:c16="http://schemas.microsoft.com/office/drawing/2014/chart" uri="{C3380CC4-5D6E-409C-BE32-E72D297353CC}">
                  <c16:uniqueId val="{00000003-8A9E-47BA-9552-B0AD4A10689D}"/>
                </c:ext>
              </c:extLst>
            </c:dLbl>
            <c:dLbl>
              <c:idx val="4"/>
              <c:tx>
                <c:strRef>
                  <c:f>Daten_Diagramme!$E$18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{2CB68687-56D0-4621-8AC9-D78BFBA6E8BD}</c15:txfldGUID>
                      <c15:f>Daten_Diagramme!$E$18</c15:f>
                      <c15:dlblFieldTableCache>
                        <c:ptCount val="1"/>
                        <c:pt idx="0">
                          <c:v>1.8</c:v>
                        </c:pt>
                      </c15:dlblFieldTableCache>
                    </c15:dlblFTEntry>
                  </c15:dlblFieldTable>
                  <c15:showDataLabelsRange val="0"/>
                </c:ext>
                <c:ext xmlns:c16="http://schemas.microsoft.com/office/drawing/2014/chart" uri="{C3380CC4-5D6E-409C-BE32-E72D297353CC}">
                  <c16:uniqueId val="{00000004-8A9E-47BA-9552-B0AD4A10689D}"/>
                </c:ext>
              </c:extLst>
            </c:dLbl>
            <c:dLbl>
              <c:idx val="5"/>
              <c:tx>
                <c:strRef>
                  <c:f>Daten_Diagramme!$E$19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{58ED5AF1-F46C-4222-A216-E942D6BEFA1B}</c15:txfldGUID>
                      <c15:f>Daten_Diagramme!$E$19</c15:f>
                      <c15:dlblFieldTableCache>
                        <c:ptCount val="1"/>
                        <c:pt idx="0">
                          <c:v>0.8</c:v>
                        </c:pt>
                      </c15:dlblFieldTableCache>
                    </c15:dlblFTEntry>
                  </c15:dlblFieldTable>
                  <c15:showDataLabelsRange val="0"/>
                </c:ext>
                <c:ext xmlns:c16="http://schemas.microsoft.com/office/drawing/2014/chart" uri="{C3380CC4-5D6E-409C-BE32-E72D297353CC}">
                  <c16:uniqueId val="{00000005-8A9E-47BA-9552-B0AD4A10689D}"/>
                </c:ext>
              </c:extLst>
            </c:dLbl>
            <c:dLbl>
              <c:idx val="6"/>
              <c:tx>
                <c:strRef>
                  <c:f>Daten_Diagramme!$E$20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{EF898A6F-70CF-46A2-B786-B5359927BC01}</c15:txfldGUID>
                      <c15:f>Daten_Diagramme!$E$20</c15:f>
                      <c15:dlblFieldTableCache>
                        <c:ptCount val="1"/>
                        <c:pt idx="0">
                          <c:v>-2.9</c:v>
                        </c:pt>
                      </c15:dlblFieldTableCache>
                    </c15:dlblFTEntry>
                  </c15:dlblFieldTable>
                  <c15:showDataLabelsRange val="0"/>
                </c:ext>
                <c:ext xmlns:c16="http://schemas.microsoft.com/office/drawing/2014/chart" uri="{C3380CC4-5D6E-409C-BE32-E72D297353CC}">
                  <c16:uniqueId val="{00000006-8A9E-47BA-9552-B0AD4A10689D}"/>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{B68E9E13-FD4B-4EC6-8BFF-3183A11981FA}</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8A9E-47BA-9552-B0AD4A10689D}"/>
                </c:ext>
              </c:extLst>
            </c:dLbl>
            <c:dLbl>
              <c:idx val="8"/>
              <c:tx>
                <c:strRef>
                  <c:f>Daten_Diagramme!$E$22</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{39437500-F61E-4A59-8B5D-F84A9BCFB924}</c15:txfldGUID>
                      <c15:f>Daten_Diagramme!$E$22</c15:f>
                      <c15:dlblFieldTableCache>
                        <c:ptCount val="1"/>
                        <c:pt idx="0">
                          <c:v>-5.4</c:v>
                        </c:pt>
                      </c15:dlblFieldTableCache>
                    </c15:dlblFTEntry>
                  </c15:dlblFieldTable>
                  <c15:showDataLabelsRange val="0"/>
                </c:ext>
                <c:ext xmlns:c16="http://schemas.microsoft.com/office/drawing/2014/chart" uri="{C3380CC4-5D6E-409C-BE32-E72D297353CC}">
                  <c16:uniqueId val="{00000008-8A9E-47BA-9552-B0AD4A10689D}"/>
                </c:ext>
              </c:extLst>
            </c:dLbl>
            <c:dLbl>
              <c:idx val="9"/>
              <c:tx>
                <c:strRef>
                  <c:f>Daten_Diagramme!$E$23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{E5AFA524-125E-4375-BA89-8B51CFD360E2}</c15:txfldGUID>
                      <c15:f>Daten_Diagramme!$E$23</c15:f>
                      <c15:dlblFieldTableCache>
                        <c:ptCount val="1"/>
                        <c:pt idx="0">
                          <c:v>3.8</c:v>
                        </c:pt>
                      </c15:dlblFieldTableCache>
                    </c15:dlblFTEntry>
                  </c15:dlblFieldTable>
                  <c15:showDataLabelsRange val="0"/>
                </c:ext>
                <c:ext xmlns:c16="http://schemas.microsoft.com/office/drawing/2014/chart" uri="{C3380CC4-5D6E-409C-BE32-E72D297353CC}">
                  <c16:uniqueId val="{00000009-8A9E-47BA-9552-B0AD4A10689D}"/>
                </c:ext>
              </c:extLst>
            </c:dLbl>
            <c:dLbl>
              <c:idx val="10"/>
              <c:tx>
                <c:strRef>
                  <c:f>Daten_Diagramme!$E$24</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{4B070F51-B20B-4553-91E0-8472B9134C73}</c15:txfldGUID>
                      <c15:f>Daten_Diagramme!$E$24</c15:f>
                      <c15:dlblFieldTableCache>
                        <c:ptCount val="1"/>
                        <c:pt idx="0">
                          <c:v>-10.5</c:v>
                        </c:pt>
                      </c15:dlblFieldTableCache>
                    </c15:dlblFTEntry>
                  </c15:dlblFieldTable>
                  <c15:showDataLabelsRange val="0"/>
                </c:ext>
                <c:ext xmlns:c16="http://schemas.microsoft.com/office/drawing/2014/chart" uri="{C3380CC4-5D6E-409C-BE32-E72D297353CC}">
                  <c16:uniqueId val="{0000000A-8A9E-47BA-9552-B0AD4A10689D}"/>
                </c:ext>
              </c:extLst>
            </c:dLbl>
            <c:dLbl>
              <c:idx val="11"/>
              <c:tx>
                <c:strRef>
                  <c:f>Daten_Diagramme!$E$25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{A8DC4D13-8508-40BF-93F8-8C6A0B6D8A54}</c15:txfldGUID>
                      <c15:f>Daten_Diagramme!$E$25</c15:f>
                      <c15:dlblFieldTableCache>
                        <c:ptCount val="1"/>
                        <c:pt idx="0">
                          <c:v>-2.4</c:v>
                        </c:pt>
                      </c15:dlblFieldTableCache>
                    </c15:dlblFTEntry>
                  </c15:dlblFieldTable>
                  <c15:showDataLabelsRange val="0"/>
                </c:ext>
                <c:ext xmlns:c16="http://schemas.microsoft.com/office/drawing/2014/chart" uri="{C3380CC4-5D6E-409C-BE32-E72D297353CC}">
                  <c16:uniqueId val="{0000000B-8A9E-47BA-9552-B0AD4A10689D}"/>
                </c:ext>
              </c:extLst>
            </c:dLbl>
            <c:dLbl>
              <c:idx val="12"/>
              <c:tx>
                <c:strRef>
                  <c:f>Daten_Diagramme!$E$26</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{E3C1C30B-5642-41F9-BDB6-75FCFBD92D5D}</c15:txfldGUID>
                      <c15:f>Daten_Diagramme!$E$26</c15:f>
                      <c15:dlblFieldTableCache>
                        <c:ptCount val="1"/>
                        <c:pt idx="0">
                          <c:v>-9.8</c:v>
                        </c:pt>
                      </c15:dlblFieldTableCache>
                    </c15:dlblFTEntry>
                  </c15:dlblFieldTable>
                  <c15:showDataLabelsRange val="0"/>
                </c:ext>
                <c:ext xmlns:c16="http://schemas.microsoft.com/office/drawing/2014/chart" uri="{C3380CC4-5D6E-409C-BE32-E72D297353CC}">
                  <c16:uniqueId val="{0000000C-8A9E-47BA-9552-B0AD4A10689D}"/>
                </c:ext>
              </c:extLst>
            </c:dLbl>
            <c:dLbl>
              <c:idx val="13"/>
              <c:tx>
                <c:strRef>
                  <c:f>Daten_Diagramme!$E$27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{FB242723-0F97-4245-868E-75498DCDBFA4}</c15:txfldGUID>
                      <c15:f>Daten_Diagramme!$E$27</c15:f>
                      <c15:dlblFieldTableCache>
                        <c:ptCount val="1"/>
                        <c:pt idx="0">
                          <c:v>-3.1</c:v>
                        </c:pt>
                      </c15:dlblFieldTableCache>
                    </c15:dlblFTEntry>
                  </c15:dlblFieldTable>
                  <c15:showDataLabelsRange val="0"/>
                </c:ext>
                <c:ext xmlns:c16="http://schemas.microsoft.com/office/drawing/2014/chart" uri="{C3380CC4-5D6E-409C-BE32-E72D297353CC}">
                  <c16:uniqueId val="{0000000D-8A9E-47BA-9552-B0AD4A10689D}"/>
                </c:ext>
              </c:extLst>
            </c:dLbl>
            <c:dLbl>
              <c:idx val="14"/>
              <c:tx>
                <c:strRef>
                  <c:f>Daten_Diagramme!$E$28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{3277A535-611F-41DD-8900-D94ADCB32EC7}</c15:txfldGUID>
                      <c15:f>Daten_Diagramme!$E$28</c15:f>
                      <c15:dlblFieldTableCache>
                        <c:ptCount val="1"/>
                        <c:pt idx="0">
                          <c:v>1.2</c:v>
                        </c:pt>
                      </c15:dlblFieldTableCache>
                    </c15:dlblFTEntry>
                  </c15:dlblFieldTable>
                  <c15:showDataLabelsRange val="0"/>
                </c:ext>
                <c:ext xmlns:c16="http://schemas.microsoft.com/office/drawing/2014/chart" uri="{C3380CC4-5D6E-409C-BE32-E72D297353CC}">
                  <c16:uniqueId val="{0000000E-8A9E-47BA-9552-B0AD4A10689D}"/>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{41D80616-A42F-4993-ACD2-7D240240ADF5}</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8A9E-47BA-9552-B0AD4A10689D}"/>
                </c:ext>
              </c:extLst>
            </c:dLbl>
            <c:dLbl>
              <c:idx val="16"/>
              <c:tx>
                <c:strRef>
                  <c:f>Daten_Diagramme!$E$30</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{7C92A8CB-9233-49DA-AA70-007D6908E73D}</c15:txfldGUID>
                      <c15:f>Daten_Diagramme!$E$30</c15:f>
                      <c15:dlblFieldTableCache>
                        <c:ptCount val="1"/>
                        <c:pt idx="0">
                          <c:v>-13.1</c:v>
                        </c:pt>
                      </c15:dlblFieldTableCache>
                    </c15:dlblFTEntry>
                  </c15:dlblFieldTable>
                  <c15:showDataLabelsRange val="0"/>
                </c:ext>
                <c:ext xmlns:c16="http://schemas.microsoft.com/office/drawing/2014/chart" uri="{C3380CC4-5D6E-409C-BE32-E72D297353CC}">
                  <c16:uniqueId val="{00000010-8A9E-47BA-9552-B0AD4A10689D}"/>
                </c:ext>
              </c:extLst>
            </c:dLbl>
            <c:dLbl>
              <c:idx val="17"/>
              <c:tx>
                <c:strRef>
                  <c:f>Daten_Diagramme!$E$31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{4531AE9B-95E7-4994-A6AA-19BA93A1E25F}</c15:txfldGUID>
                      <c15:f>Daten_Diagramme!$E$31</c15:f>
                      <c15:dlblFieldTableCache>
                        <c:ptCount val="1"/>
                        <c:pt idx="0">
                          <c:v>-3.5</c:v>
                        </c:pt>
                      </c15:dlblFieldTableCache>
                    </c15:dlblFTEntry>
                  </c15:dlblFieldTable>
                  <c15:showDataLabelsRange val="0"/>
                </c:ext>
                <c:ext xmlns:c16="http://schemas.microsoft.com/office/drawing/2014/chart" uri="{C3380CC4-5D6E-409C-BE32-E72D297353CC}">
                  <c16:uniqueId val="{00000011-8A9E-47BA-9552-B0AD4A10689D}"/>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{79EF0780-00F2-4EBD-8EB5-A597A5D887DE}</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8A9E-47BA-9552-B0AD4A10689D}"/>
                </c:ext>
              </c:extLst>
            </c:dLbl>
            <c:dLbl>
              <c:idx val="19"/>
              <c:tx>
                <c:strRef>
                  <c:f>Daten_Diagramme!$E$33</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{812C0684-CC59-4E2A-9056-83A2D5497CA5}</c15:txfldGUID>
                      <c15:f>Daten_Diagramme!$E$33</c15:f>
                      <c15:dlblFieldTableCache>
                        <c:ptCount val="1"/>
                        <c:pt idx="0">
                          <c:v>8.7</c:v>
                        </c:pt>
                      </c15:dlblFieldTableCache>
                    </c15:dlblFTEntry>
                  </c15:dlblFieldTable>
                  <c15:showDataLabelsRange val="0"/>
                </c:ext>
                <c:ext xmlns:c16="http://schemas.microsoft.com/office/drawing/2014/chart" uri="{C3380CC4-5D6E-409C-BE32-E72D297353CC}">
                  <c16:uniqueId val="{00000013-8A9E-47BA-9552-B0AD4A10689D}"/>
                </c:ext>
              </c:extLst>
            </c:dLbl>
            <c:dLbl>
              <c:idx val="20"/>
              <c:tx>
                <c:strRef>
                  <c:f>Daten_Diagramme!$E$34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{2F2C1751-B8DC-4A55-B425-3F247555D3E8}</c15:txfldGUID>
                      <c15:f>Daten_Diagramme!$E$34</c15:f>
                      <c15:dlblFieldTableCache>
                        <c:ptCount val="1"/>
                        <c:pt idx="0">
                          <c:v>-4.3</c:v>
                        </c:pt>
                      </c15:dlblFieldTableCache>
                    </c15:dlblFTEntry>
                  </c15:dlblFieldTable>
                  <c15:showDataLabelsRange val="0"/>
                </c:ext>
                <c:ext xmlns:c16="http://schemas.microsoft.com/office/drawing/2014/chart" uri="{C3380CC4-5D6E-409C-BE32-E72D297353CC}">
                  <c16:uniqueId val="{00000014-8A9E-47BA-9552-B0AD4A10689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{778AD377-CD98-4399-AC6F-B2E87653966A}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A9E-47BA-9552-B0AD4A10689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{E7DF89D9-FCBF-4051-86C3-19B3E486001E}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A9E-47BA-9552-B0AD4A10689D}"/>
                </c:ext>
              </c:extLst>
            </c:dLbl>
            <c:dLbl>
              <c:idx val="23"/>
              <c:tx>
                <c:strRef>
                  <c:f>Daten_Diagramme!$E$37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{2B08DA75-FAAD-47DC-AF2B-A886B5969168}</c15:txfldGUID>
                      <c15:f>Daten_Diagramme!$E$37</c15:f>
                      <c15:dlblFieldTableCache>
                        <c:ptCount val="1"/>
                        <c:pt idx="0">
                          <c:v>5.6</c:v>
                        </c:pt>
                      </c15:dlblFieldTableCache>
                    </c15:dlblFTEntry>
                  </c15:dlblFieldTable>
                  <c15:showDataLabelsRange val="0"/>
                </c:ext>
                <c:ext xmlns:c16="http://schemas.microsoft.com/office/drawing/2014/chart" uri="{C3380CC4-5D6E-409C-BE32-E72D297353CC}">
                  <c16:uniqueId val="{00000017-8A9E-47BA-9552-B0AD4A10689D}"/>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{909ECF39-0516-46B2-ACED-E396E325BF5A}</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8A9E-47BA-9552-B0AD4A10689D}"/>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{36327B4D-53AF-479A-BD6C-DE1EDD17FBAC}</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8A9E-47BA-9552-B0AD4A10689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{016B5767-743C-410B-8D0D-746296EB20D2}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A9E-47BA-9552-B0AD4A10689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{EFA23834-17DA-4F9C-BEA5-D9971ADD31EC}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A9E-47BA-9552-B0AD4A10689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{E1C16E34-A75B-4DD3-A6C1-E89AA47AAC26}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A9E-47BA-9552-B0AD4A10689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{26682D2F-6D2F-4222-9A4F-700084EB193E}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A9E-47BA-9552-B0AD4A10689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{9BC47752-CC44-4C3A-90C0-EE0884107380}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A9E-47BA-9552-B0AD4A10689D}"/>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{A74FEF1A-26A4-4FFB-9C6C-6F53257CFF4E}</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8A9E-47BA-9552-B0AD4A1068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-2.9729422464756707</c:v>
                </c:pt>
                <c:pt idx="1">
                  <c:v>5.5755395683453237</c:v>
                </c:pt>
                <c:pt idx="2">
                  <c:v>-2.5423728813559321</c:v>
                </c:pt>
                <c:pt idx="3">
                  <c:v>1.2232415902140672</c:v>
                </c:pt>
                <c:pt idx="4">
                  <c:v>1.8404907975460123</c:v>
                </c:pt>
                <c:pt idx="5">
                  <c:v>0.77220077220077221</c:v>
                </c:pt>
                <c:pt idx="6">
                  <c:v>-2.8571428571428572</c:v>
                </c:pt>
                <c:pt idx="7">
                  <c:v>-0.41379310344827586</c:v>
                </c:pt>
                <c:pt idx="8">
                  <c:v>-5.3571428571428568</c:v>
                </c:pt>
                <c:pt idx="9">
                  <c:v>3.8461538461538463</c:v>
                </c:pt>
                <c:pt idx="10">
                  <c:v>-10.505359877488514</c:v>
                </c:pt>
                <c:pt idx="11">
                  <c:v>-2.4242424242424243</c:v>
                </c:pt>
                <c:pt idx="12">
                  <c:v>-9.7560975609756095</c:v>
                </c:pt>
                <c:pt idx="13">
                  <c:v>-3.1472081218274113</c:v>
                </c:pt>
                <c:pt idx="14">
                  <c:v>1.1508951406649617</c:v>
                </c:pt>
                <c:pt idx="15">
                  <c:v>0</c:v>
                </c:pt>
                <c:pt idx="16">
                  <c:v>-13.108614232209737</c:v>
                </c:pt>
                <c:pt idx="17">
                  <c:v>-3.5294117647058822</c:v>
                </c:pt>
                <c:pt idx="18">
                  <c:v>1.5641293013555788</c:v>
                </c:pt>
                <c:pt idx="19">
                  <c:v>8.695652173913043</c:v>
                </c:pt>
                <c:pt idx="20">
                  <c:v>-4.3116883116883118</c:v>
                </c:pt>
                <c:pt idx="21">
                  <c:v>0</c:v>
                </c:pt>
                <c:pt idx="23">
                  <c:v>5.5755395683453237</c:v>
                </c:pt>
                <c:pt idx="24">
                  <c:v>0.32894736842105265</c:v>
                </c:pt>
                <c:pt idx="25">
                  <c:v>-3.668880268262213</c:v>
                </c:pt>
              </c:numCache>
            </c:numRef>
          </c:val>
          <c:extLst>
            <c:ext xmlns:c16="http://schemas.microsoft.com/office/drawing/2014/chart" uri="{C3380CC4-5D6E-409C-BE32-E72D297353CC}">
              <c16:uniqueId val="{00000020-8A9E-47BA-9552-B0AD4A10689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{A381D848-5CCD-4EE0-B5E2-7966409C5F30}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A9E-47BA-9552-B0AD4A10689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{418F59A6-E34F-423D-89B3-8A4C3F71DA72}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A9E-47BA-9552-B0AD4A10689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{62EE844E-A605-4BE6-B82F-6BD91165209A}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A9E-47BA-9552-B0AD4A10689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{2FF15703-EA86-426A-9CF0-51BB86F27D0B}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A9E-47BA-9552-B0AD4A10689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{BABAA5D0-1FCC-403D-9161-44084A347D90}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A9E-47BA-9552-B0AD4A10689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{36AD377C-23B4-4EDB-82C2-ADD654E9A6BD}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A9E-47BA-9552-B0AD4A10689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{3CC7123C-9CC0-41EE-A815-D853492199A9}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A9E-47BA-9552-B0AD4A10689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{D6BA2C2D-D3C0-4B17-A486-DAE5C1DC3ED1}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A9E-47BA-9552-B0AD4A10689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{5D11FF17-A669-449C-9379-398358A439C1}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A9E-47BA-9552-B0AD4A10689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{7F1BB0BD-D6DB-4C3A-B1B5-CFE37328E09A}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A9E-47BA-9552-B0AD4A10689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{E4B38E35-4286-47BF-869B-F51C0C3DE2B1}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A9E-47BA-9552-B0AD4A10689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{630E807B-0E28-4A1F-9400-88DCABA5EBFB}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A9E-47BA-9552-B0AD4A10689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{85513FF2-1656-4460-BDD3-B354FB37FC3A}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A9E-47BA-9552-B0AD4A10689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{2A720709-A497-405B-B13F-D0E0358405AC}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A9E-47BA-9552-B0AD4A10689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{D046411E-05CC-4997-8E05-2DBC86FADA48}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A9E-47BA-9552-B0AD4A10689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{62D46025-EE86-492D-85C1-ECE7BA9493F0}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A9E-47BA-9552-B0AD4A10689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{094DB836-DC4B-456C-B5ED-5A0BB4B8BADF}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A9E-47BA-9552-B0AD4A10689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{78DA2E30-379D-4F3C-B329-CDDF4EC766EF}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A9E-47BA-9552-B0AD4A10689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{3823E5DF-D565-447E-BC25-F1CAE32250B0}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A9E-47BA-9552-B0AD4A10689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{2283042B-3FA3-469E-B8D3-BEFA6360DEE4}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A9E-47BA-9552-B0AD4A10689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{AA0BFE9B-710B-494D-A200-389F53FE7BBF}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A9E-47BA-9552-B0AD4A10689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{8AEA7E38-C59A-4665-9048-9E55B04A8EE4}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A9E-47BA-9552-B0AD4A10689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{74B607E8-4AAA-418E-BEE2-E01801BBF076}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A9E-47BA-9552-B0AD4A10689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{C1B62B27-E757-41E9-8905-1346972A42F4}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A9E-47BA-9552-B0AD4A10689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{666D395D-6E80-4DB6-945B-6D3ABB72611F}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A9E-47BA-9552-B0AD4A10689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{42931732-B9DE-40CE-8AAE-D9D6743AD1CA}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A9E-47BA-9552-B0AD4A10689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{A93C7656-66FA-43A8-B02A-18EFABFE98D1}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A9E-47BA-9552-B0AD4A10689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{907E7892-F990-4632-B642-32F8662CFA1C}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A9E-47BA-9552-B0AD4A10689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{9C2A485D-9D2B-4A06-9F95-C268B349A377}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A9E-47BA-9552-B0AD4A10689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{672D9353-44D8-4ABF-A800-052FCAAF3AD0}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A9E-47BA-9552-B0AD4A10689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{0EDF9E19-F769-4F53-9289-9C30D4D278C5}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A9E-47BA-9552-B0AD4A10689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{5395328E-667D-4972-A6CA-372F35F2B46D}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A9E-47BA-9552-B0AD4A1068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A9E-47BA-9552-B0AD4A10689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A9E-47BA-9552-B0AD4A10689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{DFCF1F49-D0FB-4309-BFEC-157600A32480}</c15:txfldGUID>
                      <c15:f>Diagramm!$I$46</c15:f>
                      <c15:dlblFieldTableCache>
                        <c:ptCount val="1"/>
                      </c15:dlblFieldTableCache>
                    </c15:dlblFTEntry>
                  </c15:dlblFieldTable>
                  <c15:showDataLabelsRange val="0"/>
                </c:ext>
                <c:ext xmlns:c16="http://schemas.microsoft.com/office/drawing/2014/chart" uri="{C3380CC4-5D6E-409C-BE32-E72D297353CC}">
                  <c16:uniqueId val="{00000000-36BF-4850-BFD0-5BD1EE61C6D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{0E123E57-FBA5-4730-B545-A72DF062EEF9}</c15:txfldGUID>
                      <c15:f>Diagramm!$I$47</c15:f>
                      <c15:dlblFieldTableCache>
                        <c:ptCount val="1"/>
                      </c15:dlblFieldTableCache>
                    </c15:dlblFTEntry>
                  </c15:dlblFieldTable>
                  <c15:showDataLabelsRange val="0"/>
                </c:ext>
                <c:ext xmlns:c16="http://schemas.microsoft.com/office/drawing/2014/chart" uri="{C3380CC4-5D6E-409C-BE32-E72D297353CC}">
                  <c16:uniqueId val="{00000001-36BF-4850-BFD0-5BD1EE61C6D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{57FD0097-611C-4ADB-974D-E1741A44AE29}</c15:txfldGUID>
                      <c15:f>Diagramm!$I$48</c15:f>
                      <c15:dlblFieldTableCache>
                        <c:ptCount val="1"/>
                      </c15:dlblFieldTableCache>
                    </c15:dlblFTEntry>
                  </c15:dlblFieldTable>
                  <c15:showDataLabelsRange val="0"/>
                </c:ext>
                <c:ext xmlns:c16="http://schemas.microsoft.com/office/drawing/2014/chart" uri="{C3380CC4-5D6E-409C-BE32-E72D297353CC}">
                  <c16:uniqueId val="{00000002-36BF-4850-BFD0-5BD1EE61C6D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{39C9600C-0C90-4AFC-B716-4DFC8FEDC2BC}</c15:txfldGUID>
                      <c15:f>Diagramm!$I$49</c15:f>
                      <c15:dlblFieldTableCache>
                        <c:ptCount val="1"/>
                      </c15:dlblFieldTableCache>
                    </c15:dlblFTEntry>
                  </c15:dlblFieldTable>
                  <c15:showDataLabelsRange val="0"/>
                </c:ext>
                <c:ext xmlns:c16="http://schemas.microsoft.com/office/drawing/2014/chart" uri="{C3380CC4-5D6E-409C-BE32-E72D297353CC}">
                  <c16:uniqueId val="{00000003-36BF-4850-BFD0-5BD1EE61C6D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{1A303377-5805-4F80-AA95-9AEBA0D98302}</c15:txfldGUID>
                      <c15:f>Diagramm!$I$50</c15:f>
                      <c15:dlblFieldTableCache>
                        <c:ptCount val="1"/>
                      </c15:dlblFieldTableCache>
                    </c15:dlblFTEntry>
                  </c15:dlblFieldTable>
                  <c15:showDataLabelsRange val="0"/>
                </c:ext>
                <c:ext xmlns:c16="http://schemas.microsoft.com/office/drawing/2014/chart" uri="{C3380CC4-5D6E-409C-BE32-E72D297353CC}">
                  <c16:uniqueId val="{00000004-36BF-4850-BFD0-5BD1EE61C6D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{A7732671-AE0E-48BB-B2BE-B972EF309B7E}</c15:txfldGUID>
                      <c15:f>Diagramm!$I$51</c15:f>
                      <c15:dlblFieldTableCache>
                        <c:ptCount val="1"/>
                      </c15:dlblFieldTableCache>
                    </c15:dlblFTEntry>
                  </c15:dlblFieldTable>
                  <c15:showDataLabelsRange val="0"/>
                </c:ext>
                <c:ext xmlns:c16="http://schemas.microsoft.com/office/drawing/2014/chart" uri="{C3380CC4-5D6E-409C-BE32-E72D297353CC}">
                  <c16:uniqueId val="{00000005-36BF-4850-BFD0-5BD1EE61C6D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{32EB77DF-1A90-47B2-A64C-E21AFAA83E27}</c15:txfldGUID>
                      <c15:f>Diagramm!$I$52</c15:f>
                      <c15:dlblFieldTableCache>
                        <c:ptCount val="1"/>
                      </c15:dlblFieldTableCache>
                    </c15:dlblFTEntry>
                  </c15:dlblFieldTable>
                  <c15:showDataLabelsRange val="0"/>
                </c:ext>
                <c:ext xmlns:c16="http://schemas.microsoft.com/office/drawing/2014/chart" uri="{C3380CC4-5D6E-409C-BE32-E72D297353CC}">
                  <c16:uniqueId val="{00000006-36BF-4850-BFD0-5BD1EE61C6D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{042F530E-BDEC-4A1B-8554-B062AABFE9D7}</c15:txfldGUID>
                      <c15:f>Diagramm!$I$53</c15:f>
                      <c15:dlblFieldTableCache>
                        <c:ptCount val="1"/>
                      </c15:dlblFieldTableCache>
                    </c15:dlblFTEntry>
                  </c15:dlblFieldTable>
                  <c15:showDataLabelsRange val="0"/>
                </c:ext>
                <c:ext xmlns:c16="http://schemas.microsoft.com/office/drawing/2014/chart" uri="{C3380CC4-5D6E-409C-BE32-E72D297353CC}">
                  <c16:uniqueId val="{00000007-36BF-4850-BFD0-5BD1EE61C6D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{921BDC1A-642D-47DA-A89D-7CEBAD9367EF}</c15:txfldGUID>
                      <c15:f>Diagramm!$I$54</c15:f>
                      <c15:dlblFieldTableCache>
                        <c:ptCount val="1"/>
                      </c15:dlblFieldTableCache>
                    </c15:dlblFTEntry>
                  </c15:dlblFieldTable>
                  <c15:showDataLabelsRange val="0"/>
                </c:ext>
                <c:ext xmlns:c16="http://schemas.microsoft.com/office/drawing/2014/chart" uri="{C3380CC4-5D6E-409C-BE32-E72D297353CC}">
                  <c16:uniqueId val="{00000008-36BF-4850-BFD0-5BD1EE61C6D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{9E506266-49B0-4F0C-B117-AE1D3880134A}</c15:txfldGUID>
                      <c15:f>Diagramm!$I$55</c15:f>
                      <c15:dlblFieldTableCache>
                        <c:ptCount val="1"/>
                      </c15:dlblFieldTableCache>
                    </c15:dlblFTEntry>
                  </c15:dlblFieldTable>
                  <c15:showDataLabelsRange val="0"/>
                </c:ext>
                <c:ext xmlns:c16="http://schemas.microsoft.com/office/drawing/2014/chart" uri="{C3380CC4-5D6E-409C-BE32-E72D297353CC}">
                  <c16:uniqueId val="{00000009-36BF-4850-BFD0-5BD1EE61C6D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{062A8796-7261-4A39-8300-DCD5F2865754}</c15:txfldGUID>
                      <c15:f>Diagramm!$I$56</c15:f>
                      <c15:dlblFieldTableCache>
                        <c:ptCount val="1"/>
                      </c15:dlblFieldTableCache>
                    </c15:dlblFTEntry>
                  </c15:dlblFieldTable>
                  <c15:showDataLabelsRange val="0"/>
                </c:ext>
                <c:ext xmlns:c16="http://schemas.microsoft.com/office/drawing/2014/chart" uri="{C3380CC4-5D6E-409C-BE32-E72D297353CC}">
                  <c16:uniqueId val="{0000000A-36BF-4850-BFD0-5BD1EE61C6D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{4F865AD7-29C6-4BA7-9315-190E2E586A1C}</c15:txfldGUID>
                      <c15:f>Diagramm!$I$57</c15:f>
                      <c15:dlblFieldTableCache>
                        <c:ptCount val="1"/>
                      </c15:dlblFieldTableCache>
                    </c15:dlblFTEntry>
                  </c15:dlblFieldTable>
                  <c15:showDataLabelsRange val="0"/>
                </c:ext>
                <c:ext xmlns:c16="http://schemas.microsoft.com/office/drawing/2014/chart" uri="{C3380CC4-5D6E-409C-BE32-E72D297353CC}">
                  <c16:uniqueId val="{0000000B-36BF-4850-BFD0-5BD1EE61C6D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{FD43C0CD-3D75-4A40-A737-FEAB10F09B2E}</c15:txfldGUID>
                      <c15:f>Diagramm!$I$58</c15:f>
                      <c15:dlblFieldTableCache>
                        <c:ptCount val="1"/>
                      </c15:dlblFieldTableCache>
                    </c15:dlblFTEntry>
                  </c15:dlblFieldTable>
                  <c15:showDataLabelsRange val="0"/>
                </c:ext>
                <c:ext xmlns:c16="http://schemas.microsoft.com/office/drawing/2014/chart" uri="{C3380CC4-5D6E-409C-BE32-E72D297353CC}">
                  <c16:uniqueId val="{0000000C-36BF-4850-BFD0-5BD1EE61C6D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{F2C50F98-B7EB-418C-95F0-B1A999FFE239}</c15:txfldGUID>
                      <c15:f>Diagramm!$I$59</c15:f>
                      <c15:dlblFieldTableCache>
                        <c:ptCount val="1"/>
                      </c15:dlblFieldTableCache>
                    </c15:dlblFTEntry>
                  </c15:dlblFieldTable>
                  <c15:showDataLabelsRange val="0"/>
                </c:ext>
                <c:ext xmlns:c16="http://schemas.microsoft.com/office/drawing/2014/chart" uri="{C3380CC4-5D6E-409C-BE32-E72D297353CC}">
                  <c16:uniqueId val="{0000000D-36BF-4850-BFD0-5BD1EE61C6D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{E7348B0B-DC19-4BA9-959C-F093D730FACE}</c15:txfldGUID>
                      <c15:f>Diagramm!$I$60</c15:f>
                      <c15:dlblFieldTableCache>
                        <c:ptCount val="1"/>
                      </c15:dlblFieldTableCache>
                    </c15:dlblFTEntry>
                  </c15:dlblFieldTable>
                  <c15:showDataLabelsRange val="0"/>
                </c:ext>
                <c:ext xmlns:c16="http://schemas.microsoft.com/office/drawing/2014/chart" uri="{C3380CC4-5D6E-409C-BE32-E72D297353CC}">
                  <c16:uniqueId val="{0000000E-36BF-4850-BFD0-5BD1EE61C6D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{0876C2F7-FA28-4091-AA29-BFCFD4B44F4A}</c15:txfldGUID>
                      <c15:f>Diagramm!$I$61</c15:f>
                      <c15:dlblFieldTableCache>
                        <c:ptCount val="1"/>
                      </c15:dlblFieldTableCache>
                    </c15:dlblFTEntry>
                  </c15:dlblFieldTable>
                  <c15:showDataLabelsRange val="0"/>
                </c:ext>
                <c:ext xmlns:c16="http://schemas.microsoft.com/office/drawing/2014/chart" uri="{C3380CC4-5D6E-409C-BE32-E72D297353CC}">
                  <c16:uniqueId val="{0000000F-36BF-4850-BFD0-5BD1EE61C6D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{BDB68ECE-7BE0-46AB-9DCF-EB153F30C361}</c15:txfldGUID>
                      <c15:f>Diagramm!$I$62</c15:f>
                      <c15:dlblFieldTableCache>
                        <c:ptCount val="1"/>
                      </c15:dlblFieldTableCache>
                    </c15:dlblFTEntry>
                  </c15:dlblFieldTable>
                  <c15:showDataLabelsRange val="0"/>
                </c:ext>
                <c:ext xmlns:c16="http://schemas.microsoft.com/office/drawing/2014/chart" uri="{C3380CC4-5D6E-409C-BE32-E72D297353CC}">
                  <c16:uniqueId val="{00000010-36BF-4850-BFD0-5BD1EE61C6D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{C26B8F72-1F84-46EF-B9D8-68FC6943A7DD}</c15:txfldGUID>
                      <c15:f>Diagramm!$I$63</c15:f>
                      <c15:dlblFieldTableCache>
                        <c:ptCount val="1"/>
                      </c15:dlblFieldTableCache>
                    </c15:dlblFTEntry>
                  </c15:dlblFieldTable>
                  <c15:showDataLabelsRange val="0"/>
                </c:ext>
                <c:ext xmlns:c16="http://schemas.microsoft.com/office/drawing/2014/chart" uri="{C3380CC4-5D6E-409C-BE32-E72D297353CC}">
                  <c16:uniqueId val="{00000011-36BF-4850-BFD0-5BD1EE61C6D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{8BDC5409-1174-4AFE-94A3-BD86E94F12A2}</c15:txfldGUID>
                      <c15:f>Diagramm!$I$64</c15:f>
                      <c15:dlblFieldTableCache>
                        <c:ptCount val="1"/>
                      </c15:dlblFieldTableCache>
                    </c15:dlblFTEntry>
                  </c15:dlblFieldTable>
                  <c15:showDataLabelsRange val="0"/>
                </c:ext>
                <c:ext xmlns:c16="http://schemas.microsoft.com/office/drawing/2014/chart" uri="{C3380CC4-5D6E-409C-BE32-E72D297353CC}">
                  <c16:uniqueId val="{00000012-36BF-4850-BFD0-5BD1EE61C6D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{58AED28B-F13A-496D-AA98-C7A52A33CE85}</c15:txfldGUID>
                      <c15:f>Diagramm!$I$65</c15:f>
                      <c15:dlblFieldTableCache>
                        <c:ptCount val="1"/>
                      </c15:dlblFieldTableCache>
                    </c15:dlblFTEntry>
                  </c15:dlblFieldTable>
                  <c15:showDataLabelsRange val="0"/>
                </c:ext>
                <c:ext xmlns:c16="http://schemas.microsoft.com/office/drawing/2014/chart" uri="{C3380CC4-5D6E-409C-BE32-E72D297353CC}">
                  <c16:uniqueId val="{00000013-36BF-4850-BFD0-5BD1EE61C6D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{E4EB878D-076A-48F8-B28E-3CCECD694E03}</c15:txfldGUID>
                      <c15:f>Diagramm!$I$66</c15:f>
                      <c15:dlblFieldTableCache>
                        <c:ptCount val="1"/>
                      </c15:dlblFieldTableCache>
                    </c15:dlblFTEntry>
                  </c15:dlblFieldTable>
                  <c15:showDataLabelsRange val="0"/>
                </c:ext>
                <c:ext xmlns:c16="http://schemas.microsoft.com/office/drawing/2014/chart" uri="{C3380CC4-5D6E-409C-BE32-E72D297353CC}">
                  <c16:uniqueId val="{00000014-36BF-4850-BFD0-5BD1EE61C6D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{4BF67D8F-4257-4A4A-8037-ED10E4C2987E}</c15:txfldGUID>
                      <c15:f>Diagramm!$I$67</c15:f>
                      <c15:dlblFieldTableCache>
                        <c:ptCount val="1"/>
                      </c15:dlblFieldTableCache>
                    </c15:dlblFTEntry>
                  </c15:dlblFieldTable>
                  <c15:showDataLabelsRange val="0"/>
                </c:ext>
                <c:ext xmlns:c16="http://schemas.microsoft.com/office/drawing/2014/chart" uri="{C3380CC4-5D6E-409C-BE32-E72D297353CC}">
                  <c16:uniqueId val="{00000015-36BF-4850-BFD0-5BD1EE61C6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6BF-4850-BFD0-5BD1EE61C6D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{ABD73C12-31F0-4316-A03C-F1B71A26AD57}</c15:txfldGUID>
                      <c15:f>Diagramm!$K$46</c15:f>
                      <c15:dlblFieldTableCache>
                        <c:ptCount val="1"/>
                      </c15:dlblFieldTableCache>
                    </c15:dlblFTEntry>
                  </c15:dlblFieldTable>
                  <c15:showDataLabelsRange val="0"/>
                </c:ext>
                <c:ext xmlns:c16="http://schemas.microsoft.com/office/drawing/2014/chart" uri="{C3380CC4-5D6E-409C-BE32-E72D297353CC}">
                  <c16:uniqueId val="{00000017-36BF-4850-BFD0-5BD1EE61C6D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{E45943F9-DA02-4E7F-93AB-6A19EDE0CCE8}</c15:txfldGUID>
                      <c15:f>Diagramm!$K$47</c15:f>
                      <c15:dlblFieldTableCache>
                        <c:ptCount val="1"/>
                      </c15:dlblFieldTableCache>
                    </c15:dlblFTEntry>
                  </c15:dlblFieldTable>
                  <c15:showDataLabelsRange val="0"/>
                </c:ext>
                <c:ext xmlns:c16="http://schemas.microsoft.com/office/drawing/2014/chart" uri="{C3380CC4-5D6E-409C-BE32-E72D297353CC}">
                  <c16:uniqueId val="{00000018-36BF-4850-BFD0-5BD1EE61C6D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{C68DD150-332D-4113-9446-C11A63712B7D}</c15:txfldGUID>
                      <c15:f>Diagramm!$K$48</c15:f>
                      <c15:dlblFieldTableCache>
                        <c:ptCount val="1"/>
                      </c15:dlblFieldTableCache>
                    </c15:dlblFTEntry>
                  </c15:dlblFieldTable>
                  <c15:showDataLabelsRange val="0"/>
                </c:ext>
                <c:ext xmlns:c16="http://schemas.microsoft.com/office/drawing/2014/chart" uri="{C3380CC4-5D6E-409C-BE32-E72D297353CC}">
                  <c16:uniqueId val="{00000019-36BF-4850-BFD0-5BD1EE61C6D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{59F07324-C6B5-4122-9041-9C4C4BB54D5D}</c15:txfldGUID>
                      <c15:f>Diagramm!$K$49</c15:f>
                      <c15:dlblFieldTableCache>
                        <c:ptCount val="1"/>
                      </c15:dlblFieldTableCache>
                    </c15:dlblFTEntry>
                  </c15:dlblFieldTable>
                  <c15:showDataLabelsRange val="0"/>
                </c:ext>
                <c:ext xmlns:c16="http://schemas.microsoft.com/office/drawing/2014/chart" uri="{C3380CC4-5D6E-409C-BE32-E72D297353CC}">
                  <c16:uniqueId val="{0000001A-36BF-4850-BFD0-5BD1EE61C6D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{E6B008DD-AD64-428C-AD41-0B9631EC139D}</c15:txfldGUID>
                      <c15:f>Diagramm!$K$50</c15:f>
                      <c15:dlblFieldTableCache>
                        <c:ptCount val="1"/>
                      </c15:dlblFieldTableCache>
                    </c15:dlblFTEntry>
                  </c15:dlblFieldTable>
                  <c15:showDataLabelsRange val="0"/>
                </c:ext>
                <c:ext xmlns:c16="http://schemas.microsoft.com/office/drawing/2014/chart" uri="{C3380CC4-5D6E-409C-BE32-E72D297353CC}">
                  <c16:uniqueId val="{0000001B-36BF-4850-BFD0-5BD1EE61C6D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{48160128-1A78-419D-A73D-D0F3B2461083}</c15:txfldGUID>
                      <c15:f>Diagramm!$K$51</c15:f>
                      <c15:dlblFieldTableCache>
                        <c:ptCount val="1"/>
                      </c15:dlblFieldTableCache>
                    </c15:dlblFTEntry>
                  </c15:dlblFieldTable>
                  <c15:showDataLabelsRange val="0"/>
                </c:ext>
                <c:ext xmlns:c16="http://schemas.microsoft.com/office/drawing/2014/chart" uri="{C3380CC4-5D6E-409C-BE32-E72D297353CC}">
                  <c16:uniqueId val="{0000001C-36BF-4850-BFD0-5BD1EE61C6D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{310AC9EB-F37A-478D-AC9A-263F221B8EA9}</c15:txfldGUID>
                      <c15:f>Diagramm!$K$52</c15:f>
                      <c15:dlblFieldTableCache>
                        <c:ptCount val="1"/>
                      </c15:dlblFieldTableCache>
                    </c15:dlblFTEntry>
                  </c15:dlblFieldTable>
                  <c15:showDataLabelsRange val="0"/>
                </c:ext>
                <c:ext xmlns:c16="http://schemas.microsoft.com/office/drawing/2014/chart" uri="{C3380CC4-5D6E-409C-BE32-E72D297353CC}">
                  <c16:uniqueId val="{0000001D-36BF-4850-BFD0-5BD1EE61C6D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{782ABC11-5A40-44B9-B72A-313A1B7C5AA0}</c15:txfldGUID>
                      <c15:f>Diagramm!$K$53</c15:f>
                      <c15:dlblFieldTableCache>
                        <c:ptCount val="1"/>
                      </c15:dlblFieldTableCache>
                    </c15:dlblFTEntry>
                  </c15:dlblFieldTable>
                  <c15:showDataLabelsRange val="0"/>
                </c:ext>
                <c:ext xmlns:c16="http://schemas.microsoft.com/office/drawing/2014/chart" uri="{C3380CC4-5D6E-409C-BE32-E72D297353CC}">
                  <c16:uniqueId val="{0000001E-36BF-4850-BFD0-5BD1EE61C6D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{05A6BADA-96FB-43F9-9215-9BB6F154EB00}</c15:txfldGUID>
                      <c15:f>Diagramm!$K$54</c15:f>
                      <c15:dlblFieldTableCache>
                        <c:ptCount val="1"/>
                      </c15:dlblFieldTableCache>
                    </c15:dlblFTEntry>
                  </c15:dlblFieldTable>
                  <c15:showDataLabelsRange val="0"/>
                </c:ext>
                <c:ext xmlns:c16="http://schemas.microsoft.com/office/drawing/2014/chart" uri="{C3380CC4-5D6E-409C-BE32-E72D297353CC}">
                  <c16:uniqueId val="{0000001F-36BF-4850-BFD0-5BD1EE61C6D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{44670FFD-B7A0-4B44-A76A-B9F78F103907}</c15:txfldGUID>
                      <c15:f>Diagramm!$K$55</c15:f>
                      <c15:dlblFieldTableCache>
                        <c:ptCount val="1"/>
                      </c15:dlblFieldTableCache>
                    </c15:dlblFTEntry>
                  </c15:dlblFieldTable>
                  <c15:showDataLabelsRange val="0"/>
                </c:ext>
                <c:ext xmlns:c16="http://schemas.microsoft.com/office/drawing/2014/chart" uri="{C3380CC4-5D6E-409C-BE32-E72D297353CC}">
                  <c16:uniqueId val="{00000020-36BF-4850-BFD0-5BD1EE61C6D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{F39F90FD-2F81-4471-9701-FF88FE81CDDC}</c15:txfldGUID>
                      <c15:f>Diagramm!$K$56</c15:f>
                      <c15:dlblFieldTableCache>
                        <c:ptCount val="1"/>
                      </c15:dlblFieldTableCache>
                    </c15:dlblFTEntry>
                  </c15:dlblFieldTable>
                  <c15:showDataLabelsRange val="0"/>
                </c:ext>
                <c:ext xmlns:c16="http://schemas.microsoft.com/office/drawing/2014/chart" uri="{C3380CC4-5D6E-409C-BE32-E72D297353CC}">
                  <c16:uniqueId val="{00000021-36BF-4850-BFD0-5BD1EE61C6D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{D9F6346A-E9E3-42D6-BF4E-46E65FC2EE86}</c15:txfldGUID>
                      <c15:f>Diagramm!$K$57</c15:f>
                      <c15:dlblFieldTableCache>
                        <c:ptCount val="1"/>
                      </c15:dlblFieldTableCache>
                    </c15:dlblFTEntry>
                  </c15:dlblFieldTable>
                  <c15:showDataLabelsRange val="0"/>
                </c:ext>
                <c:ext xmlns:c16="http://schemas.microsoft.com/office/drawing/2014/chart" uri="{C3380CC4-5D6E-409C-BE32-E72D297353CC}">
                  <c16:uniqueId val="{00000022-36BF-4850-BFD0-5BD1EE61C6D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{53E263D8-2887-4AF1-BBD4-87E455E6DCEB}</c15:txfldGUID>
                      <c15:f>Diagramm!$K$58</c15:f>
                      <c15:dlblFieldTableCache>
                        <c:ptCount val="1"/>
                      </c15:dlblFieldTableCache>
                    </c15:dlblFTEntry>
                  </c15:dlblFieldTable>
                  <c15:showDataLabelsRange val="0"/>
                </c:ext>
                <c:ext xmlns:c16="http://schemas.microsoft.com/office/drawing/2014/chart" uri="{C3380CC4-5D6E-409C-BE32-E72D297353CC}">
                  <c16:uniqueId val="{00000023-36BF-4850-BFD0-5BD1EE61C6D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{F7ABB32B-7688-446B-BE7D-450BF7023FAE}</c15:txfldGUID>
                      <c15:f>Diagramm!$K$59</c15:f>
                      <c15:dlblFieldTableCache>
                        <c:ptCount val="1"/>
                      </c15:dlblFieldTableCache>
                    </c15:dlblFTEntry>
                  </c15:dlblFieldTable>
                  <c15:showDataLabelsRange val="0"/>
                </c:ext>
                <c:ext xmlns:c16="http://schemas.microsoft.com/office/drawing/2014/chart" uri="{C3380CC4-5D6E-409C-BE32-E72D297353CC}">
                  <c16:uniqueId val="{00000024-36BF-4850-BFD0-5BD1EE61C6D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{02664746-9B7B-421C-AE20-F2C13DCA7F45}</c15:txfldGUID>
                      <c15:f>Diagramm!$K$60</c15:f>
                      <c15:dlblFieldTableCache>
                        <c:ptCount val="1"/>
                      </c15:dlblFieldTableCache>
                    </c15:dlblFTEntry>
                  </c15:dlblFieldTable>
                  <c15:showDataLabelsRange val="0"/>
                </c:ext>
                <c:ext xmlns:c16="http://schemas.microsoft.com/office/drawing/2014/chart" uri="{C3380CC4-5D6E-409C-BE32-E72D297353CC}">
                  <c16:uniqueId val="{00000025-36BF-4850-BFD0-5BD1EE61C6D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{1AF91498-DAA6-465D-A68D-B1A07E604AC6}</c15:txfldGUID>
                      <c15:f>Diagramm!$K$61</c15:f>
                      <c15:dlblFieldTableCache>
                        <c:ptCount val="1"/>
                      </c15:dlblFieldTableCache>
                    </c15:dlblFTEntry>
                  </c15:dlblFieldTable>
                  <c15:showDataLabelsRange val="0"/>
                </c:ext>
                <c:ext xmlns:c16="http://schemas.microsoft.com/office/drawing/2014/chart" uri="{C3380CC4-5D6E-409C-BE32-E72D297353CC}">
                  <c16:uniqueId val="{00000026-36BF-4850-BFD0-5BD1EE61C6D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{B01C4831-0957-4B0E-BCA2-0D5CB0734328}</c15:txfldGUID>
                      <c15:f>Diagramm!$K$62</c15:f>
                      <c15:dlblFieldTableCache>
                        <c:ptCount val="1"/>
                      </c15:dlblFieldTableCache>
                    </c15:dlblFTEntry>
                  </c15:dlblFieldTable>
                  <c15:showDataLabelsRange val="0"/>
                </c:ext>
                <c:ext xmlns:c16="http://schemas.microsoft.com/office/drawing/2014/chart" uri="{C3380CC4-5D6E-409C-BE32-E72D297353CC}">
                  <c16:uniqueId val="{00000027-36BF-4850-BFD0-5BD1EE61C6D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{379ED1E0-EE77-4C3D-9BC3-0662D91A83DD}</c15:txfldGUID>
                      <c15:f>Diagramm!$K$63</c15:f>
                      <c15:dlblFieldTableCache>
                        <c:ptCount val="1"/>
                      </c15:dlblFieldTableCache>
                    </c15:dlblFTEntry>
                  </c15:dlblFieldTable>
                  <c15:showDataLabelsRange val="0"/>
                </c:ext>
                <c:ext xmlns:c16="http://schemas.microsoft.com/office/drawing/2014/chart" uri="{C3380CC4-5D6E-409C-BE32-E72D297353CC}">
                  <c16:uniqueId val="{00000028-36BF-4850-BFD0-5BD1EE61C6D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{4EEA3BDD-2D01-4680-B335-76F02873E095}</c15:txfldGUID>
                      <c15:f>Diagramm!$K$64</c15:f>
                      <c15:dlblFieldTableCache>
                        <c:ptCount val="1"/>
                      </c15:dlblFieldTableCache>
                    </c15:dlblFTEntry>
                  </c15:dlblFieldTable>
                  <c15:showDataLabelsRange val="0"/>
                </c:ext>
                <c:ext xmlns:c16="http://schemas.microsoft.com/office/drawing/2014/chart" uri="{C3380CC4-5D6E-409C-BE32-E72D297353CC}">
                  <c16:uniqueId val="{00000029-36BF-4850-BFD0-5BD1EE61C6D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{B2FED728-DC5E-4F0E-A70D-DE97731EB17B}</c15:txfldGUID>
                      <c15:f>Diagramm!$K$65</c15:f>
                      <c15:dlblFieldTableCache>
                        <c:ptCount val="1"/>
                      </c15:dlblFieldTableCache>
                    </c15:dlblFTEntry>
                  </c15:dlblFieldTable>
                  <c15:showDataLabelsRange val="0"/>
                </c:ext>
                <c:ext xmlns:c16="http://schemas.microsoft.com/office/drawing/2014/chart" uri="{C3380CC4-5D6E-409C-BE32-E72D297353CC}">
                  <c16:uniqueId val="{0000002A-36BF-4850-BFD0-5BD1EE61C6D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{4BEE79A9-E4B2-4E53-8224-C39FEBB93E99}</c15:txfldGUID>
                      <c15:f>Diagramm!$K$66</c15:f>
                      <c15:dlblFieldTableCache>
                        <c:ptCount val="1"/>
                      </c15:dlblFieldTableCache>
                    </c15:dlblFTEntry>
                  </c15:dlblFieldTable>
                  <c15:showDataLabelsRange val="0"/>
                </c:ext>
                <c:ext xmlns:c16="http://schemas.microsoft.com/office/drawing/2014/chart" uri="{C3380CC4-5D6E-409C-BE32-E72D297353CC}">
                  <c16:uniqueId val="{0000002B-36BF-4850-BFD0-5BD1EE61C6D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{4A483AA0-26EF-4DA4-9E19-811F0DB28959}</c15:txfldGUID>
                      <c15:f>Diagramm!$K$67</c15:f>
                      <c15:dlblFieldTableCache>
                        <c:ptCount val="1"/>
                      </c15:dlblFieldTableCache>
                    </c15:dlblFTEntry>
                  </c15:dlblFieldTable>
                  <c15:showDataLabelsRange val="0"/>
                </c:ext>
                <c:ext xmlns:c16="http://schemas.microsoft.com/office/drawing/2014/chart" uri="{C3380CC4-5D6E-409C-BE32-E72D297353CC}">
                  <c16:uniqueId val="{0000002C-36BF-4850-BFD0-5BD1EE61C6D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6BF-4850-BFD0-5BD1EE61C6D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{693321B0-05EE-4E1B-84B3-DC78BDC7D8B1}</c15:txfldGUID>
                      <c15:f>Diagramm!$J$46</c15:f>
                      <c15:dlblFieldTableCache>
                        <c:ptCount val="1"/>
                      </c15:dlblFieldTableCache>
                    </c15:dlblFTEntry>
                  </c15:dlblFieldTable>
                  <c15:showDataLabelsRange val="0"/>
                </c:ext>
                <c:ext xmlns:c16="http://schemas.microsoft.com/office/drawing/2014/chart" uri="{C3380CC4-5D6E-409C-BE32-E72D297353CC}">
                  <c16:uniqueId val="{0000002E-36BF-4850-BFD0-5BD1EE61C6D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{AD97058B-5714-45EE-97AD-E689610B1576}</c15:txfldGUID>
                      <c15:f>Diagramm!$J$47</c15:f>
                      <c15:dlblFieldTableCache>
                        <c:ptCount val="1"/>
                      </c15:dlblFieldTableCache>
                    </c15:dlblFTEntry>
                  </c15:dlblFieldTable>
                  <c15:showDataLabelsRange val="0"/>
                </c:ext>
                <c:ext xmlns:c16="http://schemas.microsoft.com/office/drawing/2014/chart" uri="{C3380CC4-5D6E-409C-BE32-E72D297353CC}">
                  <c16:uniqueId val="{0000002F-36BF-4850-BFD0-5BD1EE61C6D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{0F311499-8450-4FA2-9766-8236B55A0F00}</c15:txfldGUID>
                      <c15:f>Diagramm!$J$48</c15:f>
                      <c15:dlblFieldTableCache>
                        <c:ptCount val="1"/>
                      </c15:dlblFieldTableCache>
                    </c15:dlblFTEntry>
                  </c15:dlblFieldTable>
                  <c15:showDataLabelsRange val="0"/>
                </c:ext>
                <c:ext xmlns:c16="http://schemas.microsoft.com/office/drawing/2014/chart" uri="{C3380CC4-5D6E-409C-BE32-E72D297353CC}">
                  <c16:uniqueId val="{00000030-36BF-4850-BFD0-5BD1EE61C6D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{869B3BB1-704E-4849-8C77-CBE4A9EFEFEE}</c15:txfldGUID>
                      <c15:f>Diagramm!$J$49</c15:f>
                      <c15:dlblFieldTableCache>
                        <c:ptCount val="1"/>
                      </c15:dlblFieldTableCache>
                    </c15:dlblFTEntry>
                  </c15:dlblFieldTable>
                  <c15:showDataLabelsRange val="0"/>
                </c:ext>
                <c:ext xmlns:c16="http://schemas.microsoft.com/office/drawing/2014/chart" uri="{C3380CC4-5D6E-409C-BE32-E72D297353CC}">
                  <c16:uniqueId val="{00000031-36BF-4850-BFD0-5BD1EE61C6D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{4406C3E0-9D3F-4CD4-AAFD-B432DD6DE90C}</c15:txfldGUID>
                      <c15:f>Diagramm!$J$50</c15:f>
                      <c15:dlblFieldTableCache>
                        <c:ptCount val="1"/>
                      </c15:dlblFieldTableCache>
                    </c15:dlblFTEntry>
                  </c15:dlblFieldTable>
                  <c15:showDataLabelsRange val="0"/>
                </c:ext>
                <c:ext xmlns:c16="http://schemas.microsoft.com/office/drawing/2014/chart" uri="{C3380CC4-5D6E-409C-BE32-E72D297353CC}">
                  <c16:uniqueId val="{00000032-36BF-4850-BFD0-5BD1EE61C6D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{57B05CF3-7A57-47D5-B282-D41F8DD0FE1A}</c15:txfldGUID>
                      <c15:f>Diagramm!$J$51</c15:f>
                      <c15:dlblFieldTableCache>
                        <c:ptCount val="1"/>
                      </c15:dlblFieldTableCache>
                    </c15:dlblFTEntry>
                  </c15:dlblFieldTable>
                  <c15:showDataLabelsRange val="0"/>
                </c:ext>
                <c:ext xmlns:c16="http://schemas.microsoft.com/office/drawing/2014/chart" uri="{C3380CC4-5D6E-409C-BE32-E72D297353CC}">
                  <c16:uniqueId val="{00000033-36BF-4850-BFD0-5BD1EE61C6D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{47DAF5B4-9C1A-4FCF-80C9-63FB3075CC38}</c15:txfldGUID>
                      <c15:f>Diagramm!$J$52</c15:f>
                      <c15:dlblFieldTableCache>
                        <c:ptCount val="1"/>
                      </c15:dlblFieldTableCache>
                    </c15:dlblFTEntry>
                  </c15:dlblFieldTable>
                  <c15:showDataLabelsRange val="0"/>
                </c:ext>
                <c:ext xmlns:c16="http://schemas.microsoft.com/office/drawing/2014/chart" uri="{C3380CC4-5D6E-409C-BE32-E72D297353CC}">
                  <c16:uniqueId val="{00000034-36BF-4850-BFD0-5BD1EE61C6D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{4F0C1DCE-B76E-441F-89D9-AA097A5604A2}</c15:txfldGUID>
                      <c15:f>Diagramm!$J$53</c15:f>
                      <c15:dlblFieldTableCache>
                        <c:ptCount val="1"/>
                      </c15:dlblFieldTableCache>
                    </c15:dlblFTEntry>
                  </c15:dlblFieldTable>
                  <c15:showDataLabelsRange val="0"/>
                </c:ext>
                <c:ext xmlns:c16="http://schemas.microsoft.com/office/drawing/2014/chart" uri="{C3380CC4-5D6E-409C-BE32-E72D297353CC}">
                  <c16:uniqueId val="{00000035-36BF-4850-BFD0-5BD1EE61C6D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{253495FC-515F-4E6C-BD08-D7F88EB1B959}</c15:txfldGUID>
                      <c15:f>Diagramm!$J$54</c15:f>
                      <c15:dlblFieldTableCache>
                        <c:ptCount val="1"/>
                      </c15:dlblFieldTableCache>
                    </c15:dlblFTEntry>
                  </c15:dlblFieldTable>
                  <c15:showDataLabelsRange val="0"/>
                </c:ext>
                <c:ext xmlns:c16="http://schemas.microsoft.com/office/drawing/2014/chart" uri="{C3380CC4-5D6E-409C-BE32-E72D297353CC}">
                  <c16:uniqueId val="{00000036-36BF-4850-BFD0-5BD1EE61C6D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{4E6CC12F-2C74-47D2-A3E3-B1F62A5EFED2}</c15:txfldGUID>
                      <c15:f>Diagramm!$J$55</c15:f>
                      <c15:dlblFieldTableCache>
                        <c:ptCount val="1"/>
                      </c15:dlblFieldTableCache>
                    </c15:dlblFTEntry>
                  </c15:dlblFieldTable>
                  <c15:showDataLabelsRange val="0"/>
                </c:ext>
                <c:ext xmlns:c16="http://schemas.microsoft.com/office/drawing/2014/chart" uri="{C3380CC4-5D6E-409C-BE32-E72D297353CC}">
                  <c16:uniqueId val="{00000037-36BF-4850-BFD0-5BD1EE61C6D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{3D0851A9-3C2C-4BB4-8C8C-4D80598A7C79}</c15:txfldGUID>
                      <c15:f>Diagramm!$J$56</c15:f>
                      <c15:dlblFieldTableCache>
                        <c:ptCount val="1"/>
                      </c15:dlblFieldTableCache>
                    </c15:dlblFTEntry>
                  </c15:dlblFieldTable>
                  <c15:showDataLabelsRange val="0"/>
                </c:ext>
                <c:ext xmlns:c16="http://schemas.microsoft.com/office/drawing/2014/chart" uri="{C3380CC4-5D6E-409C-BE32-E72D297353CC}">
                  <c16:uniqueId val="{00000038-36BF-4850-BFD0-5BD1EE61C6D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{EC2E62BC-479C-4193-B231-9A5DCEEF4984}</c15:txfldGUID>
                      <c15:f>Diagramm!$J$57</c15:f>
                      <c15:dlblFieldTableCache>
                        <c:ptCount val="1"/>
                      </c15:dlblFieldTableCache>
                    </c15:dlblFTEntry>
                  </c15:dlblFieldTable>
                  <c15:showDataLabelsRange val="0"/>
                </c:ext>
                <c:ext xmlns:c16="http://schemas.microsoft.com/office/drawing/2014/chart" uri="{C3380CC4-5D6E-409C-BE32-E72D297353CC}">
                  <c16:uniqueId val="{00000039-36BF-4850-BFD0-5BD1EE61C6D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{5F90BD0B-1361-4ACA-AD71-7D35A94557DE}</c15:txfldGUID>
                      <c15:f>Diagramm!$J$58</c15:f>
                      <c15:dlblFieldTableCache>
                        <c:ptCount val="1"/>
                      </c15:dlblFieldTableCache>
                    </c15:dlblFTEntry>
                  </c15:dlblFieldTable>
                  <c15:showDataLabelsRange val="0"/>
                </c:ext>
                <c:ext xmlns:c16="http://schemas.microsoft.com/office/drawing/2014/chart" uri="{C3380CC4-5D6E-409C-BE32-E72D297353CC}">
                  <c16:uniqueId val="{0000003A-36BF-4850-BFD0-5BD1EE61C6D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{4A65DFAF-FDC4-4D5D-B843-A6C4E408F789}</c15:txfldGUID>
                      <c15:f>Diagramm!$J$59</c15:f>
                      <c15:dlblFieldTableCache>
                        <c:ptCount val="1"/>
                      </c15:dlblFieldTableCache>
                    </c15:dlblFTEntry>
                  </c15:dlblFieldTable>
                  <c15:showDataLabelsRange val="0"/>
                </c:ext>
                <c:ext xmlns:c16="http://schemas.microsoft.com/office/drawing/2014/chart" uri="{C3380CC4-5D6E-409C-BE32-E72D297353CC}">
                  <c16:uniqueId val="{0000003B-36BF-4850-BFD0-5BD1EE61C6D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{F877AA09-36F6-4478-AD4C-BED79188B24A}</c15:txfldGUID>
                      <c15:f>Diagramm!$J$60</c15:f>
                      <c15:dlblFieldTableCache>
                        <c:ptCount val="1"/>
                      </c15:dlblFieldTableCache>
                    </c15:dlblFTEntry>
                  </c15:dlblFieldTable>
                  <c15:showDataLabelsRange val="0"/>
                </c:ext>
                <c:ext xmlns:c16="http://schemas.microsoft.com/office/drawing/2014/chart" uri="{C3380CC4-5D6E-409C-BE32-E72D297353CC}">
                  <c16:uniqueId val="{0000003C-36BF-4850-BFD0-5BD1EE61C6D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{809E5ABD-E848-4768-B96C-8BAC559A790C}</c15:txfldGUID>
                      <c15:f>Diagramm!$J$61</c15:f>
                      <c15:dlblFieldTableCache>
                        <c:ptCount val="1"/>
                      </c15:dlblFieldTableCache>
                    </c15:dlblFTEntry>
                  </c15:dlblFieldTable>
                  <c15:showDataLabelsRange val="0"/>
                </c:ext>
                <c:ext xmlns:c16="http://schemas.microsoft.com/office/drawing/2014/chart" uri="{C3380CC4-5D6E-409C-BE32-E72D297353CC}">
                  <c16:uniqueId val="{0000003D-36BF-4850-BFD0-5BD1EE61C6D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{80190CAD-FBC3-4A7E-A59F-7ED7D7A5E78E}</c15:txfldGUID>
                      <c15:f>Diagramm!$J$62</c15:f>
                      <c15:dlblFieldTableCache>
                        <c:ptCount val="1"/>
                      </c15:dlblFieldTableCache>
                    </c15:dlblFTEntry>
                  </c15:dlblFieldTable>
                  <c15:showDataLabelsRange val="0"/>
                </c:ext>
                <c:ext xmlns:c16="http://schemas.microsoft.com/office/drawing/2014/chart" uri="{C3380CC4-5D6E-409C-BE32-E72D297353CC}">
                  <c16:uniqueId val="{0000003E-36BF-4850-BFD0-5BD1EE61C6D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{FA0E6C6B-44EE-4E8D-A543-A7AE6A569834}</c15:txfldGUID>
                      <c15:f>Diagramm!$J$63</c15:f>
                      <c15:dlblFieldTableCache>
                        <c:ptCount val="1"/>
                      </c15:dlblFieldTableCache>
                    </c15:dlblFTEntry>
                  </c15:dlblFieldTable>
                  <c15:showDataLabelsRange val="0"/>
                </c:ext>
                <c:ext xmlns:c16="http://schemas.microsoft.com/office/drawing/2014/chart" uri="{C3380CC4-5D6E-409C-BE32-E72D297353CC}">
                  <c16:uniqueId val="{0000003F-36BF-4850-BFD0-5BD1EE61C6D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{63ED3BB6-0A8F-476B-A4D6-5986F50D3312}</c15:txfldGUID>
                      <c15:f>Diagramm!$J$64</c15:f>
                      <c15:dlblFieldTableCache>
                        <c:ptCount val="1"/>
                      </c15:dlblFieldTableCache>
                    </c15:dlblFTEntry>
                  </c15:dlblFieldTable>
                  <c15:showDataLabelsRange val="0"/>
                </c:ext>
                <c:ext xmlns:c16="http://schemas.microsoft.com/office/drawing/2014/chart" uri="{C3380CC4-5D6E-409C-BE32-E72D297353CC}">
                  <c16:uniqueId val="{00000040-36BF-4850-BFD0-5BD1EE61C6D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{E00827DF-30DA-4E13-B952-5B725356802D}</c15:txfldGUID>
                      <c15:f>Diagramm!$J$65</c15:f>
                      <c15:dlblFieldTableCache>
                        <c:ptCount val="1"/>
                      </c15:dlblFieldTableCache>
                    </c15:dlblFTEntry>
                  </c15:dlblFieldTable>
                  <c15:showDataLabelsRange val="0"/>
                </c:ext>
                <c:ext xmlns:c16="http://schemas.microsoft.com/office/drawing/2014/chart" uri="{C3380CC4-5D6E-409C-BE32-E72D297353CC}">
                  <c16:uniqueId val="{00000041-36BF-4850-BFD0-5BD1EE61C6D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{08D635C5-6841-46A3-8840-45D4C6EE9A6B}</c15:txfldGUID>
                      <c15:f>Diagramm!$J$66</c15:f>
                      <c15:dlblFieldTableCache>
                        <c:ptCount val="1"/>
                      </c15:dlblFieldTableCache>
                    </c15:dlblFTEntry>
                  </c15:dlblFieldTable>
                  <c15:showDataLabelsRange val="0"/>
                </c:ext>
                <c:ext xmlns:c16="http://schemas.microsoft.com/office/drawing/2014/chart" uri="{C3380CC4-5D6E-409C-BE32-E72D297353CC}">
                  <c16:uniqueId val="{00000042-36BF-4850-BFD0-5BD1EE61C6D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{ACC9F7AF-889A-4E5F-955E-0CAC369AF15E}</c15:txfldGUID>
                      <c15:f>Diagramm!$J$67</c15:f>
                      <c15:dlblFieldTableCache>
                        <c:ptCount val="1"/>
                      </c15:dlblFieldTableCache>
                    </c15:dlblFTEntry>
                  </c15:dlblFieldTable>
                  <c15:showDataLabelsRange val="0"/>
                </c:ext>
                <c:ext xmlns:c16="http://schemas.microsoft.com/office/drawing/2014/chart" uri="{C3380CC4-5D6E-409C-BE32-E72D297353CC}">
                  <c16:uniqueId val="{00000043-36BF-4850-BFD0-5BD1EE61C6D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6BF-4850-BFD0-5BD1EE61C6D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B2-468F-AB13-64619D80718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B2-468F-AB13-64619D80718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B2-468F-AB13-64619D80718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B2-468F-AB13-64619D80718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B2-468F-AB13-64619D80718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B2-468F-AB13-64619D80718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DB2-468F-AB13-64619D80718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DB2-468F-AB13-64619D80718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DB2-468F-AB13-64619D80718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DB2-468F-AB13-64619D80718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DB2-468F-AB13-64619D80718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DB2-468F-AB13-64619D80718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DB2-468F-AB13-64619D80718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DB2-468F-AB13-64619D80718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DB2-468F-AB13-64619D80718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DB2-468F-AB13-64619D80718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DB2-468F-AB13-64619D80718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DB2-468F-AB13-64619D80718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DB2-468F-AB13-64619D80718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DB2-468F-AB13-64619D80718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DB2-468F-AB13-64619D80718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DB2-468F-AB13-64619D8071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DB2-468F-AB13-64619D80718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DB2-468F-AB13-64619D80718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DB2-468F-AB13-64619D80718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DB2-468F-AB13-64619D80718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DB2-468F-AB13-64619D80718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DB2-468F-AB13-64619D80718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DB2-468F-AB13-64619D80718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DB2-468F-AB13-64619D80718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DB2-468F-AB13-64619D80718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DB2-468F-AB13-64619D80718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DB2-468F-AB13-64619D80718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DB2-468F-AB13-64619D80718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DB2-468F-AB13-64619D80718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DB2-468F-AB13-64619D80718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DB2-468F-AB13-64619D80718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DB2-468F-AB13-64619D80718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DB2-468F-AB13-64619D80718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DB2-468F-AB13-64619D80718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DB2-468F-AB13-64619D80718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DB2-468F-AB13-64619D80718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DB2-468F-AB13-64619D80718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DB2-468F-AB13-64619D80718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DB2-468F-AB13-64619D80718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DB2-468F-AB13-64619D80718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DB2-468F-AB13-64619D80718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DB2-468F-AB13-64619D80718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DB2-468F-AB13-64619D80718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DB2-468F-AB13-64619D80718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DB2-468F-AB13-64619D80718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DB2-468F-AB13-64619D80718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DB2-468F-AB13-64619D80718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DB2-468F-AB13-64619D80718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DB2-468F-AB13-64619D80718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DB2-468F-AB13-64619D80718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DB2-468F-AB13-64619D80718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DB2-468F-AB13-64619D80718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DB2-468F-AB13-64619D80718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DB2-468F-AB13-64619D80718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DB2-468F-AB13-64619D80718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DB2-468F-AB13-64619D80718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DB2-468F-AB13-64619D80718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DB2-468F-AB13-64619D80718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DB2-468F-AB13-64619D80718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DB2-468F-AB13-64619D80718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DB2-468F-AB13-64619D80718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DB2-468F-AB13-64619D80718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DB2-468F-AB13-64619D80718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103.44556088782244</c:v>
                </c:pt>
                <c:pt idx="2">
                  <c:v>105.623875224955</c:v>
                </c:pt>
                <c:pt idx="3">
                  <c:v>100.8267096580684</c:v>
                </c:pt>
                <c:pt idx="4">
                  <c:v>103.47742951409717</c:v>
                </c:pt>
                <c:pt idx="5">
                  <c:v>106.72802939412118</c:v>
                </c:pt>
                <c:pt idx="6">
                  <c:v>109.4368626274745</c:v>
                </c:pt>
                <c:pt idx="7">
                  <c:v>105.04274145170966</c:v>
                </c:pt>
                <c:pt idx="8">
                  <c:v>107.71220755848829</c:v>
                </c:pt>
                <c:pt idx="9">
                  <c:v>109.48935212957409</c:v>
                </c:pt>
                <c:pt idx="10">
                  <c:v>112.28816736652669</c:v>
                </c:pt>
                <c:pt idx="11">
                  <c:v>108.17336532693463</c:v>
                </c:pt>
                <c:pt idx="12">
                  <c:v>110.63287342531494</c:v>
                </c:pt>
                <c:pt idx="13">
                  <c:v>113.49167666466707</c:v>
                </c:pt>
                <c:pt idx="14">
                  <c:v>115.95118476304739</c:v>
                </c:pt>
                <c:pt idx="15">
                  <c:v>111.53644271145771</c:v>
                </c:pt>
                <c:pt idx="16">
                  <c:v>113.12425014997001</c:v>
                </c:pt>
                <c:pt idx="17">
                  <c:v>114.26589682063589</c:v>
                </c:pt>
                <c:pt idx="18">
                  <c:v>116.33735752849429</c:v>
                </c:pt>
                <c:pt idx="19">
                  <c:v>112.04259148170365</c:v>
                </c:pt>
                <c:pt idx="20">
                  <c:v>112.90866826634674</c:v>
                </c:pt>
                <c:pt idx="21">
                  <c:v>114.6370725854829</c:v>
                </c:pt>
                <c:pt idx="22">
                  <c:v>116.6747900419916</c:v>
                </c:pt>
                <c:pt idx="23">
                  <c:v>112.61810137972405</c:v>
                </c:pt>
                <c:pt idx="24">
                  <c:v>112.87305038992201</c:v>
                </c:pt>
              </c:numCache>
            </c:numRef>
          </c:val>
          <c:smooth val="0"/>
          <c:extLst>
            <c:ext xmlns:c16="http://schemas.microsoft.com/office/drawing/2014/chart" uri="{C3380CC4-5D6E-409C-BE32-E72D297353CC}">
              <c16:uniqueId val="{00000000-7FEA-475A-B6D1-28B53E2F09C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109.156050955414</c:v>
                </c:pt>
                <c:pt idx="2">
                  <c:v>111.75690021231421</c:v>
                </c:pt>
                <c:pt idx="3">
                  <c:v>103.31740976645436</c:v>
                </c:pt>
                <c:pt idx="4">
                  <c:v>104.8832271762208</c:v>
                </c:pt>
                <c:pt idx="5">
                  <c:v>110.56263269639066</c:v>
                </c:pt>
                <c:pt idx="6">
                  <c:v>114.5435244161359</c:v>
                </c:pt>
                <c:pt idx="7">
                  <c:v>109.10297239915074</c:v>
                </c:pt>
                <c:pt idx="8">
                  <c:v>110.50955414012739</c:v>
                </c:pt>
                <c:pt idx="9">
                  <c:v>114.0923566878981</c:v>
                </c:pt>
                <c:pt idx="10">
                  <c:v>121.23142250530785</c:v>
                </c:pt>
                <c:pt idx="11">
                  <c:v>114.5435244161359</c:v>
                </c:pt>
                <c:pt idx="12">
                  <c:v>116.87898089171975</c:v>
                </c:pt>
                <c:pt idx="13">
                  <c:v>126.64543524416136</c:v>
                </c:pt>
                <c:pt idx="14">
                  <c:v>131.23673036093416</c:v>
                </c:pt>
                <c:pt idx="15">
                  <c:v>124.28343949044587</c:v>
                </c:pt>
                <c:pt idx="16">
                  <c:v>126.00849256900213</c:v>
                </c:pt>
                <c:pt idx="17">
                  <c:v>135.32377919320595</c:v>
                </c:pt>
                <c:pt idx="18">
                  <c:v>142.62208067940551</c:v>
                </c:pt>
                <c:pt idx="19">
                  <c:v>135.42993630573247</c:v>
                </c:pt>
                <c:pt idx="20">
                  <c:v>136.75690021231421</c:v>
                </c:pt>
                <c:pt idx="21">
                  <c:v>145.03715498938431</c:v>
                </c:pt>
                <c:pt idx="22">
                  <c:v>152.09660297239915</c:v>
                </c:pt>
                <c:pt idx="23">
                  <c:v>142.40976645435245</c:v>
                </c:pt>
                <c:pt idx="24">
                  <c:v>138.13694267515925</c:v>
                </c:pt>
              </c:numCache>
            </c:numRef>
          </c:val>
          <c:smooth val="0"/>
          <c:extLst>
            <c:ext xmlns:c16="http://schemas.microsoft.com/office/drawing/2014/chart" uri="{C3380CC4-5D6E-409C-BE32-E72D297353CC}">
              <c16:uniqueId val="{00000001-7FEA-475A-B6D1-28B53E2F09C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102.30826507818318</c:v>
                </c:pt>
                <c:pt idx="2">
                  <c:v>101.3402829486225</c:v>
                </c:pt>
                <c:pt idx="3">
                  <c:v>99.694713328369318</c:v>
                </c:pt>
                <c:pt idx="4">
                  <c:v>95.874906924795226</c:v>
                </c:pt>
                <c:pt idx="5">
                  <c:v>96.790766939687273</c:v>
                </c:pt>
                <c:pt idx="6">
                  <c:v>96.373790022338042</c:v>
                </c:pt>
                <c:pt idx="7">
                  <c:v>95.979151154132538</c:v>
                </c:pt>
                <c:pt idx="8">
                  <c:v>95.405807892777361</c:v>
                </c:pt>
                <c:pt idx="9">
                  <c:v>96.135517498138498</c:v>
                </c:pt>
                <c:pt idx="10">
                  <c:v>95.338793745346237</c:v>
                </c:pt>
                <c:pt idx="11">
                  <c:v>94.34102755026062</c:v>
                </c:pt>
                <c:pt idx="12">
                  <c:v>95.532390171258371</c:v>
                </c:pt>
                <c:pt idx="13">
                  <c:v>98.108711839166034</c:v>
                </c:pt>
                <c:pt idx="14">
                  <c:v>96.939687267311996</c:v>
                </c:pt>
                <c:pt idx="15">
                  <c:v>96.306775874906918</c:v>
                </c:pt>
                <c:pt idx="16">
                  <c:v>95.636634400595682</c:v>
                </c:pt>
                <c:pt idx="17">
                  <c:v>96.247207743857032</c:v>
                </c:pt>
                <c:pt idx="18">
                  <c:v>95.093075204765455</c:v>
                </c:pt>
                <c:pt idx="19">
                  <c:v>93.767684288905443</c:v>
                </c:pt>
                <c:pt idx="20">
                  <c:v>92.620997766195089</c:v>
                </c:pt>
                <c:pt idx="21">
                  <c:v>94.743112434847347</c:v>
                </c:pt>
                <c:pt idx="22">
                  <c:v>93.469843633655998</c:v>
                </c:pt>
                <c:pt idx="23">
                  <c:v>92.546537602382728</c:v>
                </c:pt>
                <c:pt idx="24">
                  <c:v>88.339538346984355</c:v>
                </c:pt>
              </c:numCache>
            </c:numRef>
          </c:val>
          <c:smooth val="0"/>
          <c:extLst>
            <c:ext xmlns:c16="http://schemas.microsoft.com/office/drawing/2014/chart" uri="{C3380CC4-5D6E-409C-BE32-E72D297353CC}">
              <c16:uniqueId val="{00000002-7FEA-475A-B6D1-28B53E2F09C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FEA-475A-B6D1-28B53E2F09C9}"/>
                </c:ext>
              </c:extLst>
            </c:dLbl>
            <c:dLbl>
              <c:idx val="1"/>
              <c:delete val="1"/>
              <c:extLst>
                <c:ext xmlns:c15="http://schemas.microsoft.com/office/drawing/2012/chart" uri="{CE6537A1-D6FC-4f65-9D91-7224C49458BB}"/>
                <c:ext xmlns:c16="http://schemas.microsoft.com/office/drawing/2014/chart" uri="{C3380CC4-5D6E-409C-BE32-E72D297353CC}">
                  <c16:uniqueId val="{00000004-7FEA-475A-B6D1-28B53E2F09C9}"/>
                </c:ext>
              </c:extLst>
            </c:dLbl>
            <c:dLbl>
              <c:idx val="2"/>
              <c:delete val="1"/>
              <c:extLst>
                <c:ext xmlns:c15="http://schemas.microsoft.com/office/drawing/2012/chart" uri="{CE6537A1-D6FC-4f65-9D91-7224C49458BB}"/>
                <c:ext xmlns:c16="http://schemas.microsoft.com/office/drawing/2014/chart" uri="{C3380CC4-5D6E-409C-BE32-E72D297353CC}">
                  <c16:uniqueId val="{00000005-7FEA-475A-B6D1-28B53E2F09C9}"/>
                </c:ext>
              </c:extLst>
            </c:dLbl>
            <c:dLbl>
              <c:idx val="3"/>
              <c:delete val="1"/>
              <c:extLst>
                <c:ext xmlns:c15="http://schemas.microsoft.com/office/drawing/2012/chart" uri="{CE6537A1-D6FC-4f65-9D91-7224C49458BB}"/>
                <c:ext xmlns:c16="http://schemas.microsoft.com/office/drawing/2014/chart" uri="{C3380CC4-5D6E-409C-BE32-E72D297353CC}">
                  <c16:uniqueId val="{00000006-7FEA-475A-B6D1-28B53E2F09C9}"/>
                </c:ext>
              </c:extLst>
            </c:dLbl>
            <c:dLbl>
              <c:idx val="4"/>
              <c:delete val="1"/>
              <c:extLst>
                <c:ext xmlns:c15="http://schemas.microsoft.com/office/drawing/2012/chart" uri="{CE6537A1-D6FC-4f65-9D91-7224C49458BB}"/>
                <c:ext xmlns:c16="http://schemas.microsoft.com/office/drawing/2014/chart" uri="{C3380CC4-5D6E-409C-BE32-E72D297353CC}">
                  <c16:uniqueId val="{00000007-7FEA-475A-B6D1-28B53E2F09C9}"/>
                </c:ext>
              </c:extLst>
            </c:dLbl>
            <c:dLbl>
              <c:idx val="5"/>
              <c:delete val="1"/>
              <c:extLst>
                <c:ext xmlns:c15="http://schemas.microsoft.com/office/drawing/2012/chart" uri="{CE6537A1-D6FC-4f65-9D91-7224C49458BB}"/>
                <c:ext xmlns:c16="http://schemas.microsoft.com/office/drawing/2014/chart" uri="{C3380CC4-5D6E-409C-BE32-E72D297353CC}">
                  <c16:uniqueId val="{00000008-7FEA-475A-B6D1-28B53E2F09C9}"/>
                </c:ext>
              </c:extLst>
            </c:dLbl>
            <c:dLbl>
              <c:idx val="6"/>
              <c:delete val="1"/>
              <c:extLst>
                <c:ext xmlns:c15="http://schemas.microsoft.com/office/drawing/2012/chart" uri="{CE6537A1-D6FC-4f65-9D91-7224C49458BB}"/>
                <c:ext xmlns:c16="http://schemas.microsoft.com/office/drawing/2014/chart" uri="{C3380CC4-5D6E-409C-BE32-E72D297353CC}">
                  <c16:uniqueId val="{00000009-7FEA-475A-B6D1-28B53E2F09C9}"/>
                </c:ext>
              </c:extLst>
            </c:dLbl>
            <c:dLbl>
              <c:idx val="7"/>
              <c:delete val="1"/>
              <c:extLst>
                <c:ext xmlns:c15="http://schemas.microsoft.com/office/drawing/2012/chart" uri="{CE6537A1-D6FC-4f65-9D91-7224C49458BB}"/>
                <c:ext xmlns:c16="http://schemas.microsoft.com/office/drawing/2014/chart" uri="{C3380CC4-5D6E-409C-BE32-E72D297353CC}">
                  <c16:uniqueId val="{0000000A-7FEA-475A-B6D1-28B53E2F09C9}"/>
                </c:ext>
              </c:extLst>
            </c:dLbl>
            <c:dLbl>
              <c:idx val="8"/>
              <c:delete val="1"/>
              <c:extLst>
                <c:ext xmlns:c15="http://schemas.microsoft.com/office/drawing/2012/chart" uri="{CE6537A1-D6FC-4f65-9D91-7224C49458BB}"/>
                <c:ext xmlns:c16="http://schemas.microsoft.com/office/drawing/2014/chart" uri="{C3380CC4-5D6E-409C-BE32-E72D297353CC}">
                  <c16:uniqueId val="{0000000B-7FEA-475A-B6D1-28B53E2F09C9}"/>
                </c:ext>
              </c:extLst>
            </c:dLbl>
            <c:dLbl>
              <c:idx val="9"/>
              <c:delete val="1"/>
              <c:extLst>
                <c:ext xmlns:c15="http://schemas.microsoft.com/office/drawing/2012/chart" uri="{CE6537A1-D6FC-4f65-9D91-7224C49458BB}"/>
                <c:ext xmlns:c16="http://schemas.microsoft.com/office/drawing/2014/chart" uri="{C3380CC4-5D6E-409C-BE32-E72D297353CC}">
                  <c16:uniqueId val="{0000000C-7FEA-475A-B6D1-28B53E2F09C9}"/>
                </c:ext>
              </c:extLst>
            </c:dLbl>
            <c:dLbl>
              <c:idx val="10"/>
              <c:delete val="1"/>
              <c:extLst>
                <c:ext xmlns:c15="http://schemas.microsoft.com/office/drawing/2012/chart" uri="{CE6537A1-D6FC-4f65-9D91-7224C49458BB}"/>
                <c:ext xmlns:c16="http://schemas.microsoft.com/office/drawing/2014/chart" uri="{C3380CC4-5D6E-409C-BE32-E72D297353CC}">
                  <c16:uniqueId val="{0000000D-7FEA-475A-B6D1-28B53E2F09C9}"/>
                </c:ext>
              </c:extLst>
            </c:dLbl>
            <c:dLbl>
              <c:idx val="11"/>
              <c:delete val="1"/>
              <c:extLst>
                <c:ext xmlns:c15="http://schemas.microsoft.com/office/drawing/2012/chart" uri="{CE6537A1-D6FC-4f65-9D91-7224C49458BB}"/>
                <c:ext xmlns:c16="http://schemas.microsoft.com/office/drawing/2014/chart" uri="{C3380CC4-5D6E-409C-BE32-E72D297353CC}">
                  <c16:uniqueId val="{0000000E-7FEA-475A-B6D1-28B53E2F09C9}"/>
                </c:ext>
              </c:extLst>
            </c:dLbl>
            <c:dLbl>
              <c:idx val="12"/>
              <c:delete val="1"/>
              <c:extLst>
                <c:ext xmlns:c15="http://schemas.microsoft.com/office/drawing/2012/chart" uri="{CE6537A1-D6FC-4f65-9D91-7224C49458BB}"/>
                <c:ext xmlns:c16="http://schemas.microsoft.com/office/drawing/2014/chart" uri="{C3380CC4-5D6E-409C-BE32-E72D297353CC}">
                  <c16:uniqueId val="{0000000F-7FEA-475A-B6D1-28B53E2F09C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FEA-475A-B6D1-28B53E2F09C9}"/>
                </c:ext>
              </c:extLst>
            </c:dLbl>
            <c:dLbl>
              <c:idx val="14"/>
              <c:delete val="1"/>
              <c:extLst>
                <c:ext xmlns:c15="http://schemas.microsoft.com/office/drawing/2012/chart" uri="{CE6537A1-D6FC-4f65-9D91-7224C49458BB}"/>
                <c:ext xmlns:c16="http://schemas.microsoft.com/office/drawing/2014/chart" uri="{C3380CC4-5D6E-409C-BE32-E72D297353CC}">
                  <c16:uniqueId val="{00000011-7FEA-475A-B6D1-28B53E2F09C9}"/>
                </c:ext>
              </c:extLst>
            </c:dLbl>
            <c:dLbl>
              <c:idx val="15"/>
              <c:delete val="1"/>
              <c:extLst>
                <c:ext xmlns:c15="http://schemas.microsoft.com/office/drawing/2012/chart" uri="{CE6537A1-D6FC-4f65-9D91-7224C49458BB}"/>
                <c:ext xmlns:c16="http://schemas.microsoft.com/office/drawing/2014/chart" uri="{C3380CC4-5D6E-409C-BE32-E72D297353CC}">
                  <c16:uniqueId val="{00000012-7FEA-475A-B6D1-28B53E2F09C9}"/>
                </c:ext>
              </c:extLst>
            </c:dLbl>
            <c:dLbl>
              <c:idx val="16"/>
              <c:delete val="1"/>
              <c:extLst>
                <c:ext xmlns:c15="http://schemas.microsoft.com/office/drawing/2012/chart" uri="{CE6537A1-D6FC-4f65-9D91-7224C49458BB}"/>
                <c:ext xmlns:c16="http://schemas.microsoft.com/office/drawing/2014/chart" uri="{C3380CC4-5D6E-409C-BE32-E72D297353CC}">
                  <c16:uniqueId val="{00000013-7FEA-475A-B6D1-28B53E2F09C9}"/>
                </c:ext>
              </c:extLst>
            </c:dLbl>
            <c:dLbl>
              <c:idx val="17"/>
              <c:delete val="1"/>
              <c:extLst>
                <c:ext xmlns:c15="http://schemas.microsoft.com/office/drawing/2012/chart" uri="{CE6537A1-D6FC-4f65-9D91-7224C49458BB}"/>
                <c:ext xmlns:c16="http://schemas.microsoft.com/office/drawing/2014/chart" uri="{C3380CC4-5D6E-409C-BE32-E72D297353CC}">
                  <c16:uniqueId val="{00000014-7FEA-475A-B6D1-28B53E2F09C9}"/>
                </c:ext>
              </c:extLst>
            </c:dLbl>
            <c:dLbl>
              <c:idx val="18"/>
              <c:delete val="1"/>
              <c:extLst>
                <c:ext xmlns:c15="http://schemas.microsoft.com/office/drawing/2012/chart" uri="{CE6537A1-D6FC-4f65-9D91-7224C49458BB}"/>
                <c:ext xmlns:c16="http://schemas.microsoft.com/office/drawing/2014/chart" uri="{C3380CC4-5D6E-409C-BE32-E72D297353CC}">
                  <c16:uniqueId val="{00000015-7FEA-475A-B6D1-28B53E2F09C9}"/>
                </c:ext>
              </c:extLst>
            </c:dLbl>
            <c:dLbl>
              <c:idx val="19"/>
              <c:delete val="1"/>
              <c:extLst>
                <c:ext xmlns:c15="http://schemas.microsoft.com/office/drawing/2012/chart" uri="{CE6537A1-D6FC-4f65-9D91-7224C49458BB}"/>
                <c:ext xmlns:c16="http://schemas.microsoft.com/office/drawing/2014/chart" uri="{C3380CC4-5D6E-409C-BE32-E72D297353CC}">
                  <c16:uniqueId val="{00000016-7FEA-475A-B6D1-28B53E2F09C9}"/>
                </c:ext>
              </c:extLst>
            </c:dLbl>
            <c:dLbl>
              <c:idx val="20"/>
              <c:delete val="1"/>
              <c:extLst>
                <c:ext xmlns:c15="http://schemas.microsoft.com/office/drawing/2012/chart" uri="{CE6537A1-D6FC-4f65-9D91-7224C49458BB}"/>
                <c:ext xmlns:c16="http://schemas.microsoft.com/office/drawing/2014/chart" uri="{C3380CC4-5D6E-409C-BE32-E72D297353CC}">
                  <c16:uniqueId val="{00000017-7FEA-475A-B6D1-28B53E2F09C9}"/>
                </c:ext>
              </c:extLst>
            </c:dLbl>
            <c:dLbl>
              <c:idx val="21"/>
              <c:delete val="1"/>
              <c:extLst>
                <c:ext xmlns:c15="http://schemas.microsoft.com/office/drawing/2012/chart" uri="{CE6537A1-D6FC-4f65-9D91-7224C49458BB}"/>
                <c:ext xmlns:c16="http://schemas.microsoft.com/office/drawing/2014/chart" uri="{C3380CC4-5D6E-409C-BE32-E72D297353CC}">
                  <c16:uniqueId val="{00000018-7FEA-475A-B6D1-28B53E2F09C9}"/>
                </c:ext>
              </c:extLst>
            </c:dLbl>
            <c:dLbl>
              <c:idx val="22"/>
              <c:delete val="1"/>
              <c:extLst>
                <c:ext xmlns:c15="http://schemas.microsoft.com/office/drawing/2012/chart" uri="{CE6537A1-D6FC-4f65-9D91-7224C49458BB}"/>
                <c:ext xmlns:c16="http://schemas.microsoft.com/office/drawing/2014/chart" uri="{C3380CC4-5D6E-409C-BE32-E72D297353CC}">
                  <c16:uniqueId val="{00000019-7FEA-475A-B6D1-28B53E2F09C9}"/>
                </c:ext>
              </c:extLst>
            </c:dLbl>
            <c:dLbl>
              <c:idx val="23"/>
              <c:delete val="1"/>
              <c:extLst>
                <c:ext xmlns:c15="http://schemas.microsoft.com/office/drawing/2012/chart" uri="{CE6537A1-D6FC-4f65-9D91-7224C49458BB}"/>
                <c:ext xmlns:c16="http://schemas.microsoft.com/office/drawing/2014/chart" uri="{C3380CC4-5D6E-409C-BE32-E72D297353CC}">
                  <c16:uniqueId val="{0000001A-7FEA-475A-B6D1-28B53E2F09C9}"/>
                </c:ext>
              </c:extLst>
            </c:dLbl>
            <c:dLbl>
              <c:idx val="24"/>
              <c:delete val="1"/>
              <c:extLst>
                <c:ext xmlns:c15="http://schemas.microsoft.com/office/drawing/2012/chart" uri="{CE6537A1-D6FC-4f65-9D91-7224C49458BB}"/>
                <c:ext xmlns:c16="http://schemas.microsoft.com/office/drawing/2014/chart" uri="{C3380CC4-5D6E-409C-BE32-E72D297353CC}">
                  <c16:uniqueId val="{0000001B-7FEA-475A-B6D1-28B53E2F09C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FEA-475A-B6D1-28B53E2F09C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Aurich (03452)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60211</v>
      </c>
      <c r="F11" s="238">
        <v>60075</v>
      </c>
      <c r="G11" s="238">
        <v>62239</v>
      </c>
      <c r="H11" s="238">
        <v>61152</v>
      </c>
      <c r="I11" s="265">
        <v>60230</v>
      </c>
      <c r="J11" s="263">
        <v>-19</v>
      </c>
      <c r="K11" s="266">
        <v>-3.1545741324921134E-2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18.200993174004751</v>
      </c>
      <c r="E13" s="115">
        <v>10959</v>
      </c>
      <c r="F13" s="114">
        <v>10713</v>
      </c>
      <c r="G13" s="114">
        <v>11557</v>
      </c>
      <c r="H13" s="114">
        <v>11576</v>
      </c>
      <c r="I13" s="140">
        <v>10977</v>
      </c>
      <c r="J13" s="115">
        <v>-18</v>
      </c>
      <c r="K13" s="116">
        <v>-0.16397922929762229</v>
      </c>
    </row>
    <row r="14" spans="1:255" ht="14.1" customHeight="1" x14ac:dyDescent="0.2">
      <c r="A14" s="306" t="s">
        <v>230</v>
      </c>
      <c r="B14" s="307"/>
      <c r="C14" s="308"/>
      <c r="D14" s="113">
        <v>63.784026174619257</v>
      </c>
      <c r="E14" s="115">
        <v>38405</v>
      </c>
      <c r="F14" s="114">
        <v>38548</v>
      </c>
      <c r="G14" s="114">
        <v>39833</v>
      </c>
      <c r="H14" s="114">
        <v>38876</v>
      </c>
      <c r="I14" s="140">
        <v>38572</v>
      </c>
      <c r="J14" s="115">
        <v>-167</v>
      </c>
      <c r="K14" s="116">
        <v>-0.43295654879186973</v>
      </c>
    </row>
    <row r="15" spans="1:255" ht="14.1" customHeight="1" x14ac:dyDescent="0.2">
      <c r="A15" s="306" t="s">
        <v>231</v>
      </c>
      <c r="B15" s="307"/>
      <c r="C15" s="308"/>
      <c r="D15" s="113">
        <v>8.528341997309461</v>
      </c>
      <c r="E15" s="115">
        <v>5135</v>
      </c>
      <c r="F15" s="114">
        <v>5149</v>
      </c>
      <c r="G15" s="114">
        <v>5188</v>
      </c>
      <c r="H15" s="114">
        <v>5154</v>
      </c>
      <c r="I15" s="140">
        <v>5137</v>
      </c>
      <c r="J15" s="115">
        <v>-2</v>
      </c>
      <c r="K15" s="116">
        <v>-3.8933229511387966E-2</v>
      </c>
    </row>
    <row r="16" spans="1:255" ht="14.1" customHeight="1" x14ac:dyDescent="0.2">
      <c r="A16" s="306" t="s">
        <v>232</v>
      </c>
      <c r="B16" s="307"/>
      <c r="C16" s="308"/>
      <c r="D16" s="113">
        <v>8.7874308681138</v>
      </c>
      <c r="E16" s="115">
        <v>5291</v>
      </c>
      <c r="F16" s="114">
        <v>5245</v>
      </c>
      <c r="G16" s="114">
        <v>5236</v>
      </c>
      <c r="H16" s="114">
        <v>5127</v>
      </c>
      <c r="I16" s="140">
        <v>5131</v>
      </c>
      <c r="J16" s="115">
        <v>160</v>
      </c>
      <c r="K16" s="116">
        <v>3.118300526213214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1.7139725299363904</v>
      </c>
      <c r="E18" s="115">
        <v>1032</v>
      </c>
      <c r="F18" s="114">
        <v>963</v>
      </c>
      <c r="G18" s="114">
        <v>1065</v>
      </c>
      <c r="H18" s="114">
        <v>1053</v>
      </c>
      <c r="I18" s="140">
        <v>1019</v>
      </c>
      <c r="J18" s="115">
        <v>13</v>
      </c>
      <c r="K18" s="116">
        <v>1.2757605495583906</v>
      </c>
    </row>
    <row r="19" spans="1:255" ht="14.1" customHeight="1" x14ac:dyDescent="0.2">
      <c r="A19" s="306" t="s">
        <v>235</v>
      </c>
      <c r="B19" s="307" t="s">
        <v>236</v>
      </c>
      <c r="C19" s="308"/>
      <c r="D19" s="113">
        <v>1.3668598761023734</v>
      </c>
      <c r="E19" s="115">
        <v>823</v>
      </c>
      <c r="F19" s="114">
        <v>770</v>
      </c>
      <c r="G19" s="114">
        <v>828</v>
      </c>
      <c r="H19" s="114">
        <v>804</v>
      </c>
      <c r="I19" s="140">
        <v>798</v>
      </c>
      <c r="J19" s="115">
        <v>25</v>
      </c>
      <c r="K19" s="116">
        <v>3.1328320802005014</v>
      </c>
    </row>
    <row r="20" spans="1:255" ht="14.1" customHeight="1" x14ac:dyDescent="0.2">
      <c r="A20" s="306">
        <v>12</v>
      </c>
      <c r="B20" s="307" t="s">
        <v>237</v>
      </c>
      <c r="C20" s="308"/>
      <c r="D20" s="113">
        <v>1.4266496155187591</v>
      </c>
      <c r="E20" s="115">
        <v>859</v>
      </c>
      <c r="F20" s="114">
        <v>786</v>
      </c>
      <c r="G20" s="114">
        <v>918</v>
      </c>
      <c r="H20" s="114">
        <v>899</v>
      </c>
      <c r="I20" s="140">
        <v>868</v>
      </c>
      <c r="J20" s="115">
        <v>-9</v>
      </c>
      <c r="K20" s="116">
        <v>-1.0368663594470047</v>
      </c>
    </row>
    <row r="21" spans="1:255" ht="14.1" customHeight="1" x14ac:dyDescent="0.2">
      <c r="A21" s="306">
        <v>21</v>
      </c>
      <c r="B21" s="307" t="s">
        <v>238</v>
      </c>
      <c r="C21" s="308"/>
      <c r="D21" s="113">
        <v>0.11459700054807261</v>
      </c>
      <c r="E21" s="115">
        <v>69</v>
      </c>
      <c r="F21" s="114">
        <v>68</v>
      </c>
      <c r="G21" s="114">
        <v>75</v>
      </c>
      <c r="H21" s="114">
        <v>72</v>
      </c>
      <c r="I21" s="140">
        <v>73</v>
      </c>
      <c r="J21" s="115">
        <v>-4</v>
      </c>
      <c r="K21" s="116">
        <v>-5.4794520547945202</v>
      </c>
    </row>
    <row r="22" spans="1:255" ht="14.1" customHeight="1" x14ac:dyDescent="0.2">
      <c r="A22" s="306">
        <v>22</v>
      </c>
      <c r="B22" s="307" t="s">
        <v>239</v>
      </c>
      <c r="C22" s="308"/>
      <c r="D22" s="113">
        <v>1.8501602697181578</v>
      </c>
      <c r="E22" s="115">
        <v>1114</v>
      </c>
      <c r="F22" s="114">
        <v>1171</v>
      </c>
      <c r="G22" s="114">
        <v>1252</v>
      </c>
      <c r="H22" s="114">
        <v>1294</v>
      </c>
      <c r="I22" s="140">
        <v>1335</v>
      </c>
      <c r="J22" s="115">
        <v>-221</v>
      </c>
      <c r="K22" s="116">
        <v>-16.554307116104869</v>
      </c>
    </row>
    <row r="23" spans="1:255" ht="14.1" customHeight="1" x14ac:dyDescent="0.2">
      <c r="A23" s="306">
        <v>23</v>
      </c>
      <c r="B23" s="307" t="s">
        <v>240</v>
      </c>
      <c r="C23" s="308"/>
      <c r="D23" s="113">
        <v>0.30227034927172775</v>
      </c>
      <c r="E23" s="115">
        <v>182</v>
      </c>
      <c r="F23" s="114">
        <v>178</v>
      </c>
      <c r="G23" s="114">
        <v>179</v>
      </c>
      <c r="H23" s="114">
        <v>169</v>
      </c>
      <c r="I23" s="140">
        <v>172</v>
      </c>
      <c r="J23" s="115">
        <v>10</v>
      </c>
      <c r="K23" s="116">
        <v>5.8139534883720927</v>
      </c>
    </row>
    <row r="24" spans="1:255" ht="14.1" customHeight="1" x14ac:dyDescent="0.2">
      <c r="A24" s="306">
        <v>24</v>
      </c>
      <c r="B24" s="307" t="s">
        <v>241</v>
      </c>
      <c r="C24" s="308"/>
      <c r="D24" s="113">
        <v>2.3052266197206492</v>
      </c>
      <c r="E24" s="115">
        <v>1388</v>
      </c>
      <c r="F24" s="114">
        <v>1420</v>
      </c>
      <c r="G24" s="114">
        <v>1612</v>
      </c>
      <c r="H24" s="114">
        <v>1590</v>
      </c>
      <c r="I24" s="140">
        <v>1624</v>
      </c>
      <c r="J24" s="115">
        <v>-236</v>
      </c>
      <c r="K24" s="116">
        <v>-14.532019704433498</v>
      </c>
    </row>
    <row r="25" spans="1:255" ht="14.1" customHeight="1" x14ac:dyDescent="0.2">
      <c r="A25" s="306">
        <v>25</v>
      </c>
      <c r="B25" s="307" t="s">
        <v>242</v>
      </c>
      <c r="C25" s="308"/>
      <c r="D25" s="113">
        <v>5.5371942003952768</v>
      </c>
      <c r="E25" s="115">
        <v>3334</v>
      </c>
      <c r="F25" s="114">
        <v>3341</v>
      </c>
      <c r="G25" s="114">
        <v>3397</v>
      </c>
      <c r="H25" s="114">
        <v>3299</v>
      </c>
      <c r="I25" s="140">
        <v>3428</v>
      </c>
      <c r="J25" s="115">
        <v>-94</v>
      </c>
      <c r="K25" s="116">
        <v>-2.7421236872812136</v>
      </c>
    </row>
    <row r="26" spans="1:255" ht="14.1" customHeight="1" x14ac:dyDescent="0.2">
      <c r="A26" s="306">
        <v>26</v>
      </c>
      <c r="B26" s="307" t="s">
        <v>243</v>
      </c>
      <c r="C26" s="308"/>
      <c r="D26" s="113">
        <v>3.8614206706415772</v>
      </c>
      <c r="E26" s="115">
        <v>2325</v>
      </c>
      <c r="F26" s="114">
        <v>2333</v>
      </c>
      <c r="G26" s="114">
        <v>2368</v>
      </c>
      <c r="H26" s="114">
        <v>2307</v>
      </c>
      <c r="I26" s="140">
        <v>2331</v>
      </c>
      <c r="J26" s="115">
        <v>-6</v>
      </c>
      <c r="K26" s="116">
        <v>-0.2574002574002574</v>
      </c>
    </row>
    <row r="27" spans="1:255" ht="14.1" customHeight="1" x14ac:dyDescent="0.2">
      <c r="A27" s="306">
        <v>27</v>
      </c>
      <c r="B27" s="307" t="s">
        <v>244</v>
      </c>
      <c r="C27" s="308"/>
      <c r="D27" s="113">
        <v>2.0145820531132186</v>
      </c>
      <c r="E27" s="115">
        <v>1213</v>
      </c>
      <c r="F27" s="114">
        <v>1229</v>
      </c>
      <c r="G27" s="114">
        <v>1245</v>
      </c>
      <c r="H27" s="114">
        <v>1216</v>
      </c>
      <c r="I27" s="140">
        <v>1207</v>
      </c>
      <c r="J27" s="115">
        <v>6</v>
      </c>
      <c r="K27" s="116">
        <v>0.4971002485501243</v>
      </c>
    </row>
    <row r="28" spans="1:255" ht="14.1" customHeight="1" x14ac:dyDescent="0.2">
      <c r="A28" s="306">
        <v>28</v>
      </c>
      <c r="B28" s="307" t="s">
        <v>245</v>
      </c>
      <c r="C28" s="308"/>
      <c r="D28" s="113">
        <v>0.13120526149706865</v>
      </c>
      <c r="E28" s="115">
        <v>79</v>
      </c>
      <c r="F28" s="114">
        <v>76</v>
      </c>
      <c r="G28" s="114">
        <v>76</v>
      </c>
      <c r="H28" s="114">
        <v>75</v>
      </c>
      <c r="I28" s="140">
        <v>75</v>
      </c>
      <c r="J28" s="115">
        <v>4</v>
      </c>
      <c r="K28" s="116">
        <v>5.333333333333333</v>
      </c>
    </row>
    <row r="29" spans="1:255" ht="14.1" customHeight="1" x14ac:dyDescent="0.2">
      <c r="A29" s="306">
        <v>29</v>
      </c>
      <c r="B29" s="307" t="s">
        <v>246</v>
      </c>
      <c r="C29" s="308"/>
      <c r="D29" s="113">
        <v>4.1055621065918189</v>
      </c>
      <c r="E29" s="115">
        <v>2472</v>
      </c>
      <c r="F29" s="114">
        <v>2445</v>
      </c>
      <c r="G29" s="114">
        <v>2653</v>
      </c>
      <c r="H29" s="114">
        <v>2604</v>
      </c>
      <c r="I29" s="140">
        <v>2356</v>
      </c>
      <c r="J29" s="115">
        <v>116</v>
      </c>
      <c r="K29" s="116">
        <v>4.9235993208828521</v>
      </c>
    </row>
    <row r="30" spans="1:255" ht="14.1" customHeight="1" x14ac:dyDescent="0.2">
      <c r="A30" s="306" t="s">
        <v>247</v>
      </c>
      <c r="B30" s="307" t="s">
        <v>248</v>
      </c>
      <c r="C30" s="308"/>
      <c r="D30" s="113">
        <v>2.0561027054857086</v>
      </c>
      <c r="E30" s="115">
        <v>1238</v>
      </c>
      <c r="F30" s="114">
        <v>1187</v>
      </c>
      <c r="G30" s="114">
        <v>1187</v>
      </c>
      <c r="H30" s="114">
        <v>1178</v>
      </c>
      <c r="I30" s="140">
        <v>1147</v>
      </c>
      <c r="J30" s="115">
        <v>91</v>
      </c>
      <c r="K30" s="116">
        <v>7.9337401918047084</v>
      </c>
    </row>
    <row r="31" spans="1:255" ht="14.1" customHeight="1" x14ac:dyDescent="0.2">
      <c r="A31" s="306" t="s">
        <v>249</v>
      </c>
      <c r="B31" s="307" t="s">
        <v>250</v>
      </c>
      <c r="C31" s="308"/>
      <c r="D31" s="113">
        <v>2.0361727923469135</v>
      </c>
      <c r="E31" s="115">
        <v>1226</v>
      </c>
      <c r="F31" s="114">
        <v>1250</v>
      </c>
      <c r="G31" s="114">
        <v>1458</v>
      </c>
      <c r="H31" s="114">
        <v>1417</v>
      </c>
      <c r="I31" s="140">
        <v>1201</v>
      </c>
      <c r="J31" s="115">
        <v>25</v>
      </c>
      <c r="K31" s="116">
        <v>2.0815986677768525</v>
      </c>
    </row>
    <row r="32" spans="1:255" ht="14.1" customHeight="1" x14ac:dyDescent="0.2">
      <c r="A32" s="306">
        <v>31</v>
      </c>
      <c r="B32" s="307" t="s">
        <v>251</v>
      </c>
      <c r="C32" s="308"/>
      <c r="D32" s="113">
        <v>0.76398000365381746</v>
      </c>
      <c r="E32" s="115">
        <v>460</v>
      </c>
      <c r="F32" s="114">
        <v>461</v>
      </c>
      <c r="G32" s="114">
        <v>455</v>
      </c>
      <c r="H32" s="114">
        <v>441</v>
      </c>
      <c r="I32" s="140">
        <v>460</v>
      </c>
      <c r="J32" s="115">
        <v>0</v>
      </c>
      <c r="K32" s="116">
        <v>0</v>
      </c>
    </row>
    <row r="33" spans="1:11" ht="14.1" customHeight="1" x14ac:dyDescent="0.2">
      <c r="A33" s="306">
        <v>32</v>
      </c>
      <c r="B33" s="307" t="s">
        <v>252</v>
      </c>
      <c r="C33" s="308"/>
      <c r="D33" s="113">
        <v>3.6754081480128216</v>
      </c>
      <c r="E33" s="115">
        <v>2213</v>
      </c>
      <c r="F33" s="114">
        <v>2216</v>
      </c>
      <c r="G33" s="114">
        <v>2333</v>
      </c>
      <c r="H33" s="114">
        <v>2285</v>
      </c>
      <c r="I33" s="140">
        <v>2262</v>
      </c>
      <c r="J33" s="115">
        <v>-49</v>
      </c>
      <c r="K33" s="116">
        <v>-2.1662245800176834</v>
      </c>
    </row>
    <row r="34" spans="1:11" ht="14.1" customHeight="1" x14ac:dyDescent="0.2">
      <c r="A34" s="306">
        <v>33</v>
      </c>
      <c r="B34" s="307" t="s">
        <v>253</v>
      </c>
      <c r="C34" s="308"/>
      <c r="D34" s="113">
        <v>1.167560744714421</v>
      </c>
      <c r="E34" s="115">
        <v>703</v>
      </c>
      <c r="F34" s="114">
        <v>701</v>
      </c>
      <c r="G34" s="114">
        <v>769</v>
      </c>
      <c r="H34" s="114">
        <v>752</v>
      </c>
      <c r="I34" s="140">
        <v>758</v>
      </c>
      <c r="J34" s="115">
        <v>-55</v>
      </c>
      <c r="K34" s="116">
        <v>-7.2559366754617418</v>
      </c>
    </row>
    <row r="35" spans="1:11" ht="14.1" customHeight="1" x14ac:dyDescent="0.2">
      <c r="A35" s="306">
        <v>34</v>
      </c>
      <c r="B35" s="307" t="s">
        <v>254</v>
      </c>
      <c r="C35" s="308"/>
      <c r="D35" s="113">
        <v>2.8499775788477191</v>
      </c>
      <c r="E35" s="115">
        <v>1716</v>
      </c>
      <c r="F35" s="114">
        <v>1743</v>
      </c>
      <c r="G35" s="114">
        <v>1771</v>
      </c>
      <c r="H35" s="114">
        <v>1774</v>
      </c>
      <c r="I35" s="140">
        <v>1790</v>
      </c>
      <c r="J35" s="115">
        <v>-74</v>
      </c>
      <c r="K35" s="116">
        <v>-4.1340782122905031</v>
      </c>
    </row>
    <row r="36" spans="1:11" ht="14.1" customHeight="1" x14ac:dyDescent="0.2">
      <c r="A36" s="306">
        <v>41</v>
      </c>
      <c r="B36" s="307" t="s">
        <v>255</v>
      </c>
      <c r="C36" s="308"/>
      <c r="D36" s="113">
        <v>0.39693743668100512</v>
      </c>
      <c r="E36" s="115">
        <v>239</v>
      </c>
      <c r="F36" s="114">
        <v>233</v>
      </c>
      <c r="G36" s="114">
        <v>234</v>
      </c>
      <c r="H36" s="114">
        <v>232</v>
      </c>
      <c r="I36" s="140">
        <v>229</v>
      </c>
      <c r="J36" s="115">
        <v>10</v>
      </c>
      <c r="K36" s="116">
        <v>4.3668122270742362</v>
      </c>
    </row>
    <row r="37" spans="1:11" ht="14.1" customHeight="1" x14ac:dyDescent="0.2">
      <c r="A37" s="306">
        <v>42</v>
      </c>
      <c r="B37" s="307" t="s">
        <v>256</v>
      </c>
      <c r="C37" s="308"/>
      <c r="D37" s="113">
        <v>0.17438673996445833</v>
      </c>
      <c r="E37" s="115">
        <v>105</v>
      </c>
      <c r="F37" s="114">
        <v>106</v>
      </c>
      <c r="G37" s="114">
        <v>104</v>
      </c>
      <c r="H37" s="114">
        <v>100</v>
      </c>
      <c r="I37" s="140">
        <v>101</v>
      </c>
      <c r="J37" s="115">
        <v>4</v>
      </c>
      <c r="K37" s="116">
        <v>3.9603960396039604</v>
      </c>
    </row>
    <row r="38" spans="1:11" ht="14.1" customHeight="1" x14ac:dyDescent="0.2">
      <c r="A38" s="306">
        <v>43</v>
      </c>
      <c r="B38" s="307" t="s">
        <v>257</v>
      </c>
      <c r="C38" s="308"/>
      <c r="D38" s="113">
        <v>0.87027287372739204</v>
      </c>
      <c r="E38" s="115">
        <v>524</v>
      </c>
      <c r="F38" s="114">
        <v>519</v>
      </c>
      <c r="G38" s="114">
        <v>513</v>
      </c>
      <c r="H38" s="114">
        <v>491</v>
      </c>
      <c r="I38" s="140">
        <v>487</v>
      </c>
      <c r="J38" s="115">
        <v>37</v>
      </c>
      <c r="K38" s="116">
        <v>7.5975359342915807</v>
      </c>
    </row>
    <row r="39" spans="1:11" ht="14.1" customHeight="1" x14ac:dyDescent="0.2">
      <c r="A39" s="306">
        <v>51</v>
      </c>
      <c r="B39" s="307" t="s">
        <v>258</v>
      </c>
      <c r="C39" s="308"/>
      <c r="D39" s="113">
        <v>4.7765358489312586</v>
      </c>
      <c r="E39" s="115">
        <v>2876</v>
      </c>
      <c r="F39" s="114">
        <v>2841</v>
      </c>
      <c r="G39" s="114">
        <v>2936</v>
      </c>
      <c r="H39" s="114">
        <v>2846</v>
      </c>
      <c r="I39" s="140">
        <v>2811</v>
      </c>
      <c r="J39" s="115">
        <v>65</v>
      </c>
      <c r="K39" s="116">
        <v>2.3123443614372108</v>
      </c>
    </row>
    <row r="40" spans="1:11" ht="14.1" customHeight="1" x14ac:dyDescent="0.2">
      <c r="A40" s="306" t="s">
        <v>259</v>
      </c>
      <c r="B40" s="307" t="s">
        <v>260</v>
      </c>
      <c r="C40" s="308"/>
      <c r="D40" s="113">
        <v>3.8830114098752722</v>
      </c>
      <c r="E40" s="115">
        <v>2338</v>
      </c>
      <c r="F40" s="114">
        <v>2318</v>
      </c>
      <c r="G40" s="114">
        <v>2397</v>
      </c>
      <c r="H40" s="114">
        <v>2389</v>
      </c>
      <c r="I40" s="140">
        <v>2349</v>
      </c>
      <c r="J40" s="115">
        <v>-11</v>
      </c>
      <c r="K40" s="116">
        <v>-0.46828437633035336</v>
      </c>
    </row>
    <row r="41" spans="1:11" ht="14.1" customHeight="1" x14ac:dyDescent="0.2">
      <c r="A41" s="306"/>
      <c r="B41" s="307" t="s">
        <v>261</v>
      </c>
      <c r="C41" s="308"/>
      <c r="D41" s="113">
        <v>3.1921077543970369</v>
      </c>
      <c r="E41" s="115">
        <v>1922</v>
      </c>
      <c r="F41" s="114">
        <v>1894</v>
      </c>
      <c r="G41" s="114">
        <v>1966</v>
      </c>
      <c r="H41" s="114">
        <v>1959</v>
      </c>
      <c r="I41" s="140">
        <v>1924</v>
      </c>
      <c r="J41" s="115">
        <v>-2</v>
      </c>
      <c r="K41" s="116">
        <v>-0.10395010395010396</v>
      </c>
    </row>
    <row r="42" spans="1:11" ht="14.1" customHeight="1" x14ac:dyDescent="0.2">
      <c r="A42" s="306">
        <v>52</v>
      </c>
      <c r="B42" s="307" t="s">
        <v>262</v>
      </c>
      <c r="C42" s="308"/>
      <c r="D42" s="113">
        <v>3.6621215392536248</v>
      </c>
      <c r="E42" s="115">
        <v>2205</v>
      </c>
      <c r="F42" s="114">
        <v>2211</v>
      </c>
      <c r="G42" s="114">
        <v>2277</v>
      </c>
      <c r="H42" s="114">
        <v>2268</v>
      </c>
      <c r="I42" s="140">
        <v>2199</v>
      </c>
      <c r="J42" s="115">
        <v>6</v>
      </c>
      <c r="K42" s="116">
        <v>0.27285129604365621</v>
      </c>
    </row>
    <row r="43" spans="1:11" ht="14.1" customHeight="1" x14ac:dyDescent="0.2">
      <c r="A43" s="306" t="s">
        <v>263</v>
      </c>
      <c r="B43" s="307" t="s">
        <v>264</v>
      </c>
      <c r="C43" s="308"/>
      <c r="D43" s="113">
        <v>2.9828436664396869</v>
      </c>
      <c r="E43" s="115">
        <v>1796</v>
      </c>
      <c r="F43" s="114">
        <v>1811</v>
      </c>
      <c r="G43" s="114">
        <v>1846</v>
      </c>
      <c r="H43" s="114">
        <v>1836</v>
      </c>
      <c r="I43" s="140">
        <v>1782</v>
      </c>
      <c r="J43" s="115">
        <v>14</v>
      </c>
      <c r="K43" s="116">
        <v>0.78563411896745228</v>
      </c>
    </row>
    <row r="44" spans="1:11" ht="14.1" customHeight="1" x14ac:dyDescent="0.2">
      <c r="A44" s="306">
        <v>53</v>
      </c>
      <c r="B44" s="307" t="s">
        <v>265</v>
      </c>
      <c r="C44" s="308"/>
      <c r="D44" s="113">
        <v>0.57962830711996149</v>
      </c>
      <c r="E44" s="115">
        <v>349</v>
      </c>
      <c r="F44" s="114">
        <v>340</v>
      </c>
      <c r="G44" s="114">
        <v>354</v>
      </c>
      <c r="H44" s="114">
        <v>362</v>
      </c>
      <c r="I44" s="140">
        <v>333</v>
      </c>
      <c r="J44" s="115">
        <v>16</v>
      </c>
      <c r="K44" s="116">
        <v>4.8048048048048049</v>
      </c>
    </row>
    <row r="45" spans="1:11" ht="14.1" customHeight="1" x14ac:dyDescent="0.2">
      <c r="A45" s="306" t="s">
        <v>266</v>
      </c>
      <c r="B45" s="307" t="s">
        <v>267</v>
      </c>
      <c r="C45" s="308"/>
      <c r="D45" s="113">
        <v>0.51817774160867613</v>
      </c>
      <c r="E45" s="115">
        <v>312</v>
      </c>
      <c r="F45" s="114">
        <v>302</v>
      </c>
      <c r="G45" s="114">
        <v>314</v>
      </c>
      <c r="H45" s="114">
        <v>323</v>
      </c>
      <c r="I45" s="140">
        <v>296</v>
      </c>
      <c r="J45" s="115">
        <v>16</v>
      </c>
      <c r="K45" s="116">
        <v>5.4054054054054053</v>
      </c>
    </row>
    <row r="46" spans="1:11" ht="14.1" customHeight="1" x14ac:dyDescent="0.2">
      <c r="A46" s="306">
        <v>54</v>
      </c>
      <c r="B46" s="307" t="s">
        <v>268</v>
      </c>
      <c r="C46" s="308"/>
      <c r="D46" s="113">
        <v>3.9760176711896498</v>
      </c>
      <c r="E46" s="115">
        <v>2394</v>
      </c>
      <c r="F46" s="114">
        <v>2340</v>
      </c>
      <c r="G46" s="114">
        <v>2456</v>
      </c>
      <c r="H46" s="114">
        <v>2489</v>
      </c>
      <c r="I46" s="140">
        <v>2326</v>
      </c>
      <c r="J46" s="115">
        <v>68</v>
      </c>
      <c r="K46" s="116">
        <v>2.9234737747205504</v>
      </c>
    </row>
    <row r="47" spans="1:11" ht="14.1" customHeight="1" x14ac:dyDescent="0.2">
      <c r="A47" s="306">
        <v>61</v>
      </c>
      <c r="B47" s="307" t="s">
        <v>269</v>
      </c>
      <c r="C47" s="308"/>
      <c r="D47" s="113">
        <v>1.8783943133314511</v>
      </c>
      <c r="E47" s="115">
        <v>1131</v>
      </c>
      <c r="F47" s="114">
        <v>1142</v>
      </c>
      <c r="G47" s="114">
        <v>1153</v>
      </c>
      <c r="H47" s="114">
        <v>1126</v>
      </c>
      <c r="I47" s="140">
        <v>1131</v>
      </c>
      <c r="J47" s="115">
        <v>0</v>
      </c>
      <c r="K47" s="116">
        <v>0</v>
      </c>
    </row>
    <row r="48" spans="1:11" ht="14.1" customHeight="1" x14ac:dyDescent="0.2">
      <c r="A48" s="306">
        <v>62</v>
      </c>
      <c r="B48" s="307" t="s">
        <v>270</v>
      </c>
      <c r="C48" s="308"/>
      <c r="D48" s="113">
        <v>9.1760641743203077</v>
      </c>
      <c r="E48" s="115">
        <v>5525</v>
      </c>
      <c r="F48" s="114">
        <v>5570</v>
      </c>
      <c r="G48" s="114">
        <v>5759</v>
      </c>
      <c r="H48" s="114">
        <v>5664</v>
      </c>
      <c r="I48" s="140">
        <v>5513</v>
      </c>
      <c r="J48" s="115">
        <v>12</v>
      </c>
      <c r="K48" s="116">
        <v>0.21766733176129149</v>
      </c>
    </row>
    <row r="49" spans="1:11" ht="14.1" customHeight="1" x14ac:dyDescent="0.2">
      <c r="A49" s="306">
        <v>63</v>
      </c>
      <c r="B49" s="307" t="s">
        <v>271</v>
      </c>
      <c r="C49" s="308"/>
      <c r="D49" s="113">
        <v>4.0872930195479231</v>
      </c>
      <c r="E49" s="115">
        <v>2461</v>
      </c>
      <c r="F49" s="114">
        <v>2424</v>
      </c>
      <c r="G49" s="114">
        <v>2976</v>
      </c>
      <c r="H49" s="114">
        <v>2920</v>
      </c>
      <c r="I49" s="140">
        <v>2503</v>
      </c>
      <c r="J49" s="115">
        <v>-42</v>
      </c>
      <c r="K49" s="116">
        <v>-1.6779864163004394</v>
      </c>
    </row>
    <row r="50" spans="1:11" ht="14.1" customHeight="1" x14ac:dyDescent="0.2">
      <c r="A50" s="306" t="s">
        <v>272</v>
      </c>
      <c r="B50" s="307" t="s">
        <v>273</v>
      </c>
      <c r="C50" s="308"/>
      <c r="D50" s="113">
        <v>1.2572453538389996</v>
      </c>
      <c r="E50" s="115">
        <v>757</v>
      </c>
      <c r="F50" s="114">
        <v>695</v>
      </c>
      <c r="G50" s="114">
        <v>891</v>
      </c>
      <c r="H50" s="114">
        <v>881</v>
      </c>
      <c r="I50" s="140">
        <v>780</v>
      </c>
      <c r="J50" s="115">
        <v>-23</v>
      </c>
      <c r="K50" s="116">
        <v>-2.9487179487179489</v>
      </c>
    </row>
    <row r="51" spans="1:11" ht="14.1" customHeight="1" x14ac:dyDescent="0.2">
      <c r="A51" s="306" t="s">
        <v>274</v>
      </c>
      <c r="B51" s="307" t="s">
        <v>275</v>
      </c>
      <c r="C51" s="308"/>
      <c r="D51" s="113">
        <v>2.4447360116922159</v>
      </c>
      <c r="E51" s="115">
        <v>1472</v>
      </c>
      <c r="F51" s="114">
        <v>1495</v>
      </c>
      <c r="G51" s="114">
        <v>1834</v>
      </c>
      <c r="H51" s="114">
        <v>1805</v>
      </c>
      <c r="I51" s="140">
        <v>1491</v>
      </c>
      <c r="J51" s="115">
        <v>-19</v>
      </c>
      <c r="K51" s="116">
        <v>-1.2743125419181758</v>
      </c>
    </row>
    <row r="52" spans="1:11" ht="14.1" customHeight="1" x14ac:dyDescent="0.2">
      <c r="A52" s="306">
        <v>71</v>
      </c>
      <c r="B52" s="307" t="s">
        <v>276</v>
      </c>
      <c r="C52" s="308"/>
      <c r="D52" s="113">
        <v>10.272209396954045</v>
      </c>
      <c r="E52" s="115">
        <v>6185</v>
      </c>
      <c r="F52" s="114">
        <v>6237</v>
      </c>
      <c r="G52" s="114">
        <v>6302</v>
      </c>
      <c r="H52" s="114">
        <v>6212</v>
      </c>
      <c r="I52" s="140">
        <v>6261</v>
      </c>
      <c r="J52" s="115">
        <v>-76</v>
      </c>
      <c r="K52" s="116">
        <v>-1.2138636000638876</v>
      </c>
    </row>
    <row r="53" spans="1:11" ht="14.1" customHeight="1" x14ac:dyDescent="0.2">
      <c r="A53" s="306" t="s">
        <v>277</v>
      </c>
      <c r="B53" s="307" t="s">
        <v>278</v>
      </c>
      <c r="C53" s="308"/>
      <c r="D53" s="113">
        <v>3.3382604507482023</v>
      </c>
      <c r="E53" s="115">
        <v>2010</v>
      </c>
      <c r="F53" s="114">
        <v>2046</v>
      </c>
      <c r="G53" s="114">
        <v>2071</v>
      </c>
      <c r="H53" s="114">
        <v>2041</v>
      </c>
      <c r="I53" s="140">
        <v>2073</v>
      </c>
      <c r="J53" s="115">
        <v>-63</v>
      </c>
      <c r="K53" s="116">
        <v>-3.0390738060781475</v>
      </c>
    </row>
    <row r="54" spans="1:11" ht="14.1" customHeight="1" x14ac:dyDescent="0.2">
      <c r="A54" s="306" t="s">
        <v>279</v>
      </c>
      <c r="B54" s="307" t="s">
        <v>280</v>
      </c>
      <c r="C54" s="308"/>
      <c r="D54" s="113">
        <v>6.0420853332447564</v>
      </c>
      <c r="E54" s="115">
        <v>3638</v>
      </c>
      <c r="F54" s="114">
        <v>3654</v>
      </c>
      <c r="G54" s="114">
        <v>3693</v>
      </c>
      <c r="H54" s="114">
        <v>3644</v>
      </c>
      <c r="I54" s="140">
        <v>3663</v>
      </c>
      <c r="J54" s="115">
        <v>-25</v>
      </c>
      <c r="K54" s="116">
        <v>-0.68250068250068252</v>
      </c>
    </row>
    <row r="55" spans="1:11" ht="14.1" customHeight="1" x14ac:dyDescent="0.2">
      <c r="A55" s="306">
        <v>72</v>
      </c>
      <c r="B55" s="307" t="s">
        <v>281</v>
      </c>
      <c r="C55" s="308"/>
      <c r="D55" s="113">
        <v>3.373137798741094</v>
      </c>
      <c r="E55" s="115">
        <v>2031</v>
      </c>
      <c r="F55" s="114">
        <v>2050</v>
      </c>
      <c r="G55" s="114">
        <v>2074</v>
      </c>
      <c r="H55" s="114">
        <v>2064</v>
      </c>
      <c r="I55" s="140">
        <v>2089</v>
      </c>
      <c r="J55" s="115">
        <v>-58</v>
      </c>
      <c r="K55" s="116">
        <v>-2.7764480612733364</v>
      </c>
    </row>
    <row r="56" spans="1:11" ht="14.1" customHeight="1" x14ac:dyDescent="0.2">
      <c r="A56" s="306" t="s">
        <v>282</v>
      </c>
      <c r="B56" s="307" t="s">
        <v>283</v>
      </c>
      <c r="C56" s="308"/>
      <c r="D56" s="113">
        <v>1.8551427480028566</v>
      </c>
      <c r="E56" s="115">
        <v>1117</v>
      </c>
      <c r="F56" s="114">
        <v>1133</v>
      </c>
      <c r="G56" s="114">
        <v>1144</v>
      </c>
      <c r="H56" s="114">
        <v>1117</v>
      </c>
      <c r="I56" s="140">
        <v>1132</v>
      </c>
      <c r="J56" s="115">
        <v>-15</v>
      </c>
      <c r="K56" s="116">
        <v>-1.3250883392226149</v>
      </c>
    </row>
    <row r="57" spans="1:11" ht="14.1" customHeight="1" x14ac:dyDescent="0.2">
      <c r="A57" s="306" t="s">
        <v>284</v>
      </c>
      <c r="B57" s="307" t="s">
        <v>285</v>
      </c>
      <c r="C57" s="308"/>
      <c r="D57" s="113">
        <v>0.72578100347112651</v>
      </c>
      <c r="E57" s="115">
        <v>437</v>
      </c>
      <c r="F57" s="114">
        <v>440</v>
      </c>
      <c r="G57" s="114">
        <v>447</v>
      </c>
      <c r="H57" s="114">
        <v>449</v>
      </c>
      <c r="I57" s="140">
        <v>449</v>
      </c>
      <c r="J57" s="115">
        <v>-12</v>
      </c>
      <c r="K57" s="116">
        <v>-2.6726057906458798</v>
      </c>
    </row>
    <row r="58" spans="1:11" ht="14.1" customHeight="1" x14ac:dyDescent="0.2">
      <c r="A58" s="306">
        <v>73</v>
      </c>
      <c r="B58" s="307" t="s">
        <v>286</v>
      </c>
      <c r="C58" s="308"/>
      <c r="D58" s="113">
        <v>3.6122967564066366</v>
      </c>
      <c r="E58" s="115">
        <v>2175</v>
      </c>
      <c r="F58" s="114">
        <v>2161</v>
      </c>
      <c r="G58" s="114">
        <v>2139</v>
      </c>
      <c r="H58" s="114">
        <v>2064</v>
      </c>
      <c r="I58" s="140">
        <v>2064</v>
      </c>
      <c r="J58" s="115">
        <v>111</v>
      </c>
      <c r="K58" s="116">
        <v>5.3779069767441863</v>
      </c>
    </row>
    <row r="59" spans="1:11" ht="14.1" customHeight="1" x14ac:dyDescent="0.2">
      <c r="A59" s="306" t="s">
        <v>287</v>
      </c>
      <c r="B59" s="307" t="s">
        <v>288</v>
      </c>
      <c r="C59" s="308"/>
      <c r="D59" s="113">
        <v>3.0658849711846674</v>
      </c>
      <c r="E59" s="115">
        <v>1846</v>
      </c>
      <c r="F59" s="114">
        <v>1836</v>
      </c>
      <c r="G59" s="114">
        <v>1816</v>
      </c>
      <c r="H59" s="114">
        <v>1756</v>
      </c>
      <c r="I59" s="140">
        <v>1751</v>
      </c>
      <c r="J59" s="115">
        <v>95</v>
      </c>
      <c r="K59" s="116">
        <v>5.4254711593375218</v>
      </c>
    </row>
    <row r="60" spans="1:11" ht="14.1" customHeight="1" x14ac:dyDescent="0.2">
      <c r="A60" s="306">
        <v>81</v>
      </c>
      <c r="B60" s="307" t="s">
        <v>289</v>
      </c>
      <c r="C60" s="308"/>
      <c r="D60" s="113">
        <v>7.5966185580707846</v>
      </c>
      <c r="E60" s="115">
        <v>4574</v>
      </c>
      <c r="F60" s="114">
        <v>4528</v>
      </c>
      <c r="G60" s="114">
        <v>4540</v>
      </c>
      <c r="H60" s="114">
        <v>4432</v>
      </c>
      <c r="I60" s="140">
        <v>4433</v>
      </c>
      <c r="J60" s="115">
        <v>141</v>
      </c>
      <c r="K60" s="116">
        <v>3.1806902774644712</v>
      </c>
    </row>
    <row r="61" spans="1:11" ht="14.1" customHeight="1" x14ac:dyDescent="0.2">
      <c r="A61" s="306" t="s">
        <v>290</v>
      </c>
      <c r="B61" s="307" t="s">
        <v>291</v>
      </c>
      <c r="C61" s="308"/>
      <c r="D61" s="113">
        <v>2.2321502715450667</v>
      </c>
      <c r="E61" s="115">
        <v>1344</v>
      </c>
      <c r="F61" s="114">
        <v>1323</v>
      </c>
      <c r="G61" s="114">
        <v>1337</v>
      </c>
      <c r="H61" s="114">
        <v>1304</v>
      </c>
      <c r="I61" s="140">
        <v>1314</v>
      </c>
      <c r="J61" s="115">
        <v>30</v>
      </c>
      <c r="K61" s="116">
        <v>2.2831050228310503</v>
      </c>
    </row>
    <row r="62" spans="1:11" ht="14.1" customHeight="1" x14ac:dyDescent="0.2">
      <c r="A62" s="306" t="s">
        <v>292</v>
      </c>
      <c r="B62" s="307" t="s">
        <v>293</v>
      </c>
      <c r="C62" s="308"/>
      <c r="D62" s="113">
        <v>3.1871252761123383</v>
      </c>
      <c r="E62" s="115">
        <v>1919</v>
      </c>
      <c r="F62" s="114">
        <v>1907</v>
      </c>
      <c r="G62" s="114">
        <v>1892</v>
      </c>
      <c r="H62" s="114">
        <v>1832</v>
      </c>
      <c r="I62" s="140">
        <v>1832</v>
      </c>
      <c r="J62" s="115">
        <v>87</v>
      </c>
      <c r="K62" s="116">
        <v>4.748908296943231</v>
      </c>
    </row>
    <row r="63" spans="1:11" ht="14.1" customHeight="1" x14ac:dyDescent="0.2">
      <c r="A63" s="306"/>
      <c r="B63" s="307" t="s">
        <v>294</v>
      </c>
      <c r="C63" s="308"/>
      <c r="D63" s="113">
        <v>2.7287372739200477</v>
      </c>
      <c r="E63" s="115">
        <v>1643</v>
      </c>
      <c r="F63" s="114">
        <v>1635</v>
      </c>
      <c r="G63" s="114">
        <v>1615</v>
      </c>
      <c r="H63" s="114">
        <v>1585</v>
      </c>
      <c r="I63" s="140">
        <v>1585</v>
      </c>
      <c r="J63" s="115">
        <v>58</v>
      </c>
      <c r="K63" s="116">
        <v>3.6593059936908516</v>
      </c>
    </row>
    <row r="64" spans="1:11" ht="14.1" customHeight="1" x14ac:dyDescent="0.2">
      <c r="A64" s="306" t="s">
        <v>295</v>
      </c>
      <c r="B64" s="307" t="s">
        <v>296</v>
      </c>
      <c r="C64" s="308"/>
      <c r="D64" s="113">
        <v>0.55471591569646739</v>
      </c>
      <c r="E64" s="115">
        <v>334</v>
      </c>
      <c r="F64" s="114">
        <v>320</v>
      </c>
      <c r="G64" s="114">
        <v>323</v>
      </c>
      <c r="H64" s="114">
        <v>314</v>
      </c>
      <c r="I64" s="140">
        <v>315</v>
      </c>
      <c r="J64" s="115">
        <v>19</v>
      </c>
      <c r="K64" s="116">
        <v>6.0317460317460316</v>
      </c>
    </row>
    <row r="65" spans="1:11" ht="14.1" customHeight="1" x14ac:dyDescent="0.2">
      <c r="A65" s="306" t="s">
        <v>297</v>
      </c>
      <c r="B65" s="307" t="s">
        <v>298</v>
      </c>
      <c r="C65" s="308"/>
      <c r="D65" s="113">
        <v>0.8038398299314079</v>
      </c>
      <c r="E65" s="115">
        <v>484</v>
      </c>
      <c r="F65" s="114">
        <v>482</v>
      </c>
      <c r="G65" s="114">
        <v>479</v>
      </c>
      <c r="H65" s="114">
        <v>477</v>
      </c>
      <c r="I65" s="140">
        <v>472</v>
      </c>
      <c r="J65" s="115">
        <v>12</v>
      </c>
      <c r="K65" s="116">
        <v>2.5423728813559321</v>
      </c>
    </row>
    <row r="66" spans="1:11" ht="14.1" customHeight="1" x14ac:dyDescent="0.2">
      <c r="A66" s="306">
        <v>82</v>
      </c>
      <c r="B66" s="307" t="s">
        <v>299</v>
      </c>
      <c r="C66" s="308"/>
      <c r="D66" s="113">
        <v>3.2552191460032218</v>
      </c>
      <c r="E66" s="115">
        <v>1960</v>
      </c>
      <c r="F66" s="114">
        <v>1984</v>
      </c>
      <c r="G66" s="114">
        <v>2007</v>
      </c>
      <c r="H66" s="114">
        <v>1965</v>
      </c>
      <c r="I66" s="140">
        <v>1977</v>
      </c>
      <c r="J66" s="115">
        <v>-17</v>
      </c>
      <c r="K66" s="116">
        <v>-0.85988872028325747</v>
      </c>
    </row>
    <row r="67" spans="1:11" ht="14.1" customHeight="1" x14ac:dyDescent="0.2">
      <c r="A67" s="306" t="s">
        <v>300</v>
      </c>
      <c r="B67" s="307" t="s">
        <v>301</v>
      </c>
      <c r="C67" s="308"/>
      <c r="D67" s="113">
        <v>2.2454368803042635</v>
      </c>
      <c r="E67" s="115">
        <v>1352</v>
      </c>
      <c r="F67" s="114">
        <v>1362</v>
      </c>
      <c r="G67" s="114">
        <v>1374</v>
      </c>
      <c r="H67" s="114">
        <v>1343</v>
      </c>
      <c r="I67" s="140">
        <v>1361</v>
      </c>
      <c r="J67" s="115">
        <v>-9</v>
      </c>
      <c r="K67" s="116">
        <v>-0.66127847171197651</v>
      </c>
    </row>
    <row r="68" spans="1:11" ht="14.1" customHeight="1" x14ac:dyDescent="0.2">
      <c r="A68" s="306" t="s">
        <v>302</v>
      </c>
      <c r="B68" s="307" t="s">
        <v>303</v>
      </c>
      <c r="C68" s="308"/>
      <c r="D68" s="113">
        <v>0.58461078540466027</v>
      </c>
      <c r="E68" s="115">
        <v>352</v>
      </c>
      <c r="F68" s="114">
        <v>367</v>
      </c>
      <c r="G68" s="114">
        <v>375</v>
      </c>
      <c r="H68" s="114">
        <v>369</v>
      </c>
      <c r="I68" s="140">
        <v>360</v>
      </c>
      <c r="J68" s="115">
        <v>-8</v>
      </c>
      <c r="K68" s="116">
        <v>-2.2222222222222223</v>
      </c>
    </row>
    <row r="69" spans="1:11" ht="14.1" customHeight="1" x14ac:dyDescent="0.2">
      <c r="A69" s="306">
        <v>83</v>
      </c>
      <c r="B69" s="307" t="s">
        <v>304</v>
      </c>
      <c r="C69" s="308"/>
      <c r="D69" s="113">
        <v>7.5085947750411055</v>
      </c>
      <c r="E69" s="115">
        <v>4521</v>
      </c>
      <c r="F69" s="114">
        <v>4497</v>
      </c>
      <c r="G69" s="114">
        <v>4492</v>
      </c>
      <c r="H69" s="114">
        <v>4325</v>
      </c>
      <c r="I69" s="140">
        <v>4285</v>
      </c>
      <c r="J69" s="115">
        <v>236</v>
      </c>
      <c r="K69" s="116">
        <v>5.5075845974329054</v>
      </c>
    </row>
    <row r="70" spans="1:11" ht="14.1" customHeight="1" x14ac:dyDescent="0.2">
      <c r="A70" s="306" t="s">
        <v>305</v>
      </c>
      <c r="B70" s="307" t="s">
        <v>306</v>
      </c>
      <c r="C70" s="308"/>
      <c r="D70" s="113">
        <v>6.2646360299613031</v>
      </c>
      <c r="E70" s="115">
        <v>3772</v>
      </c>
      <c r="F70" s="114">
        <v>3757</v>
      </c>
      <c r="G70" s="114">
        <v>3735</v>
      </c>
      <c r="H70" s="114">
        <v>3590</v>
      </c>
      <c r="I70" s="140">
        <v>3583</v>
      </c>
      <c r="J70" s="115">
        <v>189</v>
      </c>
      <c r="K70" s="116">
        <v>5.2749092938878039</v>
      </c>
    </row>
    <row r="71" spans="1:11" ht="14.1" customHeight="1" x14ac:dyDescent="0.2">
      <c r="A71" s="306"/>
      <c r="B71" s="307" t="s">
        <v>307</v>
      </c>
      <c r="C71" s="308"/>
      <c r="D71" s="113">
        <v>2.6838949693577585</v>
      </c>
      <c r="E71" s="115">
        <v>1616</v>
      </c>
      <c r="F71" s="114">
        <v>1622</v>
      </c>
      <c r="G71" s="114">
        <v>1623</v>
      </c>
      <c r="H71" s="114">
        <v>1553</v>
      </c>
      <c r="I71" s="140">
        <v>1555</v>
      </c>
      <c r="J71" s="115">
        <v>61</v>
      </c>
      <c r="K71" s="116">
        <v>3.922829581993569</v>
      </c>
    </row>
    <row r="72" spans="1:11" ht="14.1" customHeight="1" x14ac:dyDescent="0.2">
      <c r="A72" s="306">
        <v>84</v>
      </c>
      <c r="B72" s="307" t="s">
        <v>308</v>
      </c>
      <c r="C72" s="308"/>
      <c r="D72" s="113">
        <v>1.0695720051153443</v>
      </c>
      <c r="E72" s="115">
        <v>644</v>
      </c>
      <c r="F72" s="114">
        <v>651</v>
      </c>
      <c r="G72" s="114">
        <v>654</v>
      </c>
      <c r="H72" s="114">
        <v>697</v>
      </c>
      <c r="I72" s="140">
        <v>689</v>
      </c>
      <c r="J72" s="115">
        <v>-45</v>
      </c>
      <c r="K72" s="116">
        <v>-6.5312046444121918</v>
      </c>
    </row>
    <row r="73" spans="1:11" ht="14.1" customHeight="1" x14ac:dyDescent="0.2">
      <c r="A73" s="306" t="s">
        <v>309</v>
      </c>
      <c r="B73" s="307" t="s">
        <v>310</v>
      </c>
      <c r="C73" s="308"/>
      <c r="D73" s="113">
        <v>0.42849313248409759</v>
      </c>
      <c r="E73" s="115">
        <v>258</v>
      </c>
      <c r="F73" s="114">
        <v>260</v>
      </c>
      <c r="G73" s="114">
        <v>260</v>
      </c>
      <c r="H73" s="114">
        <v>298</v>
      </c>
      <c r="I73" s="140">
        <v>297</v>
      </c>
      <c r="J73" s="115">
        <v>-39</v>
      </c>
      <c r="K73" s="116">
        <v>-13.131313131313131</v>
      </c>
    </row>
    <row r="74" spans="1:11" ht="14.1" customHeight="1" x14ac:dyDescent="0.2">
      <c r="A74" s="306" t="s">
        <v>311</v>
      </c>
      <c r="B74" s="307" t="s">
        <v>312</v>
      </c>
      <c r="C74" s="308"/>
      <c r="D74" s="113">
        <v>0.23749813157064323</v>
      </c>
      <c r="E74" s="115">
        <v>143</v>
      </c>
      <c r="F74" s="114">
        <v>145</v>
      </c>
      <c r="G74" s="114">
        <v>146</v>
      </c>
      <c r="H74" s="114">
        <v>149</v>
      </c>
      <c r="I74" s="140">
        <v>149</v>
      </c>
      <c r="J74" s="115">
        <v>-6</v>
      </c>
      <c r="K74" s="116">
        <v>-4.026845637583893</v>
      </c>
    </row>
    <row r="75" spans="1:11" ht="14.1" customHeight="1" x14ac:dyDescent="0.2">
      <c r="A75" s="306" t="s">
        <v>313</v>
      </c>
      <c r="B75" s="307" t="s">
        <v>314</v>
      </c>
      <c r="C75" s="308"/>
      <c r="D75" s="113">
        <v>9.9649565693976181E-3</v>
      </c>
      <c r="E75" s="115">
        <v>6</v>
      </c>
      <c r="F75" s="114">
        <v>6</v>
      </c>
      <c r="G75" s="114">
        <v>6</v>
      </c>
      <c r="H75" s="114">
        <v>6</v>
      </c>
      <c r="I75" s="140">
        <v>5</v>
      </c>
      <c r="J75" s="115">
        <v>1</v>
      </c>
      <c r="K75" s="116">
        <v>20</v>
      </c>
    </row>
    <row r="76" spans="1:11" ht="14.1" customHeight="1" x14ac:dyDescent="0.2">
      <c r="A76" s="306">
        <v>91</v>
      </c>
      <c r="B76" s="307" t="s">
        <v>315</v>
      </c>
      <c r="C76" s="308"/>
      <c r="D76" s="113">
        <v>0.5530550896015678</v>
      </c>
      <c r="E76" s="115">
        <v>333</v>
      </c>
      <c r="F76" s="114">
        <v>304</v>
      </c>
      <c r="G76" s="114">
        <v>287</v>
      </c>
      <c r="H76" s="114">
        <v>269</v>
      </c>
      <c r="I76" s="140">
        <v>254</v>
      </c>
      <c r="J76" s="115">
        <v>79</v>
      </c>
      <c r="K76" s="116">
        <v>31.102362204724411</v>
      </c>
    </row>
    <row r="77" spans="1:11" ht="14.1" customHeight="1" x14ac:dyDescent="0.2">
      <c r="A77" s="306">
        <v>92</v>
      </c>
      <c r="B77" s="307" t="s">
        <v>316</v>
      </c>
      <c r="C77" s="308"/>
      <c r="D77" s="113">
        <v>0.47333543704638686</v>
      </c>
      <c r="E77" s="115">
        <v>285</v>
      </c>
      <c r="F77" s="114">
        <v>265</v>
      </c>
      <c r="G77" s="114">
        <v>256</v>
      </c>
      <c r="H77" s="114">
        <v>251</v>
      </c>
      <c r="I77" s="140">
        <v>253</v>
      </c>
      <c r="J77" s="115">
        <v>32</v>
      </c>
      <c r="K77" s="116">
        <v>12.648221343873518</v>
      </c>
    </row>
    <row r="78" spans="1:11" ht="14.1" customHeight="1" x14ac:dyDescent="0.2">
      <c r="A78" s="306">
        <v>93</v>
      </c>
      <c r="B78" s="307" t="s">
        <v>317</v>
      </c>
      <c r="C78" s="308"/>
      <c r="D78" s="113">
        <v>0.104632043978675</v>
      </c>
      <c r="E78" s="115">
        <v>63</v>
      </c>
      <c r="F78" s="114">
        <v>71</v>
      </c>
      <c r="G78" s="114">
        <v>75</v>
      </c>
      <c r="H78" s="114">
        <v>73</v>
      </c>
      <c r="I78" s="140">
        <v>72</v>
      </c>
      <c r="J78" s="115">
        <v>-9</v>
      </c>
      <c r="K78" s="116">
        <v>-12.5</v>
      </c>
    </row>
    <row r="79" spans="1:11" ht="14.1" customHeight="1" x14ac:dyDescent="0.2">
      <c r="A79" s="306">
        <v>94</v>
      </c>
      <c r="B79" s="307" t="s">
        <v>318</v>
      </c>
      <c r="C79" s="308"/>
      <c r="D79" s="113">
        <v>7.8058826460281339E-2</v>
      </c>
      <c r="E79" s="115">
        <v>47</v>
      </c>
      <c r="F79" s="114">
        <v>46</v>
      </c>
      <c r="G79" s="114">
        <v>54</v>
      </c>
      <c r="H79" s="114" t="s">
        <v>513</v>
      </c>
      <c r="I79" s="140" t="s">
        <v>513</v>
      </c>
      <c r="J79" s="115" t="s">
        <v>513</v>
      </c>
      <c r="K79" s="116" t="s">
        <v>513</v>
      </c>
    </row>
    <row r="80" spans="1:11" ht="14.1" customHeight="1" x14ac:dyDescent="0.2">
      <c r="A80" s="306" t="s">
        <v>319</v>
      </c>
      <c r="B80" s="307" t="s">
        <v>320</v>
      </c>
      <c r="C80" s="308"/>
      <c r="D80" s="113">
        <v>6.6433043795984126E-3</v>
      </c>
      <c r="E80" s="115">
        <v>4</v>
      </c>
      <c r="F80" s="114">
        <v>4</v>
      </c>
      <c r="G80" s="114">
        <v>4</v>
      </c>
      <c r="H80" s="114" t="s">
        <v>513</v>
      </c>
      <c r="I80" s="140" t="s">
        <v>513</v>
      </c>
      <c r="J80" s="115" t="s">
        <v>513</v>
      </c>
      <c r="K80" s="116" t="s">
        <v>513</v>
      </c>
    </row>
    <row r="81" spans="1:11" ht="14.1" customHeight="1" x14ac:dyDescent="0.2">
      <c r="A81" s="310" t="s">
        <v>321</v>
      </c>
      <c r="B81" s="311" t="s">
        <v>224</v>
      </c>
      <c r="C81" s="312"/>
      <c r="D81" s="125">
        <v>0.69920778595273292</v>
      </c>
      <c r="E81" s="143">
        <v>421</v>
      </c>
      <c r="F81" s="144">
        <v>420</v>
      </c>
      <c r="G81" s="144">
        <v>425</v>
      </c>
      <c r="H81" s="144">
        <v>419</v>
      </c>
      <c r="I81" s="145">
        <v>413</v>
      </c>
      <c r="J81" s="143">
        <v>8</v>
      </c>
      <c r="K81" s="146">
        <v>1.937046004842615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17069</v>
      </c>
      <c r="E12" s="114">
        <v>17795</v>
      </c>
      <c r="F12" s="114">
        <v>18284</v>
      </c>
      <c r="G12" s="114">
        <v>18189</v>
      </c>
      <c r="H12" s="140">
        <v>17592</v>
      </c>
      <c r="I12" s="115">
        <v>-523</v>
      </c>
      <c r="J12" s="116">
        <v>-2.9729422464756707</v>
      </c>
      <c r="K12"/>
      <c r="L12"/>
      <c r="M12"/>
      <c r="N12"/>
      <c r="O12"/>
      <c r="P12"/>
    </row>
    <row r="13" spans="1:16" s="110" customFormat="1" ht="14.45" customHeight="1" x14ac:dyDescent="0.2">
      <c r="A13" s="120" t="s">
        <v>105</v>
      </c>
      <c r="B13" s="119" t="s">
        <v>106</v>
      </c>
      <c r="C13" s="113">
        <v>33.335286191341027</v>
      </c>
      <c r="D13" s="115">
        <v>5690</v>
      </c>
      <c r="E13" s="114">
        <v>5934</v>
      </c>
      <c r="F13" s="114">
        <v>6084</v>
      </c>
      <c r="G13" s="114">
        <v>6008</v>
      </c>
      <c r="H13" s="140">
        <v>5736</v>
      </c>
      <c r="I13" s="115">
        <v>-46</v>
      </c>
      <c r="J13" s="116">
        <v>-0.80195258019525806</v>
      </c>
      <c r="K13"/>
      <c r="L13"/>
      <c r="M13"/>
      <c r="N13"/>
      <c r="O13"/>
      <c r="P13"/>
    </row>
    <row r="14" spans="1:16" s="110" customFormat="1" ht="14.45" customHeight="1" x14ac:dyDescent="0.2">
      <c r="A14" s="120"/>
      <c r="B14" s="119" t="s">
        <v>107</v>
      </c>
      <c r="C14" s="113">
        <v>66.664713808658973</v>
      </c>
      <c r="D14" s="115">
        <v>11379</v>
      </c>
      <c r="E14" s="114">
        <v>11861</v>
      </c>
      <c r="F14" s="114">
        <v>12200</v>
      </c>
      <c r="G14" s="114">
        <v>12181</v>
      </c>
      <c r="H14" s="140">
        <v>11856</v>
      </c>
      <c r="I14" s="115">
        <v>-477</v>
      </c>
      <c r="J14" s="116">
        <v>-4.0232793522267203</v>
      </c>
      <c r="K14"/>
      <c r="L14"/>
      <c r="M14"/>
      <c r="N14"/>
      <c r="O14"/>
      <c r="P14"/>
    </row>
    <row r="15" spans="1:16" s="110" customFormat="1" ht="14.45" customHeight="1" x14ac:dyDescent="0.2">
      <c r="A15" s="118" t="s">
        <v>105</v>
      </c>
      <c r="B15" s="121" t="s">
        <v>108</v>
      </c>
      <c r="C15" s="113">
        <v>14.136739117698752</v>
      </c>
      <c r="D15" s="115">
        <v>2413</v>
      </c>
      <c r="E15" s="114">
        <v>2579</v>
      </c>
      <c r="F15" s="114">
        <v>2825</v>
      </c>
      <c r="G15" s="114">
        <v>2809</v>
      </c>
      <c r="H15" s="140">
        <v>2476</v>
      </c>
      <c r="I15" s="115">
        <v>-63</v>
      </c>
      <c r="J15" s="116">
        <v>-2.5444264943457191</v>
      </c>
      <c r="K15"/>
      <c r="L15"/>
      <c r="M15"/>
      <c r="N15"/>
      <c r="O15"/>
      <c r="P15"/>
    </row>
    <row r="16" spans="1:16" s="110" customFormat="1" ht="14.45" customHeight="1" x14ac:dyDescent="0.2">
      <c r="A16" s="118"/>
      <c r="B16" s="121" t="s">
        <v>109</v>
      </c>
      <c r="C16" s="113">
        <v>49.809596344249812</v>
      </c>
      <c r="D16" s="115">
        <v>8502</v>
      </c>
      <c r="E16" s="114">
        <v>8931</v>
      </c>
      <c r="F16" s="114">
        <v>9075</v>
      </c>
      <c r="G16" s="114">
        <v>9039</v>
      </c>
      <c r="H16" s="140">
        <v>8986</v>
      </c>
      <c r="I16" s="115">
        <v>-484</v>
      </c>
      <c r="J16" s="116">
        <v>-5.3861562430447361</v>
      </c>
      <c r="K16"/>
      <c r="L16"/>
      <c r="M16"/>
      <c r="N16"/>
      <c r="O16"/>
      <c r="P16"/>
    </row>
    <row r="17" spans="1:16" s="110" customFormat="1" ht="14.45" customHeight="1" x14ac:dyDescent="0.2">
      <c r="A17" s="118"/>
      <c r="B17" s="121" t="s">
        <v>110</v>
      </c>
      <c r="C17" s="113">
        <v>21.594703849083132</v>
      </c>
      <c r="D17" s="115">
        <v>3686</v>
      </c>
      <c r="E17" s="114">
        <v>3772</v>
      </c>
      <c r="F17" s="114">
        <v>3814</v>
      </c>
      <c r="G17" s="114">
        <v>3795</v>
      </c>
      <c r="H17" s="140">
        <v>3708</v>
      </c>
      <c r="I17" s="115">
        <v>-22</v>
      </c>
      <c r="J17" s="116">
        <v>-0.59331175836030203</v>
      </c>
      <c r="K17"/>
      <c r="L17"/>
      <c r="M17"/>
      <c r="N17"/>
      <c r="O17"/>
      <c r="P17"/>
    </row>
    <row r="18" spans="1:16" s="110" customFormat="1" ht="14.45" customHeight="1" x14ac:dyDescent="0.2">
      <c r="A18" s="120"/>
      <c r="B18" s="121" t="s">
        <v>111</v>
      </c>
      <c r="C18" s="113">
        <v>14.458960688968306</v>
      </c>
      <c r="D18" s="115">
        <v>2468</v>
      </c>
      <c r="E18" s="114">
        <v>2513</v>
      </c>
      <c r="F18" s="114">
        <v>2570</v>
      </c>
      <c r="G18" s="114">
        <v>2546</v>
      </c>
      <c r="H18" s="140">
        <v>2422</v>
      </c>
      <c r="I18" s="115">
        <v>46</v>
      </c>
      <c r="J18" s="116">
        <v>1.8992568125516103</v>
      </c>
      <c r="K18"/>
      <c r="L18"/>
      <c r="M18"/>
      <c r="N18"/>
      <c r="O18"/>
      <c r="P18"/>
    </row>
    <row r="19" spans="1:16" s="110" customFormat="1" ht="14.45" customHeight="1" x14ac:dyDescent="0.2">
      <c r="A19" s="120"/>
      <c r="B19" s="121" t="s">
        <v>112</v>
      </c>
      <c r="C19" s="113">
        <v>1.5173706719784406</v>
      </c>
      <c r="D19" s="115">
        <v>259</v>
      </c>
      <c r="E19" s="114">
        <v>243</v>
      </c>
      <c r="F19" s="114">
        <v>255</v>
      </c>
      <c r="G19" s="114">
        <v>234</v>
      </c>
      <c r="H19" s="140">
        <v>208</v>
      </c>
      <c r="I19" s="115">
        <v>51</v>
      </c>
      <c r="J19" s="116">
        <v>24.51923076923077</v>
      </c>
      <c r="K19"/>
      <c r="L19"/>
      <c r="M19"/>
      <c r="N19"/>
      <c r="O19"/>
      <c r="P19"/>
    </row>
    <row r="20" spans="1:16" s="110" customFormat="1" ht="14.45" customHeight="1" x14ac:dyDescent="0.2">
      <c r="A20" s="120" t="s">
        <v>113</v>
      </c>
      <c r="B20" s="119" t="s">
        <v>116</v>
      </c>
      <c r="C20" s="113">
        <v>95.002636358310383</v>
      </c>
      <c r="D20" s="115">
        <v>16216</v>
      </c>
      <c r="E20" s="114">
        <v>16886</v>
      </c>
      <c r="F20" s="114">
        <v>17278</v>
      </c>
      <c r="G20" s="114">
        <v>17185</v>
      </c>
      <c r="H20" s="140">
        <v>16691</v>
      </c>
      <c r="I20" s="115">
        <v>-475</v>
      </c>
      <c r="J20" s="116">
        <v>-2.845845066203343</v>
      </c>
      <c r="K20"/>
      <c r="L20"/>
      <c r="M20"/>
      <c r="N20"/>
      <c r="O20"/>
      <c r="P20"/>
    </row>
    <row r="21" spans="1:16" s="110" customFormat="1" ht="14.45" customHeight="1" x14ac:dyDescent="0.2">
      <c r="A21" s="123"/>
      <c r="B21" s="124" t="s">
        <v>117</v>
      </c>
      <c r="C21" s="125">
        <v>4.8919093092741228</v>
      </c>
      <c r="D21" s="143">
        <v>835</v>
      </c>
      <c r="E21" s="144">
        <v>890</v>
      </c>
      <c r="F21" s="144">
        <v>984</v>
      </c>
      <c r="G21" s="144">
        <v>974</v>
      </c>
      <c r="H21" s="145">
        <v>871</v>
      </c>
      <c r="I21" s="143">
        <v>-36</v>
      </c>
      <c r="J21" s="146">
        <v>-4.1331802525832373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18423</v>
      </c>
      <c r="E56" s="114">
        <v>19281</v>
      </c>
      <c r="F56" s="114">
        <v>19750</v>
      </c>
      <c r="G56" s="114">
        <v>19769</v>
      </c>
      <c r="H56" s="140">
        <v>19087</v>
      </c>
      <c r="I56" s="115">
        <v>-664</v>
      </c>
      <c r="J56" s="116">
        <v>-3.478807565358621</v>
      </c>
      <c r="K56"/>
      <c r="L56"/>
      <c r="M56"/>
      <c r="N56"/>
      <c r="O56"/>
      <c r="P56"/>
    </row>
    <row r="57" spans="1:16" s="110" customFormat="1" ht="14.45" customHeight="1" x14ac:dyDescent="0.2">
      <c r="A57" s="120" t="s">
        <v>105</v>
      </c>
      <c r="B57" s="119" t="s">
        <v>106</v>
      </c>
      <c r="C57" s="113">
        <v>34.869456657439073</v>
      </c>
      <c r="D57" s="115">
        <v>6424</v>
      </c>
      <c r="E57" s="114">
        <v>6726</v>
      </c>
      <c r="F57" s="114">
        <v>6870</v>
      </c>
      <c r="G57" s="114">
        <v>6860</v>
      </c>
      <c r="H57" s="140">
        <v>6565</v>
      </c>
      <c r="I57" s="115">
        <v>-141</v>
      </c>
      <c r="J57" s="116">
        <v>-2.1477532368621479</v>
      </c>
    </row>
    <row r="58" spans="1:16" s="110" customFormat="1" ht="14.45" customHeight="1" x14ac:dyDescent="0.2">
      <c r="A58" s="120"/>
      <c r="B58" s="119" t="s">
        <v>107</v>
      </c>
      <c r="C58" s="113">
        <v>65.130543342560927</v>
      </c>
      <c r="D58" s="115">
        <v>11999</v>
      </c>
      <c r="E58" s="114">
        <v>12555</v>
      </c>
      <c r="F58" s="114">
        <v>12880</v>
      </c>
      <c r="G58" s="114">
        <v>12909</v>
      </c>
      <c r="H58" s="140">
        <v>12522</v>
      </c>
      <c r="I58" s="115">
        <v>-523</v>
      </c>
      <c r="J58" s="116">
        <v>-4.1766490975882444</v>
      </c>
    </row>
    <row r="59" spans="1:16" s="110" customFormat="1" ht="14.45" customHeight="1" x14ac:dyDescent="0.2">
      <c r="A59" s="118" t="s">
        <v>105</v>
      </c>
      <c r="B59" s="121" t="s">
        <v>108</v>
      </c>
      <c r="C59" s="113">
        <v>14.568745589751941</v>
      </c>
      <c r="D59" s="115">
        <v>2684</v>
      </c>
      <c r="E59" s="114">
        <v>2866</v>
      </c>
      <c r="F59" s="114">
        <v>3044</v>
      </c>
      <c r="G59" s="114">
        <v>3124</v>
      </c>
      <c r="H59" s="140">
        <v>2808</v>
      </c>
      <c r="I59" s="115">
        <v>-124</v>
      </c>
      <c r="J59" s="116">
        <v>-4.415954415954416</v>
      </c>
    </row>
    <row r="60" spans="1:16" s="110" customFormat="1" ht="14.45" customHeight="1" x14ac:dyDescent="0.2">
      <c r="A60" s="118"/>
      <c r="B60" s="121" t="s">
        <v>109</v>
      </c>
      <c r="C60" s="113">
        <v>49.101666395266783</v>
      </c>
      <c r="D60" s="115">
        <v>9046</v>
      </c>
      <c r="E60" s="114">
        <v>9564</v>
      </c>
      <c r="F60" s="114">
        <v>9735</v>
      </c>
      <c r="G60" s="114">
        <v>9760</v>
      </c>
      <c r="H60" s="140">
        <v>9615</v>
      </c>
      <c r="I60" s="115">
        <v>-569</v>
      </c>
      <c r="J60" s="116">
        <v>-5.9178367134685388</v>
      </c>
    </row>
    <row r="61" spans="1:16" s="110" customFormat="1" ht="14.45" customHeight="1" x14ac:dyDescent="0.2">
      <c r="A61" s="118"/>
      <c r="B61" s="121" t="s">
        <v>110</v>
      </c>
      <c r="C61" s="113">
        <v>21.380882592411659</v>
      </c>
      <c r="D61" s="115">
        <v>3939</v>
      </c>
      <c r="E61" s="114">
        <v>4017</v>
      </c>
      <c r="F61" s="114">
        <v>4070</v>
      </c>
      <c r="G61" s="114">
        <v>4029</v>
      </c>
      <c r="H61" s="140">
        <v>3932</v>
      </c>
      <c r="I61" s="115">
        <v>7</v>
      </c>
      <c r="J61" s="116">
        <v>0.17802644964394709</v>
      </c>
    </row>
    <row r="62" spans="1:16" s="110" customFormat="1" ht="14.45" customHeight="1" x14ac:dyDescent="0.2">
      <c r="A62" s="120"/>
      <c r="B62" s="121" t="s">
        <v>111</v>
      </c>
      <c r="C62" s="113">
        <v>14.948705422569613</v>
      </c>
      <c r="D62" s="115">
        <v>2754</v>
      </c>
      <c r="E62" s="114">
        <v>2834</v>
      </c>
      <c r="F62" s="114">
        <v>2901</v>
      </c>
      <c r="G62" s="114">
        <v>2856</v>
      </c>
      <c r="H62" s="140">
        <v>2732</v>
      </c>
      <c r="I62" s="115">
        <v>22</v>
      </c>
      <c r="J62" s="116">
        <v>0.80527086383601754</v>
      </c>
    </row>
    <row r="63" spans="1:16" s="110" customFormat="1" ht="14.45" customHeight="1" x14ac:dyDescent="0.2">
      <c r="A63" s="120"/>
      <c r="B63" s="121" t="s">
        <v>112</v>
      </c>
      <c r="C63" s="113">
        <v>1.4655593551538837</v>
      </c>
      <c r="D63" s="115">
        <v>270</v>
      </c>
      <c r="E63" s="114">
        <v>261</v>
      </c>
      <c r="F63" s="114">
        <v>266</v>
      </c>
      <c r="G63" s="114">
        <v>244</v>
      </c>
      <c r="H63" s="140">
        <v>232</v>
      </c>
      <c r="I63" s="115">
        <v>38</v>
      </c>
      <c r="J63" s="116">
        <v>16.379310344827587</v>
      </c>
    </row>
    <row r="64" spans="1:16" s="110" customFormat="1" ht="14.45" customHeight="1" x14ac:dyDescent="0.2">
      <c r="A64" s="120" t="s">
        <v>113</v>
      </c>
      <c r="B64" s="119" t="s">
        <v>116</v>
      </c>
      <c r="C64" s="113">
        <v>95.847581827063991</v>
      </c>
      <c r="D64" s="115">
        <v>17658</v>
      </c>
      <c r="E64" s="114">
        <v>18434</v>
      </c>
      <c r="F64" s="114">
        <v>18784</v>
      </c>
      <c r="G64" s="114">
        <v>18816</v>
      </c>
      <c r="H64" s="140">
        <v>18256</v>
      </c>
      <c r="I64" s="115">
        <v>-598</v>
      </c>
      <c r="J64" s="116">
        <v>-3.2756354075372482</v>
      </c>
    </row>
    <row r="65" spans="1:10" s="110" customFormat="1" ht="14.45" customHeight="1" x14ac:dyDescent="0.2">
      <c r="A65" s="123"/>
      <c r="B65" s="124" t="s">
        <v>117</v>
      </c>
      <c r="C65" s="125">
        <v>4.0492862183140641</v>
      </c>
      <c r="D65" s="143">
        <v>746</v>
      </c>
      <c r="E65" s="144">
        <v>828</v>
      </c>
      <c r="F65" s="144">
        <v>942</v>
      </c>
      <c r="G65" s="144">
        <v>921</v>
      </c>
      <c r="H65" s="145">
        <v>799</v>
      </c>
      <c r="I65" s="143">
        <v>-53</v>
      </c>
      <c r="J65" s="146">
        <v>-6.6332916145181473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17069</v>
      </c>
      <c r="G11" s="114">
        <v>17795</v>
      </c>
      <c r="H11" s="114">
        <v>18284</v>
      </c>
      <c r="I11" s="114">
        <v>18189</v>
      </c>
      <c r="J11" s="140">
        <v>17592</v>
      </c>
      <c r="K11" s="114">
        <v>-523</v>
      </c>
      <c r="L11" s="116">
        <v>-2.9729422464756707</v>
      </c>
    </row>
    <row r="12" spans="1:17" s="110" customFormat="1" ht="24" customHeight="1" x14ac:dyDescent="0.2">
      <c r="A12" s="604" t="s">
        <v>185</v>
      </c>
      <c r="B12" s="605"/>
      <c r="C12" s="605"/>
      <c r="D12" s="606"/>
      <c r="E12" s="113">
        <v>33.335286191341027</v>
      </c>
      <c r="F12" s="115">
        <v>5690</v>
      </c>
      <c r="G12" s="114">
        <v>5934</v>
      </c>
      <c r="H12" s="114">
        <v>6084</v>
      </c>
      <c r="I12" s="114">
        <v>6008</v>
      </c>
      <c r="J12" s="140">
        <v>5736</v>
      </c>
      <c r="K12" s="114">
        <v>-46</v>
      </c>
      <c r="L12" s="116">
        <v>-0.80195258019525806</v>
      </c>
    </row>
    <row r="13" spans="1:17" s="110" customFormat="1" ht="15" customHeight="1" x14ac:dyDescent="0.2">
      <c r="A13" s="120"/>
      <c r="B13" s="612" t="s">
        <v>107</v>
      </c>
      <c r="C13" s="612"/>
      <c r="E13" s="113">
        <v>66.664713808658973</v>
      </c>
      <c r="F13" s="115">
        <v>11379</v>
      </c>
      <c r="G13" s="114">
        <v>11861</v>
      </c>
      <c r="H13" s="114">
        <v>12200</v>
      </c>
      <c r="I13" s="114">
        <v>12181</v>
      </c>
      <c r="J13" s="140">
        <v>11856</v>
      </c>
      <c r="K13" s="114">
        <v>-477</v>
      </c>
      <c r="L13" s="116">
        <v>-4.0232793522267203</v>
      </c>
    </row>
    <row r="14" spans="1:17" s="110" customFormat="1" ht="22.5" customHeight="1" x14ac:dyDescent="0.2">
      <c r="A14" s="604" t="s">
        <v>186</v>
      </c>
      <c r="B14" s="605"/>
      <c r="C14" s="605"/>
      <c r="D14" s="606"/>
      <c r="E14" s="113">
        <v>14.136739117698752</v>
      </c>
      <c r="F14" s="115">
        <v>2413</v>
      </c>
      <c r="G14" s="114">
        <v>2579</v>
      </c>
      <c r="H14" s="114">
        <v>2825</v>
      </c>
      <c r="I14" s="114">
        <v>2809</v>
      </c>
      <c r="J14" s="140">
        <v>2476</v>
      </c>
      <c r="K14" s="114">
        <v>-63</v>
      </c>
      <c r="L14" s="116">
        <v>-2.5444264943457191</v>
      </c>
    </row>
    <row r="15" spans="1:17" s="110" customFormat="1" ht="15" customHeight="1" x14ac:dyDescent="0.2">
      <c r="A15" s="120"/>
      <c r="B15" s="119"/>
      <c r="C15" s="258" t="s">
        <v>106</v>
      </c>
      <c r="E15" s="113">
        <v>42.478242851222547</v>
      </c>
      <c r="F15" s="115">
        <v>1025</v>
      </c>
      <c r="G15" s="114">
        <v>1089</v>
      </c>
      <c r="H15" s="114">
        <v>1182</v>
      </c>
      <c r="I15" s="114">
        <v>1191</v>
      </c>
      <c r="J15" s="140">
        <v>1045</v>
      </c>
      <c r="K15" s="114">
        <v>-20</v>
      </c>
      <c r="L15" s="116">
        <v>-1.9138755980861244</v>
      </c>
    </row>
    <row r="16" spans="1:17" s="110" customFormat="1" ht="15" customHeight="1" x14ac:dyDescent="0.2">
      <c r="A16" s="120"/>
      <c r="B16" s="119"/>
      <c r="C16" s="258" t="s">
        <v>107</v>
      </c>
      <c r="E16" s="113">
        <v>57.521757148777453</v>
      </c>
      <c r="F16" s="115">
        <v>1388</v>
      </c>
      <c r="G16" s="114">
        <v>1490</v>
      </c>
      <c r="H16" s="114">
        <v>1643</v>
      </c>
      <c r="I16" s="114">
        <v>1618</v>
      </c>
      <c r="J16" s="140">
        <v>1431</v>
      </c>
      <c r="K16" s="114">
        <v>-43</v>
      </c>
      <c r="L16" s="116">
        <v>-3.0048916841369673</v>
      </c>
    </row>
    <row r="17" spans="1:12" s="110" customFormat="1" ht="15" customHeight="1" x14ac:dyDescent="0.2">
      <c r="A17" s="120"/>
      <c r="B17" s="121" t="s">
        <v>109</v>
      </c>
      <c r="C17" s="258"/>
      <c r="E17" s="113">
        <v>49.809596344249812</v>
      </c>
      <c r="F17" s="115">
        <v>8502</v>
      </c>
      <c r="G17" s="114">
        <v>8931</v>
      </c>
      <c r="H17" s="114">
        <v>9075</v>
      </c>
      <c r="I17" s="114">
        <v>9039</v>
      </c>
      <c r="J17" s="140">
        <v>8986</v>
      </c>
      <c r="K17" s="114">
        <v>-484</v>
      </c>
      <c r="L17" s="116">
        <v>-5.3861562430447361</v>
      </c>
    </row>
    <row r="18" spans="1:12" s="110" customFormat="1" ht="15" customHeight="1" x14ac:dyDescent="0.2">
      <c r="A18" s="120"/>
      <c r="B18" s="119"/>
      <c r="C18" s="258" t="s">
        <v>106</v>
      </c>
      <c r="E18" s="113">
        <v>27.816984239002586</v>
      </c>
      <c r="F18" s="115">
        <v>2365</v>
      </c>
      <c r="G18" s="114">
        <v>2487</v>
      </c>
      <c r="H18" s="114">
        <v>2507</v>
      </c>
      <c r="I18" s="114">
        <v>2455</v>
      </c>
      <c r="J18" s="140">
        <v>2405</v>
      </c>
      <c r="K18" s="114">
        <v>-40</v>
      </c>
      <c r="L18" s="116">
        <v>-1.6632016632016633</v>
      </c>
    </row>
    <row r="19" spans="1:12" s="110" customFormat="1" ht="15" customHeight="1" x14ac:dyDescent="0.2">
      <c r="A19" s="120"/>
      <c r="B19" s="119"/>
      <c r="C19" s="258" t="s">
        <v>107</v>
      </c>
      <c r="E19" s="113">
        <v>72.183015760997407</v>
      </c>
      <c r="F19" s="115">
        <v>6137</v>
      </c>
      <c r="G19" s="114">
        <v>6444</v>
      </c>
      <c r="H19" s="114">
        <v>6568</v>
      </c>
      <c r="I19" s="114">
        <v>6584</v>
      </c>
      <c r="J19" s="140">
        <v>6581</v>
      </c>
      <c r="K19" s="114">
        <v>-444</v>
      </c>
      <c r="L19" s="116">
        <v>-6.7466950311502814</v>
      </c>
    </row>
    <row r="20" spans="1:12" s="110" customFormat="1" ht="15" customHeight="1" x14ac:dyDescent="0.2">
      <c r="A20" s="120"/>
      <c r="B20" s="121" t="s">
        <v>110</v>
      </c>
      <c r="C20" s="258"/>
      <c r="E20" s="113">
        <v>21.594703849083132</v>
      </c>
      <c r="F20" s="115">
        <v>3686</v>
      </c>
      <c r="G20" s="114">
        <v>3772</v>
      </c>
      <c r="H20" s="114">
        <v>3814</v>
      </c>
      <c r="I20" s="114">
        <v>3795</v>
      </c>
      <c r="J20" s="140">
        <v>3708</v>
      </c>
      <c r="K20" s="114">
        <v>-22</v>
      </c>
      <c r="L20" s="116">
        <v>-0.59331175836030203</v>
      </c>
    </row>
    <row r="21" spans="1:12" s="110" customFormat="1" ht="15" customHeight="1" x14ac:dyDescent="0.2">
      <c r="A21" s="120"/>
      <c r="B21" s="119"/>
      <c r="C21" s="258" t="s">
        <v>106</v>
      </c>
      <c r="E21" s="113">
        <v>26.559956592512208</v>
      </c>
      <c r="F21" s="115">
        <v>979</v>
      </c>
      <c r="G21" s="114">
        <v>1029</v>
      </c>
      <c r="H21" s="114">
        <v>1033</v>
      </c>
      <c r="I21" s="114">
        <v>1036</v>
      </c>
      <c r="J21" s="140">
        <v>1018</v>
      </c>
      <c r="K21" s="114">
        <v>-39</v>
      </c>
      <c r="L21" s="116">
        <v>-3.8310412573673869</v>
      </c>
    </row>
    <row r="22" spans="1:12" s="110" customFormat="1" ht="15" customHeight="1" x14ac:dyDescent="0.2">
      <c r="A22" s="120"/>
      <c r="B22" s="119"/>
      <c r="C22" s="258" t="s">
        <v>107</v>
      </c>
      <c r="E22" s="113">
        <v>73.440043407487792</v>
      </c>
      <c r="F22" s="115">
        <v>2707</v>
      </c>
      <c r="G22" s="114">
        <v>2743</v>
      </c>
      <c r="H22" s="114">
        <v>2781</v>
      </c>
      <c r="I22" s="114">
        <v>2759</v>
      </c>
      <c r="J22" s="140">
        <v>2690</v>
      </c>
      <c r="K22" s="114">
        <v>17</v>
      </c>
      <c r="L22" s="116">
        <v>0.63197026022304836</v>
      </c>
    </row>
    <row r="23" spans="1:12" s="110" customFormat="1" ht="15" customHeight="1" x14ac:dyDescent="0.2">
      <c r="A23" s="120"/>
      <c r="B23" s="121" t="s">
        <v>111</v>
      </c>
      <c r="C23" s="258"/>
      <c r="E23" s="113">
        <v>14.458960688968306</v>
      </c>
      <c r="F23" s="115">
        <v>2468</v>
      </c>
      <c r="G23" s="114">
        <v>2513</v>
      </c>
      <c r="H23" s="114">
        <v>2570</v>
      </c>
      <c r="I23" s="114">
        <v>2546</v>
      </c>
      <c r="J23" s="140">
        <v>2422</v>
      </c>
      <c r="K23" s="114">
        <v>46</v>
      </c>
      <c r="L23" s="116">
        <v>1.8992568125516103</v>
      </c>
    </row>
    <row r="24" spans="1:12" s="110" customFormat="1" ht="15" customHeight="1" x14ac:dyDescent="0.2">
      <c r="A24" s="120"/>
      <c r="B24" s="119"/>
      <c r="C24" s="258" t="s">
        <v>106</v>
      </c>
      <c r="E24" s="113">
        <v>53.525121555915725</v>
      </c>
      <c r="F24" s="115">
        <v>1321</v>
      </c>
      <c r="G24" s="114">
        <v>1329</v>
      </c>
      <c r="H24" s="114">
        <v>1362</v>
      </c>
      <c r="I24" s="114">
        <v>1326</v>
      </c>
      <c r="J24" s="140">
        <v>1268</v>
      </c>
      <c r="K24" s="114">
        <v>53</v>
      </c>
      <c r="L24" s="116">
        <v>4.1798107255520502</v>
      </c>
    </row>
    <row r="25" spans="1:12" s="110" customFormat="1" ht="15" customHeight="1" x14ac:dyDescent="0.2">
      <c r="A25" s="120"/>
      <c r="B25" s="119"/>
      <c r="C25" s="258" t="s">
        <v>107</v>
      </c>
      <c r="E25" s="113">
        <v>46.474878444084275</v>
      </c>
      <c r="F25" s="115">
        <v>1147</v>
      </c>
      <c r="G25" s="114">
        <v>1184</v>
      </c>
      <c r="H25" s="114">
        <v>1208</v>
      </c>
      <c r="I25" s="114">
        <v>1220</v>
      </c>
      <c r="J25" s="140">
        <v>1154</v>
      </c>
      <c r="K25" s="114">
        <v>-7</v>
      </c>
      <c r="L25" s="116">
        <v>-0.60658578856152512</v>
      </c>
    </row>
    <row r="26" spans="1:12" s="110" customFormat="1" ht="15" customHeight="1" x14ac:dyDescent="0.2">
      <c r="A26" s="120"/>
      <c r="C26" s="121" t="s">
        <v>187</v>
      </c>
      <c r="D26" s="110" t="s">
        <v>188</v>
      </c>
      <c r="E26" s="113">
        <v>1.5173706719784406</v>
      </c>
      <c r="F26" s="115">
        <v>259</v>
      </c>
      <c r="G26" s="114">
        <v>243</v>
      </c>
      <c r="H26" s="114">
        <v>255</v>
      </c>
      <c r="I26" s="114">
        <v>234</v>
      </c>
      <c r="J26" s="140">
        <v>208</v>
      </c>
      <c r="K26" s="114">
        <v>51</v>
      </c>
      <c r="L26" s="116">
        <v>24.51923076923077</v>
      </c>
    </row>
    <row r="27" spans="1:12" s="110" customFormat="1" ht="15" customHeight="1" x14ac:dyDescent="0.2">
      <c r="A27" s="120"/>
      <c r="B27" s="119"/>
      <c r="D27" s="259" t="s">
        <v>106</v>
      </c>
      <c r="E27" s="113">
        <v>46.332046332046332</v>
      </c>
      <c r="F27" s="115">
        <v>120</v>
      </c>
      <c r="G27" s="114">
        <v>111</v>
      </c>
      <c r="H27" s="114">
        <v>129</v>
      </c>
      <c r="I27" s="114">
        <v>107</v>
      </c>
      <c r="J27" s="140">
        <v>101</v>
      </c>
      <c r="K27" s="114">
        <v>19</v>
      </c>
      <c r="L27" s="116">
        <v>18.811881188118811</v>
      </c>
    </row>
    <row r="28" spans="1:12" s="110" customFormat="1" ht="15" customHeight="1" x14ac:dyDescent="0.2">
      <c r="A28" s="120"/>
      <c r="B28" s="119"/>
      <c r="D28" s="259" t="s">
        <v>107</v>
      </c>
      <c r="E28" s="113">
        <v>53.667953667953668</v>
      </c>
      <c r="F28" s="115">
        <v>139</v>
      </c>
      <c r="G28" s="114">
        <v>132</v>
      </c>
      <c r="H28" s="114">
        <v>126</v>
      </c>
      <c r="I28" s="114">
        <v>127</v>
      </c>
      <c r="J28" s="140">
        <v>107</v>
      </c>
      <c r="K28" s="114">
        <v>32</v>
      </c>
      <c r="L28" s="116">
        <v>29.906542056074766</v>
      </c>
    </row>
    <row r="29" spans="1:12" s="110" customFormat="1" ht="24" customHeight="1" x14ac:dyDescent="0.2">
      <c r="A29" s="604" t="s">
        <v>189</v>
      </c>
      <c r="B29" s="605"/>
      <c r="C29" s="605"/>
      <c r="D29" s="606"/>
      <c r="E29" s="113">
        <v>95.002636358310383</v>
      </c>
      <c r="F29" s="115">
        <v>16216</v>
      </c>
      <c r="G29" s="114">
        <v>16886</v>
      </c>
      <c r="H29" s="114">
        <v>17278</v>
      </c>
      <c r="I29" s="114">
        <v>17185</v>
      </c>
      <c r="J29" s="140">
        <v>16691</v>
      </c>
      <c r="K29" s="114">
        <v>-475</v>
      </c>
      <c r="L29" s="116">
        <v>-2.845845066203343</v>
      </c>
    </row>
    <row r="30" spans="1:12" s="110" customFormat="1" ht="15" customHeight="1" x14ac:dyDescent="0.2">
      <c r="A30" s="120"/>
      <c r="B30" s="119"/>
      <c r="C30" s="258" t="s">
        <v>106</v>
      </c>
      <c r="E30" s="113">
        <v>32.7084361124815</v>
      </c>
      <c r="F30" s="115">
        <v>5304</v>
      </c>
      <c r="G30" s="114">
        <v>5488</v>
      </c>
      <c r="H30" s="114">
        <v>5588</v>
      </c>
      <c r="I30" s="114">
        <v>5512</v>
      </c>
      <c r="J30" s="140">
        <v>5287</v>
      </c>
      <c r="K30" s="114">
        <v>17</v>
      </c>
      <c r="L30" s="116">
        <v>0.32154340836012862</v>
      </c>
    </row>
    <row r="31" spans="1:12" s="110" customFormat="1" ht="15" customHeight="1" x14ac:dyDescent="0.2">
      <c r="A31" s="120"/>
      <c r="B31" s="119"/>
      <c r="C31" s="258" t="s">
        <v>107</v>
      </c>
      <c r="E31" s="113">
        <v>67.291563887518507</v>
      </c>
      <c r="F31" s="115">
        <v>10912</v>
      </c>
      <c r="G31" s="114">
        <v>11398</v>
      </c>
      <c r="H31" s="114">
        <v>11690</v>
      </c>
      <c r="I31" s="114">
        <v>11673</v>
      </c>
      <c r="J31" s="140">
        <v>11404</v>
      </c>
      <c r="K31" s="114">
        <v>-492</v>
      </c>
      <c r="L31" s="116">
        <v>-4.3142756927393897</v>
      </c>
    </row>
    <row r="32" spans="1:12" s="110" customFormat="1" ht="15" customHeight="1" x14ac:dyDescent="0.2">
      <c r="A32" s="120"/>
      <c r="B32" s="119" t="s">
        <v>117</v>
      </c>
      <c r="C32" s="258"/>
      <c r="E32" s="113">
        <v>4.8919093092741228</v>
      </c>
      <c r="F32" s="114">
        <v>835</v>
      </c>
      <c r="G32" s="114">
        <v>890</v>
      </c>
      <c r="H32" s="114">
        <v>984</v>
      </c>
      <c r="I32" s="114">
        <v>974</v>
      </c>
      <c r="J32" s="140">
        <v>871</v>
      </c>
      <c r="K32" s="114">
        <v>-36</v>
      </c>
      <c r="L32" s="116">
        <v>-4.1331802525832373</v>
      </c>
    </row>
    <row r="33" spans="1:12" s="110" customFormat="1" ht="15" customHeight="1" x14ac:dyDescent="0.2">
      <c r="A33" s="120"/>
      <c r="B33" s="119"/>
      <c r="C33" s="258" t="s">
        <v>106</v>
      </c>
      <c r="E33" s="113">
        <v>45.868263473053894</v>
      </c>
      <c r="F33" s="114">
        <v>383</v>
      </c>
      <c r="G33" s="114">
        <v>442</v>
      </c>
      <c r="H33" s="114">
        <v>489</v>
      </c>
      <c r="I33" s="114">
        <v>483</v>
      </c>
      <c r="J33" s="140">
        <v>435</v>
      </c>
      <c r="K33" s="114">
        <v>-52</v>
      </c>
      <c r="L33" s="116">
        <v>-11.954022988505747</v>
      </c>
    </row>
    <row r="34" spans="1:12" s="110" customFormat="1" ht="15" customHeight="1" x14ac:dyDescent="0.2">
      <c r="A34" s="120"/>
      <c r="B34" s="119"/>
      <c r="C34" s="258" t="s">
        <v>107</v>
      </c>
      <c r="E34" s="113">
        <v>54.131736526946106</v>
      </c>
      <c r="F34" s="114">
        <v>452</v>
      </c>
      <c r="G34" s="114">
        <v>448</v>
      </c>
      <c r="H34" s="114">
        <v>495</v>
      </c>
      <c r="I34" s="114">
        <v>491</v>
      </c>
      <c r="J34" s="140">
        <v>436</v>
      </c>
      <c r="K34" s="114">
        <v>16</v>
      </c>
      <c r="L34" s="116">
        <v>3.669724770642202</v>
      </c>
    </row>
    <row r="35" spans="1:12" s="110" customFormat="1" ht="24" customHeight="1" x14ac:dyDescent="0.2">
      <c r="A35" s="604" t="s">
        <v>192</v>
      </c>
      <c r="B35" s="605"/>
      <c r="C35" s="605"/>
      <c r="D35" s="606"/>
      <c r="E35" s="113">
        <v>16.509461597047277</v>
      </c>
      <c r="F35" s="114">
        <v>2818</v>
      </c>
      <c r="G35" s="114">
        <v>2957</v>
      </c>
      <c r="H35" s="114">
        <v>3111</v>
      </c>
      <c r="I35" s="114">
        <v>3141</v>
      </c>
      <c r="J35" s="114">
        <v>2873</v>
      </c>
      <c r="K35" s="318">
        <v>-55</v>
      </c>
      <c r="L35" s="319">
        <v>-1.9143752175426383</v>
      </c>
    </row>
    <row r="36" spans="1:12" s="110" customFormat="1" ht="15" customHeight="1" x14ac:dyDescent="0.2">
      <c r="A36" s="120"/>
      <c r="B36" s="119"/>
      <c r="C36" s="258" t="s">
        <v>106</v>
      </c>
      <c r="E36" s="113">
        <v>33.747338537970194</v>
      </c>
      <c r="F36" s="114">
        <v>951</v>
      </c>
      <c r="G36" s="114">
        <v>1007</v>
      </c>
      <c r="H36" s="114">
        <v>1074</v>
      </c>
      <c r="I36" s="114">
        <v>1104</v>
      </c>
      <c r="J36" s="114">
        <v>973</v>
      </c>
      <c r="K36" s="318">
        <v>-22</v>
      </c>
      <c r="L36" s="116">
        <v>-2.2610483042137717</v>
      </c>
    </row>
    <row r="37" spans="1:12" s="110" customFormat="1" ht="15" customHeight="1" x14ac:dyDescent="0.2">
      <c r="A37" s="120"/>
      <c r="B37" s="119"/>
      <c r="C37" s="258" t="s">
        <v>107</v>
      </c>
      <c r="E37" s="113">
        <v>66.252661462029806</v>
      </c>
      <c r="F37" s="114">
        <v>1867</v>
      </c>
      <c r="G37" s="114">
        <v>1950</v>
      </c>
      <c r="H37" s="114">
        <v>2037</v>
      </c>
      <c r="I37" s="114">
        <v>2037</v>
      </c>
      <c r="J37" s="140">
        <v>1900</v>
      </c>
      <c r="K37" s="114">
        <v>-33</v>
      </c>
      <c r="L37" s="116">
        <v>-1.736842105263158</v>
      </c>
    </row>
    <row r="38" spans="1:12" s="110" customFormat="1" ht="15" customHeight="1" x14ac:dyDescent="0.2">
      <c r="A38" s="120"/>
      <c r="B38" s="119" t="s">
        <v>328</v>
      </c>
      <c r="C38" s="258"/>
      <c r="E38" s="113">
        <v>55.861503310094321</v>
      </c>
      <c r="F38" s="114">
        <v>9535</v>
      </c>
      <c r="G38" s="114">
        <v>9862</v>
      </c>
      <c r="H38" s="114">
        <v>9957</v>
      </c>
      <c r="I38" s="114">
        <v>9837</v>
      </c>
      <c r="J38" s="140">
        <v>9700</v>
      </c>
      <c r="K38" s="114">
        <v>-165</v>
      </c>
      <c r="L38" s="116">
        <v>-1.7010309278350515</v>
      </c>
    </row>
    <row r="39" spans="1:12" s="110" customFormat="1" ht="15" customHeight="1" x14ac:dyDescent="0.2">
      <c r="A39" s="120"/>
      <c r="B39" s="119"/>
      <c r="C39" s="258" t="s">
        <v>106</v>
      </c>
      <c r="E39" s="113">
        <v>34.389092815941268</v>
      </c>
      <c r="F39" s="115">
        <v>3279</v>
      </c>
      <c r="G39" s="114">
        <v>3411</v>
      </c>
      <c r="H39" s="114">
        <v>3422</v>
      </c>
      <c r="I39" s="114">
        <v>3339</v>
      </c>
      <c r="J39" s="140">
        <v>3252</v>
      </c>
      <c r="K39" s="114">
        <v>27</v>
      </c>
      <c r="L39" s="116">
        <v>0.8302583025830258</v>
      </c>
    </row>
    <row r="40" spans="1:12" s="110" customFormat="1" ht="15" customHeight="1" x14ac:dyDescent="0.2">
      <c r="A40" s="120"/>
      <c r="B40" s="119"/>
      <c r="C40" s="258" t="s">
        <v>107</v>
      </c>
      <c r="E40" s="113">
        <v>65.610907184058732</v>
      </c>
      <c r="F40" s="115">
        <v>6256</v>
      </c>
      <c r="G40" s="114">
        <v>6451</v>
      </c>
      <c r="H40" s="114">
        <v>6535</v>
      </c>
      <c r="I40" s="114">
        <v>6498</v>
      </c>
      <c r="J40" s="140">
        <v>6448</v>
      </c>
      <c r="K40" s="114">
        <v>-192</v>
      </c>
      <c r="L40" s="116">
        <v>-2.9776674937965262</v>
      </c>
    </row>
    <row r="41" spans="1:12" s="110" customFormat="1" ht="15" customHeight="1" x14ac:dyDescent="0.2">
      <c r="A41" s="120"/>
      <c r="B41" s="320" t="s">
        <v>516</v>
      </c>
      <c r="C41" s="258"/>
      <c r="E41" s="113">
        <v>4.2005975745503541</v>
      </c>
      <c r="F41" s="115">
        <v>717</v>
      </c>
      <c r="G41" s="114">
        <v>704</v>
      </c>
      <c r="H41" s="114">
        <v>722</v>
      </c>
      <c r="I41" s="114">
        <v>728</v>
      </c>
      <c r="J41" s="140">
        <v>692</v>
      </c>
      <c r="K41" s="114">
        <v>25</v>
      </c>
      <c r="L41" s="116">
        <v>3.6127167630057802</v>
      </c>
    </row>
    <row r="42" spans="1:12" s="110" customFormat="1" ht="15" customHeight="1" x14ac:dyDescent="0.2">
      <c r="A42" s="120"/>
      <c r="B42" s="119"/>
      <c r="C42" s="268" t="s">
        <v>106</v>
      </c>
      <c r="D42" s="182"/>
      <c r="E42" s="113">
        <v>43.096234309623433</v>
      </c>
      <c r="F42" s="115">
        <v>309</v>
      </c>
      <c r="G42" s="114">
        <v>298</v>
      </c>
      <c r="H42" s="114">
        <v>306</v>
      </c>
      <c r="I42" s="114">
        <v>305</v>
      </c>
      <c r="J42" s="140">
        <v>286</v>
      </c>
      <c r="K42" s="114">
        <v>23</v>
      </c>
      <c r="L42" s="116">
        <v>8.0419580419580416</v>
      </c>
    </row>
    <row r="43" spans="1:12" s="110" customFormat="1" ht="15" customHeight="1" x14ac:dyDescent="0.2">
      <c r="A43" s="120"/>
      <c r="B43" s="119"/>
      <c r="C43" s="268" t="s">
        <v>107</v>
      </c>
      <c r="D43" s="182"/>
      <c r="E43" s="113">
        <v>56.903765690376567</v>
      </c>
      <c r="F43" s="115">
        <v>408</v>
      </c>
      <c r="G43" s="114">
        <v>406</v>
      </c>
      <c r="H43" s="114">
        <v>416</v>
      </c>
      <c r="I43" s="114">
        <v>423</v>
      </c>
      <c r="J43" s="140">
        <v>406</v>
      </c>
      <c r="K43" s="114">
        <v>2</v>
      </c>
      <c r="L43" s="116">
        <v>0.49261083743842365</v>
      </c>
    </row>
    <row r="44" spans="1:12" s="110" customFormat="1" ht="15" customHeight="1" x14ac:dyDescent="0.2">
      <c r="A44" s="120"/>
      <c r="B44" s="119" t="s">
        <v>205</v>
      </c>
      <c r="C44" s="268"/>
      <c r="D44" s="182"/>
      <c r="E44" s="113">
        <v>23.428437518308044</v>
      </c>
      <c r="F44" s="115">
        <v>3999</v>
      </c>
      <c r="G44" s="114">
        <v>4272</v>
      </c>
      <c r="H44" s="114">
        <v>4494</v>
      </c>
      <c r="I44" s="114">
        <v>4483</v>
      </c>
      <c r="J44" s="140">
        <v>4327</v>
      </c>
      <c r="K44" s="114">
        <v>-328</v>
      </c>
      <c r="L44" s="116">
        <v>-7.5803096833834065</v>
      </c>
    </row>
    <row r="45" spans="1:12" s="110" customFormat="1" ht="15" customHeight="1" x14ac:dyDescent="0.2">
      <c r="A45" s="120"/>
      <c r="B45" s="119"/>
      <c r="C45" s="268" t="s">
        <v>106</v>
      </c>
      <c r="D45" s="182"/>
      <c r="E45" s="113">
        <v>28.782195548887223</v>
      </c>
      <c r="F45" s="115">
        <v>1151</v>
      </c>
      <c r="G45" s="114">
        <v>1218</v>
      </c>
      <c r="H45" s="114">
        <v>1282</v>
      </c>
      <c r="I45" s="114">
        <v>1260</v>
      </c>
      <c r="J45" s="140">
        <v>1225</v>
      </c>
      <c r="K45" s="114">
        <v>-74</v>
      </c>
      <c r="L45" s="116">
        <v>-6.0408163265306118</v>
      </c>
    </row>
    <row r="46" spans="1:12" s="110" customFormat="1" ht="15" customHeight="1" x14ac:dyDescent="0.2">
      <c r="A46" s="123"/>
      <c r="B46" s="124"/>
      <c r="C46" s="260" t="s">
        <v>107</v>
      </c>
      <c r="D46" s="261"/>
      <c r="E46" s="125">
        <v>71.217804451112784</v>
      </c>
      <c r="F46" s="143">
        <v>2848</v>
      </c>
      <c r="G46" s="144">
        <v>3054</v>
      </c>
      <c r="H46" s="144">
        <v>3212</v>
      </c>
      <c r="I46" s="144">
        <v>3223</v>
      </c>
      <c r="J46" s="145">
        <v>3102</v>
      </c>
      <c r="K46" s="144">
        <v>-254</v>
      </c>
      <c r="L46" s="146">
        <v>-8.1882656350741456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17069</v>
      </c>
      <c r="E11" s="114">
        <v>17795</v>
      </c>
      <c r="F11" s="114">
        <v>18284</v>
      </c>
      <c r="G11" s="114">
        <v>18189</v>
      </c>
      <c r="H11" s="140">
        <v>17592</v>
      </c>
      <c r="I11" s="115">
        <v>-523</v>
      </c>
      <c r="J11" s="116">
        <v>-2.9729422464756707</v>
      </c>
    </row>
    <row r="12" spans="1:15" s="110" customFormat="1" ht="24.95" customHeight="1" x14ac:dyDescent="0.2">
      <c r="A12" s="193" t="s">
        <v>132</v>
      </c>
      <c r="B12" s="194" t="s">
        <v>133</v>
      </c>
      <c r="C12" s="113">
        <v>3.4389829515495927</v>
      </c>
      <c r="D12" s="115">
        <v>587</v>
      </c>
      <c r="E12" s="114">
        <v>603</v>
      </c>
      <c r="F12" s="114">
        <v>618</v>
      </c>
      <c r="G12" s="114">
        <v>609</v>
      </c>
      <c r="H12" s="140">
        <v>556</v>
      </c>
      <c r="I12" s="115">
        <v>31</v>
      </c>
      <c r="J12" s="116">
        <v>5.5755395683453237</v>
      </c>
    </row>
    <row r="13" spans="1:15" s="110" customFormat="1" ht="24.95" customHeight="1" x14ac:dyDescent="0.2">
      <c r="A13" s="193" t="s">
        <v>134</v>
      </c>
      <c r="B13" s="199" t="s">
        <v>214</v>
      </c>
      <c r="C13" s="113">
        <v>0.67373601265451988</v>
      </c>
      <c r="D13" s="115">
        <v>115</v>
      </c>
      <c r="E13" s="114">
        <v>121</v>
      </c>
      <c r="F13" s="114">
        <v>113</v>
      </c>
      <c r="G13" s="114">
        <v>107</v>
      </c>
      <c r="H13" s="140">
        <v>118</v>
      </c>
      <c r="I13" s="115">
        <v>-3</v>
      </c>
      <c r="J13" s="116">
        <v>-2.5423728813559321</v>
      </c>
    </row>
    <row r="14" spans="1:15" s="287" customFormat="1" ht="24.95" customHeight="1" x14ac:dyDescent="0.2">
      <c r="A14" s="193" t="s">
        <v>215</v>
      </c>
      <c r="B14" s="199" t="s">
        <v>137</v>
      </c>
      <c r="C14" s="113">
        <v>5.8175640049212021</v>
      </c>
      <c r="D14" s="115">
        <v>993</v>
      </c>
      <c r="E14" s="114">
        <v>1004</v>
      </c>
      <c r="F14" s="114">
        <v>997</v>
      </c>
      <c r="G14" s="114">
        <v>1015</v>
      </c>
      <c r="H14" s="140">
        <v>981</v>
      </c>
      <c r="I14" s="115">
        <v>12</v>
      </c>
      <c r="J14" s="116">
        <v>1.2232415902140672</v>
      </c>
      <c r="K14" s="110"/>
      <c r="L14" s="110"/>
      <c r="M14" s="110"/>
      <c r="N14" s="110"/>
      <c r="O14" s="110"/>
    </row>
    <row r="15" spans="1:15" s="110" customFormat="1" ht="24.95" customHeight="1" x14ac:dyDescent="0.2">
      <c r="A15" s="193" t="s">
        <v>216</v>
      </c>
      <c r="B15" s="199" t="s">
        <v>217</v>
      </c>
      <c r="C15" s="113">
        <v>3.8900931513269672</v>
      </c>
      <c r="D15" s="115">
        <v>664</v>
      </c>
      <c r="E15" s="114">
        <v>686</v>
      </c>
      <c r="F15" s="114">
        <v>672</v>
      </c>
      <c r="G15" s="114">
        <v>677</v>
      </c>
      <c r="H15" s="140">
        <v>652</v>
      </c>
      <c r="I15" s="115">
        <v>12</v>
      </c>
      <c r="J15" s="116">
        <v>1.8404907975460123</v>
      </c>
    </row>
    <row r="16" spans="1:15" s="287" customFormat="1" ht="24.95" customHeight="1" x14ac:dyDescent="0.2">
      <c r="A16" s="193" t="s">
        <v>218</v>
      </c>
      <c r="B16" s="199" t="s">
        <v>141</v>
      </c>
      <c r="C16" s="113">
        <v>1.5290878200246061</v>
      </c>
      <c r="D16" s="115">
        <v>261</v>
      </c>
      <c r="E16" s="114">
        <v>255</v>
      </c>
      <c r="F16" s="114">
        <v>256</v>
      </c>
      <c r="G16" s="114">
        <v>271</v>
      </c>
      <c r="H16" s="140">
        <v>259</v>
      </c>
      <c r="I16" s="115">
        <v>2</v>
      </c>
      <c r="J16" s="116">
        <v>0.77220077220077221</v>
      </c>
      <c r="K16" s="110"/>
      <c r="L16" s="110"/>
      <c r="M16" s="110"/>
      <c r="N16" s="110"/>
      <c r="O16" s="110"/>
    </row>
    <row r="17" spans="1:15" s="110" customFormat="1" ht="24.95" customHeight="1" x14ac:dyDescent="0.2">
      <c r="A17" s="193" t="s">
        <v>142</v>
      </c>
      <c r="B17" s="199" t="s">
        <v>220</v>
      </c>
      <c r="C17" s="113">
        <v>0.39838303356962917</v>
      </c>
      <c r="D17" s="115">
        <v>68</v>
      </c>
      <c r="E17" s="114">
        <v>63</v>
      </c>
      <c r="F17" s="114">
        <v>69</v>
      </c>
      <c r="G17" s="114">
        <v>67</v>
      </c>
      <c r="H17" s="140">
        <v>70</v>
      </c>
      <c r="I17" s="115">
        <v>-2</v>
      </c>
      <c r="J17" s="116">
        <v>-2.8571428571428572</v>
      </c>
    </row>
    <row r="18" spans="1:15" s="287" customFormat="1" ht="24.95" customHeight="1" x14ac:dyDescent="0.2">
      <c r="A18" s="201" t="s">
        <v>144</v>
      </c>
      <c r="B18" s="202" t="s">
        <v>145</v>
      </c>
      <c r="C18" s="113">
        <v>4.2298904446657684</v>
      </c>
      <c r="D18" s="115">
        <v>722</v>
      </c>
      <c r="E18" s="114">
        <v>705</v>
      </c>
      <c r="F18" s="114">
        <v>726</v>
      </c>
      <c r="G18" s="114">
        <v>727</v>
      </c>
      <c r="H18" s="140">
        <v>725</v>
      </c>
      <c r="I18" s="115">
        <v>-3</v>
      </c>
      <c r="J18" s="116">
        <v>-0.41379310344827586</v>
      </c>
      <c r="K18" s="110"/>
      <c r="L18" s="110"/>
      <c r="M18" s="110"/>
      <c r="N18" s="110"/>
      <c r="O18" s="110"/>
    </row>
    <row r="19" spans="1:15" s="110" customFormat="1" ht="24.95" customHeight="1" x14ac:dyDescent="0.2">
      <c r="A19" s="193" t="s">
        <v>146</v>
      </c>
      <c r="B19" s="199" t="s">
        <v>147</v>
      </c>
      <c r="C19" s="113">
        <v>19.251274239850019</v>
      </c>
      <c r="D19" s="115">
        <v>3286</v>
      </c>
      <c r="E19" s="114">
        <v>3400</v>
      </c>
      <c r="F19" s="114">
        <v>3474</v>
      </c>
      <c r="G19" s="114">
        <v>3535</v>
      </c>
      <c r="H19" s="140">
        <v>3472</v>
      </c>
      <c r="I19" s="115">
        <v>-186</v>
      </c>
      <c r="J19" s="116">
        <v>-5.3571428571428568</v>
      </c>
    </row>
    <row r="20" spans="1:15" s="287" customFormat="1" ht="24.95" customHeight="1" x14ac:dyDescent="0.2">
      <c r="A20" s="193" t="s">
        <v>148</v>
      </c>
      <c r="B20" s="199" t="s">
        <v>149</v>
      </c>
      <c r="C20" s="113">
        <v>5.0618079559435234</v>
      </c>
      <c r="D20" s="115">
        <v>864</v>
      </c>
      <c r="E20" s="114">
        <v>885</v>
      </c>
      <c r="F20" s="114">
        <v>880</v>
      </c>
      <c r="G20" s="114">
        <v>842</v>
      </c>
      <c r="H20" s="140">
        <v>832</v>
      </c>
      <c r="I20" s="115">
        <v>32</v>
      </c>
      <c r="J20" s="116">
        <v>3.8461538461538463</v>
      </c>
      <c r="K20" s="110"/>
      <c r="L20" s="110"/>
      <c r="M20" s="110"/>
      <c r="N20" s="110"/>
      <c r="O20" s="110"/>
    </row>
    <row r="21" spans="1:15" s="110" customFormat="1" ht="24.95" customHeight="1" x14ac:dyDescent="0.2">
      <c r="A21" s="201" t="s">
        <v>150</v>
      </c>
      <c r="B21" s="202" t="s">
        <v>151</v>
      </c>
      <c r="C21" s="113">
        <v>17.118753295447888</v>
      </c>
      <c r="D21" s="115">
        <v>2922</v>
      </c>
      <c r="E21" s="114">
        <v>3352</v>
      </c>
      <c r="F21" s="114">
        <v>3625</v>
      </c>
      <c r="G21" s="114">
        <v>3581</v>
      </c>
      <c r="H21" s="140">
        <v>3265</v>
      </c>
      <c r="I21" s="115">
        <v>-343</v>
      </c>
      <c r="J21" s="116">
        <v>-10.505359877488514</v>
      </c>
    </row>
    <row r="22" spans="1:15" s="110" customFormat="1" ht="24.95" customHeight="1" x14ac:dyDescent="0.2">
      <c r="A22" s="201" t="s">
        <v>152</v>
      </c>
      <c r="B22" s="199" t="s">
        <v>153</v>
      </c>
      <c r="C22" s="113">
        <v>0.94323041771632787</v>
      </c>
      <c r="D22" s="115">
        <v>161</v>
      </c>
      <c r="E22" s="114">
        <v>165</v>
      </c>
      <c r="F22" s="114">
        <v>157</v>
      </c>
      <c r="G22" s="114">
        <v>166</v>
      </c>
      <c r="H22" s="140">
        <v>165</v>
      </c>
      <c r="I22" s="115">
        <v>-4</v>
      </c>
      <c r="J22" s="116">
        <v>-2.4242424242424243</v>
      </c>
    </row>
    <row r="23" spans="1:15" s="110" customFormat="1" ht="24.95" customHeight="1" x14ac:dyDescent="0.2">
      <c r="A23" s="193" t="s">
        <v>154</v>
      </c>
      <c r="B23" s="199" t="s">
        <v>155</v>
      </c>
      <c r="C23" s="113">
        <v>0.86706895541625173</v>
      </c>
      <c r="D23" s="115">
        <v>148</v>
      </c>
      <c r="E23" s="114">
        <v>151</v>
      </c>
      <c r="F23" s="114">
        <v>156</v>
      </c>
      <c r="G23" s="114">
        <v>160</v>
      </c>
      <c r="H23" s="140">
        <v>164</v>
      </c>
      <c r="I23" s="115">
        <v>-16</v>
      </c>
      <c r="J23" s="116">
        <v>-9.7560975609756095</v>
      </c>
    </row>
    <row r="24" spans="1:15" s="110" customFormat="1" ht="24.95" customHeight="1" x14ac:dyDescent="0.2">
      <c r="A24" s="193" t="s">
        <v>156</v>
      </c>
      <c r="B24" s="199" t="s">
        <v>221</v>
      </c>
      <c r="C24" s="113">
        <v>5.5890796180209739</v>
      </c>
      <c r="D24" s="115">
        <v>954</v>
      </c>
      <c r="E24" s="114">
        <v>978</v>
      </c>
      <c r="F24" s="114">
        <v>1002</v>
      </c>
      <c r="G24" s="114">
        <v>993</v>
      </c>
      <c r="H24" s="140">
        <v>985</v>
      </c>
      <c r="I24" s="115">
        <v>-31</v>
      </c>
      <c r="J24" s="116">
        <v>-3.1472081218274113</v>
      </c>
    </row>
    <row r="25" spans="1:15" s="110" customFormat="1" ht="24.95" customHeight="1" x14ac:dyDescent="0.2">
      <c r="A25" s="193" t="s">
        <v>222</v>
      </c>
      <c r="B25" s="204" t="s">
        <v>159</v>
      </c>
      <c r="C25" s="113">
        <v>9.2682641045169607</v>
      </c>
      <c r="D25" s="115">
        <v>1582</v>
      </c>
      <c r="E25" s="114">
        <v>1546</v>
      </c>
      <c r="F25" s="114">
        <v>1614</v>
      </c>
      <c r="G25" s="114">
        <v>1588</v>
      </c>
      <c r="H25" s="140">
        <v>1564</v>
      </c>
      <c r="I25" s="115">
        <v>18</v>
      </c>
      <c r="J25" s="116">
        <v>1.1508951406649617</v>
      </c>
    </row>
    <row r="26" spans="1:15" s="110" customFormat="1" ht="24.95" customHeight="1" x14ac:dyDescent="0.2">
      <c r="A26" s="201">
        <v>782.78300000000002</v>
      </c>
      <c r="B26" s="203" t="s">
        <v>160</v>
      </c>
      <c r="C26" s="113">
        <v>0.88464467748550002</v>
      </c>
      <c r="D26" s="115">
        <v>151</v>
      </c>
      <c r="E26" s="114">
        <v>149</v>
      </c>
      <c r="F26" s="114">
        <v>155</v>
      </c>
      <c r="G26" s="114">
        <v>163</v>
      </c>
      <c r="H26" s="140">
        <v>151</v>
      </c>
      <c r="I26" s="115">
        <v>0</v>
      </c>
      <c r="J26" s="116">
        <v>0</v>
      </c>
    </row>
    <row r="27" spans="1:15" s="110" customFormat="1" ht="24.95" customHeight="1" x14ac:dyDescent="0.2">
      <c r="A27" s="193" t="s">
        <v>161</v>
      </c>
      <c r="B27" s="199" t="s">
        <v>162</v>
      </c>
      <c r="C27" s="113">
        <v>1.3591891733552053</v>
      </c>
      <c r="D27" s="115">
        <v>232</v>
      </c>
      <c r="E27" s="114">
        <v>248</v>
      </c>
      <c r="F27" s="114">
        <v>267</v>
      </c>
      <c r="G27" s="114">
        <v>272</v>
      </c>
      <c r="H27" s="140">
        <v>267</v>
      </c>
      <c r="I27" s="115">
        <v>-35</v>
      </c>
      <c r="J27" s="116">
        <v>-13.108614232209737</v>
      </c>
    </row>
    <row r="28" spans="1:15" s="110" customFormat="1" ht="24.95" customHeight="1" x14ac:dyDescent="0.2">
      <c r="A28" s="193" t="s">
        <v>163</v>
      </c>
      <c r="B28" s="199" t="s">
        <v>164</v>
      </c>
      <c r="C28" s="113">
        <v>2.4020153494639405</v>
      </c>
      <c r="D28" s="115">
        <v>410</v>
      </c>
      <c r="E28" s="114">
        <v>422</v>
      </c>
      <c r="F28" s="114">
        <v>429</v>
      </c>
      <c r="G28" s="114">
        <v>434</v>
      </c>
      <c r="H28" s="140">
        <v>425</v>
      </c>
      <c r="I28" s="115">
        <v>-15</v>
      </c>
      <c r="J28" s="116">
        <v>-3.5294117647058822</v>
      </c>
    </row>
    <row r="29" spans="1:15" s="110" customFormat="1" ht="24.95" customHeight="1" x14ac:dyDescent="0.2">
      <c r="A29" s="193">
        <v>86</v>
      </c>
      <c r="B29" s="199" t="s">
        <v>165</v>
      </c>
      <c r="C29" s="113">
        <v>5.7062510984826291</v>
      </c>
      <c r="D29" s="115">
        <v>974</v>
      </c>
      <c r="E29" s="114">
        <v>994</v>
      </c>
      <c r="F29" s="114">
        <v>988</v>
      </c>
      <c r="G29" s="114">
        <v>963</v>
      </c>
      <c r="H29" s="140">
        <v>959</v>
      </c>
      <c r="I29" s="115">
        <v>15</v>
      </c>
      <c r="J29" s="116">
        <v>1.5641293013555788</v>
      </c>
    </row>
    <row r="30" spans="1:15" s="110" customFormat="1" ht="24.95" customHeight="1" x14ac:dyDescent="0.2">
      <c r="A30" s="193">
        <v>87.88</v>
      </c>
      <c r="B30" s="204" t="s">
        <v>166</v>
      </c>
      <c r="C30" s="113">
        <v>6.5908957759681295</v>
      </c>
      <c r="D30" s="115">
        <v>1125</v>
      </c>
      <c r="E30" s="114">
        <v>1120</v>
      </c>
      <c r="F30" s="114">
        <v>1093</v>
      </c>
      <c r="G30" s="114">
        <v>1062</v>
      </c>
      <c r="H30" s="140">
        <v>1035</v>
      </c>
      <c r="I30" s="115">
        <v>90</v>
      </c>
      <c r="J30" s="116">
        <v>8.695652173913043</v>
      </c>
    </row>
    <row r="31" spans="1:15" s="110" customFormat="1" ht="24.95" customHeight="1" x14ac:dyDescent="0.2">
      <c r="A31" s="193" t="s">
        <v>167</v>
      </c>
      <c r="B31" s="199" t="s">
        <v>168</v>
      </c>
      <c r="C31" s="113">
        <v>10.791493350518484</v>
      </c>
      <c r="D31" s="115">
        <v>1842</v>
      </c>
      <c r="E31" s="114">
        <v>1949</v>
      </c>
      <c r="F31" s="114">
        <v>1987</v>
      </c>
      <c r="G31" s="114">
        <v>1967</v>
      </c>
      <c r="H31" s="140">
        <v>1925</v>
      </c>
      <c r="I31" s="115">
        <v>-83</v>
      </c>
      <c r="J31" s="116">
        <v>-4.3116883116883118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3.4389829515495927</v>
      </c>
      <c r="D34" s="115">
        <v>587</v>
      </c>
      <c r="E34" s="114">
        <v>603</v>
      </c>
      <c r="F34" s="114">
        <v>618</v>
      </c>
      <c r="G34" s="114">
        <v>609</v>
      </c>
      <c r="H34" s="140">
        <v>556</v>
      </c>
      <c r="I34" s="115">
        <v>31</v>
      </c>
      <c r="J34" s="116">
        <v>5.5755395683453237</v>
      </c>
    </row>
    <row r="35" spans="1:10" s="110" customFormat="1" ht="24.95" customHeight="1" x14ac:dyDescent="0.2">
      <c r="A35" s="292" t="s">
        <v>171</v>
      </c>
      <c r="B35" s="293" t="s">
        <v>172</v>
      </c>
      <c r="C35" s="113">
        <v>10.721190462241491</v>
      </c>
      <c r="D35" s="115">
        <v>1830</v>
      </c>
      <c r="E35" s="114">
        <v>1830</v>
      </c>
      <c r="F35" s="114">
        <v>1836</v>
      </c>
      <c r="G35" s="114">
        <v>1849</v>
      </c>
      <c r="H35" s="140">
        <v>1824</v>
      </c>
      <c r="I35" s="115">
        <v>6</v>
      </c>
      <c r="J35" s="116">
        <v>0.32894736842105265</v>
      </c>
    </row>
    <row r="36" spans="1:10" s="110" customFormat="1" ht="24.95" customHeight="1" x14ac:dyDescent="0.2">
      <c r="A36" s="294" t="s">
        <v>173</v>
      </c>
      <c r="B36" s="295" t="s">
        <v>174</v>
      </c>
      <c r="C36" s="125">
        <v>85.833968012185835</v>
      </c>
      <c r="D36" s="143">
        <v>14651</v>
      </c>
      <c r="E36" s="144">
        <v>15359</v>
      </c>
      <c r="F36" s="144">
        <v>15827</v>
      </c>
      <c r="G36" s="144">
        <v>15726</v>
      </c>
      <c r="H36" s="145">
        <v>15209</v>
      </c>
      <c r="I36" s="143">
        <v>-558</v>
      </c>
      <c r="J36" s="146">
        <v>-3.668880268262213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17069</v>
      </c>
      <c r="F11" s="264">
        <v>17795</v>
      </c>
      <c r="G11" s="264">
        <v>18284</v>
      </c>
      <c r="H11" s="264">
        <v>18189</v>
      </c>
      <c r="I11" s="265">
        <v>17592</v>
      </c>
      <c r="J11" s="263">
        <v>-523</v>
      </c>
      <c r="K11" s="266">
        <v>-2.9729422464756707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43.70496221219755</v>
      </c>
      <c r="E13" s="115">
        <v>7460</v>
      </c>
      <c r="F13" s="114">
        <v>7792</v>
      </c>
      <c r="G13" s="114">
        <v>8127</v>
      </c>
      <c r="H13" s="114">
        <v>8177</v>
      </c>
      <c r="I13" s="140">
        <v>7709</v>
      </c>
      <c r="J13" s="115">
        <v>-249</v>
      </c>
      <c r="K13" s="116">
        <v>-3.229990919704242</v>
      </c>
    </row>
    <row r="14" spans="1:15" ht="15.95" customHeight="1" x14ac:dyDescent="0.2">
      <c r="A14" s="306" t="s">
        <v>230</v>
      </c>
      <c r="B14" s="307"/>
      <c r="C14" s="308"/>
      <c r="D14" s="113">
        <v>45.269201476360656</v>
      </c>
      <c r="E14" s="115">
        <v>7727</v>
      </c>
      <c r="F14" s="114">
        <v>8069</v>
      </c>
      <c r="G14" s="114">
        <v>8217</v>
      </c>
      <c r="H14" s="114">
        <v>8070</v>
      </c>
      <c r="I14" s="140">
        <v>7974</v>
      </c>
      <c r="J14" s="115">
        <v>-247</v>
      </c>
      <c r="K14" s="116">
        <v>-3.0975670930524202</v>
      </c>
    </row>
    <row r="15" spans="1:15" ht="15.95" customHeight="1" x14ac:dyDescent="0.2">
      <c r="A15" s="306" t="s">
        <v>231</v>
      </c>
      <c r="B15" s="307"/>
      <c r="C15" s="308"/>
      <c r="D15" s="113">
        <v>3.9018102993731327</v>
      </c>
      <c r="E15" s="115">
        <v>666</v>
      </c>
      <c r="F15" s="114">
        <v>676</v>
      </c>
      <c r="G15" s="114">
        <v>689</v>
      </c>
      <c r="H15" s="114">
        <v>686</v>
      </c>
      <c r="I15" s="140">
        <v>674</v>
      </c>
      <c r="J15" s="115">
        <v>-8</v>
      </c>
      <c r="K15" s="116">
        <v>-1.1869436201780414</v>
      </c>
    </row>
    <row r="16" spans="1:15" ht="15.95" customHeight="1" x14ac:dyDescent="0.2">
      <c r="A16" s="306" t="s">
        <v>232</v>
      </c>
      <c r="B16" s="307"/>
      <c r="C16" s="308"/>
      <c r="D16" s="113">
        <v>2.6949440506180795</v>
      </c>
      <c r="E16" s="115">
        <v>460</v>
      </c>
      <c r="F16" s="114">
        <v>461</v>
      </c>
      <c r="G16" s="114">
        <v>459</v>
      </c>
      <c r="H16" s="114">
        <v>477</v>
      </c>
      <c r="I16" s="140">
        <v>474</v>
      </c>
      <c r="J16" s="115">
        <v>-14</v>
      </c>
      <c r="K16" s="116">
        <v>-2.9535864978902953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2.8062569570566525</v>
      </c>
      <c r="E18" s="115">
        <v>479</v>
      </c>
      <c r="F18" s="114">
        <v>488</v>
      </c>
      <c r="G18" s="114">
        <v>504</v>
      </c>
      <c r="H18" s="114">
        <v>481</v>
      </c>
      <c r="I18" s="140">
        <v>456</v>
      </c>
      <c r="J18" s="115">
        <v>23</v>
      </c>
      <c r="K18" s="116">
        <v>5.0438596491228074</v>
      </c>
    </row>
    <row r="19" spans="1:11" ht="14.1" customHeight="1" x14ac:dyDescent="0.2">
      <c r="A19" s="306" t="s">
        <v>235</v>
      </c>
      <c r="B19" s="307" t="s">
        <v>236</v>
      </c>
      <c r="C19" s="308"/>
      <c r="D19" s="113">
        <v>2.4723182377409341</v>
      </c>
      <c r="E19" s="115">
        <v>422</v>
      </c>
      <c r="F19" s="114">
        <v>424</v>
      </c>
      <c r="G19" s="114">
        <v>441</v>
      </c>
      <c r="H19" s="114">
        <v>425</v>
      </c>
      <c r="I19" s="140">
        <v>397</v>
      </c>
      <c r="J19" s="115">
        <v>25</v>
      </c>
      <c r="K19" s="116">
        <v>6.2972292191435768</v>
      </c>
    </row>
    <row r="20" spans="1:11" ht="14.1" customHeight="1" x14ac:dyDescent="0.2">
      <c r="A20" s="306">
        <v>12</v>
      </c>
      <c r="B20" s="307" t="s">
        <v>237</v>
      </c>
      <c r="C20" s="308"/>
      <c r="D20" s="113">
        <v>2.3199953131407813</v>
      </c>
      <c r="E20" s="115">
        <v>396</v>
      </c>
      <c r="F20" s="114">
        <v>409</v>
      </c>
      <c r="G20" s="114">
        <v>416</v>
      </c>
      <c r="H20" s="114">
        <v>404</v>
      </c>
      <c r="I20" s="140">
        <v>377</v>
      </c>
      <c r="J20" s="115">
        <v>19</v>
      </c>
      <c r="K20" s="116">
        <v>5.0397877984084882</v>
      </c>
    </row>
    <row r="21" spans="1:11" ht="14.1" customHeight="1" x14ac:dyDescent="0.2">
      <c r="A21" s="306">
        <v>21</v>
      </c>
      <c r="B21" s="307" t="s">
        <v>238</v>
      </c>
      <c r="C21" s="308"/>
      <c r="D21" s="113" t="s">
        <v>513</v>
      </c>
      <c r="E21" s="115" t="s">
        <v>513</v>
      </c>
      <c r="F21" s="114">
        <v>8</v>
      </c>
      <c r="G21" s="114" t="s">
        <v>513</v>
      </c>
      <c r="H21" s="114" t="s">
        <v>513</v>
      </c>
      <c r="I21" s="140" t="s">
        <v>513</v>
      </c>
      <c r="J21" s="115" t="s">
        <v>513</v>
      </c>
      <c r="K21" s="116" t="s">
        <v>513</v>
      </c>
    </row>
    <row r="22" spans="1:11" ht="14.1" customHeight="1" x14ac:dyDescent="0.2">
      <c r="A22" s="306">
        <v>22</v>
      </c>
      <c r="B22" s="307" t="s">
        <v>239</v>
      </c>
      <c r="C22" s="308"/>
      <c r="D22" s="113">
        <v>0.37494873747729801</v>
      </c>
      <c r="E22" s="115">
        <v>64</v>
      </c>
      <c r="F22" s="114">
        <v>52</v>
      </c>
      <c r="G22" s="114">
        <v>53</v>
      </c>
      <c r="H22" s="114">
        <v>56</v>
      </c>
      <c r="I22" s="140">
        <v>55</v>
      </c>
      <c r="J22" s="115">
        <v>9</v>
      </c>
      <c r="K22" s="116">
        <v>16.363636363636363</v>
      </c>
    </row>
    <row r="23" spans="1:11" ht="14.1" customHeight="1" x14ac:dyDescent="0.2">
      <c r="A23" s="306">
        <v>23</v>
      </c>
      <c r="B23" s="307" t="s">
        <v>240</v>
      </c>
      <c r="C23" s="308"/>
      <c r="D23" s="113">
        <v>0.2226258128771457</v>
      </c>
      <c r="E23" s="115">
        <v>38</v>
      </c>
      <c r="F23" s="114">
        <v>46</v>
      </c>
      <c r="G23" s="114">
        <v>36</v>
      </c>
      <c r="H23" s="114">
        <v>39</v>
      </c>
      <c r="I23" s="140">
        <v>39</v>
      </c>
      <c r="J23" s="115">
        <v>-1</v>
      </c>
      <c r="K23" s="116">
        <v>-2.5641025641025643</v>
      </c>
    </row>
    <row r="24" spans="1:11" ht="14.1" customHeight="1" x14ac:dyDescent="0.2">
      <c r="A24" s="306">
        <v>24</v>
      </c>
      <c r="B24" s="307" t="s">
        <v>241</v>
      </c>
      <c r="C24" s="308"/>
      <c r="D24" s="113">
        <v>0.67959458667760264</v>
      </c>
      <c r="E24" s="115">
        <v>116</v>
      </c>
      <c r="F24" s="114">
        <v>127</v>
      </c>
      <c r="G24" s="114">
        <v>136</v>
      </c>
      <c r="H24" s="114">
        <v>128</v>
      </c>
      <c r="I24" s="140">
        <v>130</v>
      </c>
      <c r="J24" s="115">
        <v>-14</v>
      </c>
      <c r="K24" s="116">
        <v>-10.76923076923077</v>
      </c>
    </row>
    <row r="25" spans="1:11" ht="14.1" customHeight="1" x14ac:dyDescent="0.2">
      <c r="A25" s="306">
        <v>25</v>
      </c>
      <c r="B25" s="307" t="s">
        <v>242</v>
      </c>
      <c r="C25" s="308"/>
      <c r="D25" s="113">
        <v>1.072119046224149</v>
      </c>
      <c r="E25" s="115">
        <v>183</v>
      </c>
      <c r="F25" s="114">
        <v>170</v>
      </c>
      <c r="G25" s="114">
        <v>179</v>
      </c>
      <c r="H25" s="114">
        <v>180</v>
      </c>
      <c r="I25" s="140">
        <v>172</v>
      </c>
      <c r="J25" s="115">
        <v>11</v>
      </c>
      <c r="K25" s="116">
        <v>6.3953488372093021</v>
      </c>
    </row>
    <row r="26" spans="1:11" ht="14.1" customHeight="1" x14ac:dyDescent="0.2">
      <c r="A26" s="306">
        <v>26</v>
      </c>
      <c r="B26" s="307" t="s">
        <v>243</v>
      </c>
      <c r="C26" s="308"/>
      <c r="D26" s="113">
        <v>0.50969594000820195</v>
      </c>
      <c r="E26" s="115">
        <v>87</v>
      </c>
      <c r="F26" s="114">
        <v>81</v>
      </c>
      <c r="G26" s="114">
        <v>90</v>
      </c>
      <c r="H26" s="114">
        <v>94</v>
      </c>
      <c r="I26" s="140">
        <v>91</v>
      </c>
      <c r="J26" s="115">
        <v>-4</v>
      </c>
      <c r="K26" s="116">
        <v>-4.395604395604396</v>
      </c>
    </row>
    <row r="27" spans="1:11" ht="14.1" customHeight="1" x14ac:dyDescent="0.2">
      <c r="A27" s="306">
        <v>27</v>
      </c>
      <c r="B27" s="307" t="s">
        <v>244</v>
      </c>
      <c r="C27" s="308"/>
      <c r="D27" s="113">
        <v>0.21090866483098014</v>
      </c>
      <c r="E27" s="115">
        <v>36</v>
      </c>
      <c r="F27" s="114">
        <v>36</v>
      </c>
      <c r="G27" s="114">
        <v>40</v>
      </c>
      <c r="H27" s="114">
        <v>41</v>
      </c>
      <c r="I27" s="140">
        <v>42</v>
      </c>
      <c r="J27" s="115">
        <v>-6</v>
      </c>
      <c r="K27" s="116">
        <v>-14.285714285714286</v>
      </c>
    </row>
    <row r="28" spans="1:11" ht="14.1" customHeight="1" x14ac:dyDescent="0.2">
      <c r="A28" s="306">
        <v>28</v>
      </c>
      <c r="B28" s="307" t="s">
        <v>245</v>
      </c>
      <c r="C28" s="308"/>
      <c r="D28" s="113">
        <v>0.22848438690022849</v>
      </c>
      <c r="E28" s="115">
        <v>39</v>
      </c>
      <c r="F28" s="114">
        <v>40</v>
      </c>
      <c r="G28" s="114">
        <v>40</v>
      </c>
      <c r="H28" s="114">
        <v>46</v>
      </c>
      <c r="I28" s="140">
        <v>43</v>
      </c>
      <c r="J28" s="115">
        <v>-4</v>
      </c>
      <c r="K28" s="116">
        <v>-9.3023255813953494</v>
      </c>
    </row>
    <row r="29" spans="1:11" ht="14.1" customHeight="1" x14ac:dyDescent="0.2">
      <c r="A29" s="306">
        <v>29</v>
      </c>
      <c r="B29" s="307" t="s">
        <v>246</v>
      </c>
      <c r="C29" s="308"/>
      <c r="D29" s="113">
        <v>3.2632257308571093</v>
      </c>
      <c r="E29" s="115">
        <v>557</v>
      </c>
      <c r="F29" s="114">
        <v>654</v>
      </c>
      <c r="G29" s="114">
        <v>654</v>
      </c>
      <c r="H29" s="114">
        <v>693</v>
      </c>
      <c r="I29" s="140">
        <v>648</v>
      </c>
      <c r="J29" s="115">
        <v>-91</v>
      </c>
      <c r="K29" s="116">
        <v>-14.043209876543211</v>
      </c>
    </row>
    <row r="30" spans="1:11" ht="14.1" customHeight="1" x14ac:dyDescent="0.2">
      <c r="A30" s="306" t="s">
        <v>247</v>
      </c>
      <c r="B30" s="307" t="s">
        <v>248</v>
      </c>
      <c r="C30" s="308"/>
      <c r="D30" s="113" t="s">
        <v>513</v>
      </c>
      <c r="E30" s="115" t="s">
        <v>513</v>
      </c>
      <c r="F30" s="114" t="s">
        <v>513</v>
      </c>
      <c r="G30" s="114" t="s">
        <v>513</v>
      </c>
      <c r="H30" s="114">
        <v>122</v>
      </c>
      <c r="I30" s="140">
        <v>110</v>
      </c>
      <c r="J30" s="115" t="s">
        <v>513</v>
      </c>
      <c r="K30" s="116" t="s">
        <v>513</v>
      </c>
    </row>
    <row r="31" spans="1:11" ht="14.1" customHeight="1" x14ac:dyDescent="0.2">
      <c r="A31" s="306" t="s">
        <v>249</v>
      </c>
      <c r="B31" s="307" t="s">
        <v>250</v>
      </c>
      <c r="C31" s="308"/>
      <c r="D31" s="113">
        <v>2.6949440506180795</v>
      </c>
      <c r="E31" s="115">
        <v>460</v>
      </c>
      <c r="F31" s="114">
        <v>554</v>
      </c>
      <c r="G31" s="114">
        <v>545</v>
      </c>
      <c r="H31" s="114">
        <v>571</v>
      </c>
      <c r="I31" s="140">
        <v>538</v>
      </c>
      <c r="J31" s="115">
        <v>-78</v>
      </c>
      <c r="K31" s="116">
        <v>-14.49814126394052</v>
      </c>
    </row>
    <row r="32" spans="1:11" ht="14.1" customHeight="1" x14ac:dyDescent="0.2">
      <c r="A32" s="306">
        <v>31</v>
      </c>
      <c r="B32" s="307" t="s">
        <v>251</v>
      </c>
      <c r="C32" s="308"/>
      <c r="D32" s="113">
        <v>5.8585740230827819E-2</v>
      </c>
      <c r="E32" s="115">
        <v>10</v>
      </c>
      <c r="F32" s="114">
        <v>9</v>
      </c>
      <c r="G32" s="114">
        <v>11</v>
      </c>
      <c r="H32" s="114">
        <v>11</v>
      </c>
      <c r="I32" s="140">
        <v>11</v>
      </c>
      <c r="J32" s="115">
        <v>-1</v>
      </c>
      <c r="K32" s="116">
        <v>-9.0909090909090917</v>
      </c>
    </row>
    <row r="33" spans="1:11" ht="14.1" customHeight="1" x14ac:dyDescent="0.2">
      <c r="A33" s="306">
        <v>32</v>
      </c>
      <c r="B33" s="307" t="s">
        <v>252</v>
      </c>
      <c r="C33" s="308"/>
      <c r="D33" s="113">
        <v>0.98424043587790733</v>
      </c>
      <c r="E33" s="115">
        <v>168</v>
      </c>
      <c r="F33" s="114">
        <v>156</v>
      </c>
      <c r="G33" s="114">
        <v>164</v>
      </c>
      <c r="H33" s="114">
        <v>166</v>
      </c>
      <c r="I33" s="140">
        <v>168</v>
      </c>
      <c r="J33" s="115">
        <v>0</v>
      </c>
      <c r="K33" s="116">
        <v>0</v>
      </c>
    </row>
    <row r="34" spans="1:11" ht="14.1" customHeight="1" x14ac:dyDescent="0.2">
      <c r="A34" s="306">
        <v>33</v>
      </c>
      <c r="B34" s="307" t="s">
        <v>253</v>
      </c>
      <c r="C34" s="308"/>
      <c r="D34" s="113">
        <v>0.38666588552346359</v>
      </c>
      <c r="E34" s="115">
        <v>66</v>
      </c>
      <c r="F34" s="114">
        <v>63</v>
      </c>
      <c r="G34" s="114">
        <v>65</v>
      </c>
      <c r="H34" s="114">
        <v>74</v>
      </c>
      <c r="I34" s="140">
        <v>74</v>
      </c>
      <c r="J34" s="115">
        <v>-8</v>
      </c>
      <c r="K34" s="116">
        <v>-10.810810810810811</v>
      </c>
    </row>
    <row r="35" spans="1:11" ht="14.1" customHeight="1" x14ac:dyDescent="0.2">
      <c r="A35" s="306">
        <v>34</v>
      </c>
      <c r="B35" s="307" t="s">
        <v>254</v>
      </c>
      <c r="C35" s="308"/>
      <c r="D35" s="113">
        <v>3.3335286191341029</v>
      </c>
      <c r="E35" s="115">
        <v>569</v>
      </c>
      <c r="F35" s="114">
        <v>566</v>
      </c>
      <c r="G35" s="114">
        <v>588</v>
      </c>
      <c r="H35" s="114">
        <v>561</v>
      </c>
      <c r="I35" s="140">
        <v>545</v>
      </c>
      <c r="J35" s="115">
        <v>24</v>
      </c>
      <c r="K35" s="116">
        <v>4.4036697247706424</v>
      </c>
    </row>
    <row r="36" spans="1:11" ht="14.1" customHeight="1" x14ac:dyDescent="0.2">
      <c r="A36" s="306">
        <v>41</v>
      </c>
      <c r="B36" s="307" t="s">
        <v>255</v>
      </c>
      <c r="C36" s="308"/>
      <c r="D36" s="113">
        <v>6.4444314253910603E-2</v>
      </c>
      <c r="E36" s="115">
        <v>11</v>
      </c>
      <c r="F36" s="114">
        <v>12</v>
      </c>
      <c r="G36" s="114">
        <v>11</v>
      </c>
      <c r="H36" s="114">
        <v>9</v>
      </c>
      <c r="I36" s="140">
        <v>9</v>
      </c>
      <c r="J36" s="115">
        <v>2</v>
      </c>
      <c r="K36" s="116">
        <v>22.222222222222221</v>
      </c>
    </row>
    <row r="37" spans="1:11" ht="14.1" customHeight="1" x14ac:dyDescent="0.2">
      <c r="A37" s="306">
        <v>42</v>
      </c>
      <c r="B37" s="307" t="s">
        <v>256</v>
      </c>
      <c r="C37" s="308"/>
      <c r="D37" s="113">
        <v>7.6161462300076158E-2</v>
      </c>
      <c r="E37" s="115">
        <v>13</v>
      </c>
      <c r="F37" s="114">
        <v>12</v>
      </c>
      <c r="G37" s="114">
        <v>12</v>
      </c>
      <c r="H37" s="114">
        <v>11</v>
      </c>
      <c r="I37" s="140">
        <v>10</v>
      </c>
      <c r="J37" s="115">
        <v>3</v>
      </c>
      <c r="K37" s="116">
        <v>30</v>
      </c>
    </row>
    <row r="38" spans="1:11" ht="14.1" customHeight="1" x14ac:dyDescent="0.2">
      <c r="A38" s="306">
        <v>43</v>
      </c>
      <c r="B38" s="307" t="s">
        <v>257</v>
      </c>
      <c r="C38" s="308"/>
      <c r="D38" s="113">
        <v>0.11717148046165564</v>
      </c>
      <c r="E38" s="115">
        <v>20</v>
      </c>
      <c r="F38" s="114">
        <v>19</v>
      </c>
      <c r="G38" s="114">
        <v>19</v>
      </c>
      <c r="H38" s="114">
        <v>21</v>
      </c>
      <c r="I38" s="140">
        <v>23</v>
      </c>
      <c r="J38" s="115">
        <v>-3</v>
      </c>
      <c r="K38" s="116">
        <v>-13.043478260869565</v>
      </c>
    </row>
    <row r="39" spans="1:11" ht="14.1" customHeight="1" x14ac:dyDescent="0.2">
      <c r="A39" s="306">
        <v>51</v>
      </c>
      <c r="B39" s="307" t="s">
        <v>258</v>
      </c>
      <c r="C39" s="308"/>
      <c r="D39" s="113">
        <v>4.5052434237506587</v>
      </c>
      <c r="E39" s="115">
        <v>769</v>
      </c>
      <c r="F39" s="114">
        <v>757</v>
      </c>
      <c r="G39" s="114">
        <v>784</v>
      </c>
      <c r="H39" s="114">
        <v>819</v>
      </c>
      <c r="I39" s="140">
        <v>757</v>
      </c>
      <c r="J39" s="115">
        <v>12</v>
      </c>
      <c r="K39" s="116">
        <v>1.5852047556142668</v>
      </c>
    </row>
    <row r="40" spans="1:11" ht="14.1" customHeight="1" x14ac:dyDescent="0.2">
      <c r="A40" s="306" t="s">
        <v>259</v>
      </c>
      <c r="B40" s="307" t="s">
        <v>260</v>
      </c>
      <c r="C40" s="308"/>
      <c r="D40" s="113">
        <v>4.311910480988927</v>
      </c>
      <c r="E40" s="115">
        <v>736</v>
      </c>
      <c r="F40" s="114">
        <v>719</v>
      </c>
      <c r="G40" s="114">
        <v>742</v>
      </c>
      <c r="H40" s="114">
        <v>779</v>
      </c>
      <c r="I40" s="140">
        <v>723</v>
      </c>
      <c r="J40" s="115">
        <v>13</v>
      </c>
      <c r="K40" s="116">
        <v>1.7980636237897649</v>
      </c>
    </row>
    <row r="41" spans="1:11" ht="14.1" customHeight="1" x14ac:dyDescent="0.2">
      <c r="A41" s="306"/>
      <c r="B41" s="307" t="s">
        <v>261</v>
      </c>
      <c r="C41" s="308"/>
      <c r="D41" s="113">
        <v>3.245650008787861</v>
      </c>
      <c r="E41" s="115">
        <v>554</v>
      </c>
      <c r="F41" s="114">
        <v>542</v>
      </c>
      <c r="G41" s="114">
        <v>560</v>
      </c>
      <c r="H41" s="114">
        <v>601</v>
      </c>
      <c r="I41" s="140">
        <v>556</v>
      </c>
      <c r="J41" s="115">
        <v>-2</v>
      </c>
      <c r="K41" s="116">
        <v>-0.35971223021582732</v>
      </c>
    </row>
    <row r="42" spans="1:11" ht="14.1" customHeight="1" x14ac:dyDescent="0.2">
      <c r="A42" s="306">
        <v>52</v>
      </c>
      <c r="B42" s="307" t="s">
        <v>262</v>
      </c>
      <c r="C42" s="308"/>
      <c r="D42" s="113">
        <v>5.6828168023902981</v>
      </c>
      <c r="E42" s="115">
        <v>970</v>
      </c>
      <c r="F42" s="114">
        <v>996</v>
      </c>
      <c r="G42" s="114">
        <v>997</v>
      </c>
      <c r="H42" s="114">
        <v>978</v>
      </c>
      <c r="I42" s="140">
        <v>977</v>
      </c>
      <c r="J42" s="115">
        <v>-7</v>
      </c>
      <c r="K42" s="116">
        <v>-0.7164790174002047</v>
      </c>
    </row>
    <row r="43" spans="1:11" ht="14.1" customHeight="1" x14ac:dyDescent="0.2">
      <c r="A43" s="306" t="s">
        <v>263</v>
      </c>
      <c r="B43" s="307" t="s">
        <v>264</v>
      </c>
      <c r="C43" s="308"/>
      <c r="D43" s="113">
        <v>5.4367566934208211</v>
      </c>
      <c r="E43" s="115">
        <v>928</v>
      </c>
      <c r="F43" s="114">
        <v>957</v>
      </c>
      <c r="G43" s="114">
        <v>952</v>
      </c>
      <c r="H43" s="114">
        <v>929</v>
      </c>
      <c r="I43" s="140">
        <v>942</v>
      </c>
      <c r="J43" s="115">
        <v>-14</v>
      </c>
      <c r="K43" s="116">
        <v>-1.4861995753715498</v>
      </c>
    </row>
    <row r="44" spans="1:11" ht="14.1" customHeight="1" x14ac:dyDescent="0.2">
      <c r="A44" s="306">
        <v>53</v>
      </c>
      <c r="B44" s="307" t="s">
        <v>265</v>
      </c>
      <c r="C44" s="308"/>
      <c r="D44" s="113">
        <v>1.0193918800164039</v>
      </c>
      <c r="E44" s="115">
        <v>174</v>
      </c>
      <c r="F44" s="114">
        <v>194</v>
      </c>
      <c r="G44" s="114">
        <v>200</v>
      </c>
      <c r="H44" s="114">
        <v>183</v>
      </c>
      <c r="I44" s="140">
        <v>185</v>
      </c>
      <c r="J44" s="115">
        <v>-11</v>
      </c>
      <c r="K44" s="116">
        <v>-5.9459459459459456</v>
      </c>
    </row>
    <row r="45" spans="1:11" ht="14.1" customHeight="1" x14ac:dyDescent="0.2">
      <c r="A45" s="306" t="s">
        <v>266</v>
      </c>
      <c r="B45" s="307" t="s">
        <v>267</v>
      </c>
      <c r="C45" s="308"/>
      <c r="D45" s="113">
        <v>0.96666471380865893</v>
      </c>
      <c r="E45" s="115">
        <v>165</v>
      </c>
      <c r="F45" s="114">
        <v>184</v>
      </c>
      <c r="G45" s="114">
        <v>190</v>
      </c>
      <c r="H45" s="114">
        <v>174</v>
      </c>
      <c r="I45" s="140">
        <v>177</v>
      </c>
      <c r="J45" s="115">
        <v>-12</v>
      </c>
      <c r="K45" s="116">
        <v>-6.7796610169491522</v>
      </c>
    </row>
    <row r="46" spans="1:11" ht="14.1" customHeight="1" x14ac:dyDescent="0.2">
      <c r="A46" s="306">
        <v>54</v>
      </c>
      <c r="B46" s="307" t="s">
        <v>268</v>
      </c>
      <c r="C46" s="308"/>
      <c r="D46" s="113">
        <v>17.745620715917745</v>
      </c>
      <c r="E46" s="115">
        <v>3029</v>
      </c>
      <c r="F46" s="114">
        <v>3067</v>
      </c>
      <c r="G46" s="114">
        <v>3222</v>
      </c>
      <c r="H46" s="114">
        <v>3169</v>
      </c>
      <c r="I46" s="140">
        <v>3079</v>
      </c>
      <c r="J46" s="115">
        <v>-50</v>
      </c>
      <c r="K46" s="116">
        <v>-1.6239038648911985</v>
      </c>
    </row>
    <row r="47" spans="1:11" ht="14.1" customHeight="1" x14ac:dyDescent="0.2">
      <c r="A47" s="306">
        <v>61</v>
      </c>
      <c r="B47" s="307" t="s">
        <v>269</v>
      </c>
      <c r="C47" s="308"/>
      <c r="D47" s="113">
        <v>0.70302888276993381</v>
      </c>
      <c r="E47" s="115">
        <v>120</v>
      </c>
      <c r="F47" s="114">
        <v>122</v>
      </c>
      <c r="G47" s="114">
        <v>123</v>
      </c>
      <c r="H47" s="114">
        <v>125</v>
      </c>
      <c r="I47" s="140">
        <v>114</v>
      </c>
      <c r="J47" s="115">
        <v>6</v>
      </c>
      <c r="K47" s="116">
        <v>5.2631578947368425</v>
      </c>
    </row>
    <row r="48" spans="1:11" ht="14.1" customHeight="1" x14ac:dyDescent="0.2">
      <c r="A48" s="306">
        <v>62</v>
      </c>
      <c r="B48" s="307" t="s">
        <v>270</v>
      </c>
      <c r="C48" s="308"/>
      <c r="D48" s="113">
        <v>15.062393813345832</v>
      </c>
      <c r="E48" s="115">
        <v>2571</v>
      </c>
      <c r="F48" s="114">
        <v>2689</v>
      </c>
      <c r="G48" s="114">
        <v>2807</v>
      </c>
      <c r="H48" s="114">
        <v>2854</v>
      </c>
      <c r="I48" s="140">
        <v>2726</v>
      </c>
      <c r="J48" s="115">
        <v>-155</v>
      </c>
      <c r="K48" s="116">
        <v>-5.6859867938371238</v>
      </c>
    </row>
    <row r="49" spans="1:11" ht="14.1" customHeight="1" x14ac:dyDescent="0.2">
      <c r="A49" s="306">
        <v>63</v>
      </c>
      <c r="B49" s="307" t="s">
        <v>271</v>
      </c>
      <c r="C49" s="308"/>
      <c r="D49" s="113">
        <v>10.568867537641339</v>
      </c>
      <c r="E49" s="115">
        <v>1804</v>
      </c>
      <c r="F49" s="114">
        <v>2129</v>
      </c>
      <c r="G49" s="114">
        <v>2251</v>
      </c>
      <c r="H49" s="114">
        <v>2201</v>
      </c>
      <c r="I49" s="140">
        <v>2071</v>
      </c>
      <c r="J49" s="115">
        <v>-267</v>
      </c>
      <c r="K49" s="116">
        <v>-12.892322549492999</v>
      </c>
    </row>
    <row r="50" spans="1:11" ht="14.1" customHeight="1" x14ac:dyDescent="0.2">
      <c r="A50" s="306" t="s">
        <v>272</v>
      </c>
      <c r="B50" s="307" t="s">
        <v>273</v>
      </c>
      <c r="C50" s="308"/>
      <c r="D50" s="113">
        <v>0.79090749311617548</v>
      </c>
      <c r="E50" s="115">
        <v>135</v>
      </c>
      <c r="F50" s="114">
        <v>137</v>
      </c>
      <c r="G50" s="114">
        <v>159</v>
      </c>
      <c r="H50" s="114">
        <v>150</v>
      </c>
      <c r="I50" s="140">
        <v>132</v>
      </c>
      <c r="J50" s="115">
        <v>3</v>
      </c>
      <c r="K50" s="116">
        <v>2.2727272727272729</v>
      </c>
    </row>
    <row r="51" spans="1:11" ht="14.1" customHeight="1" x14ac:dyDescent="0.2">
      <c r="A51" s="306" t="s">
        <v>274</v>
      </c>
      <c r="B51" s="307" t="s">
        <v>275</v>
      </c>
      <c r="C51" s="308"/>
      <c r="D51" s="113">
        <v>9.4557384732556091</v>
      </c>
      <c r="E51" s="115">
        <v>1614</v>
      </c>
      <c r="F51" s="114">
        <v>1926</v>
      </c>
      <c r="G51" s="114">
        <v>2006</v>
      </c>
      <c r="H51" s="114">
        <v>1962</v>
      </c>
      <c r="I51" s="140">
        <v>1869</v>
      </c>
      <c r="J51" s="115">
        <v>-255</v>
      </c>
      <c r="K51" s="116">
        <v>-13.643659711075442</v>
      </c>
    </row>
    <row r="52" spans="1:11" ht="14.1" customHeight="1" x14ac:dyDescent="0.2">
      <c r="A52" s="306">
        <v>71</v>
      </c>
      <c r="B52" s="307" t="s">
        <v>276</v>
      </c>
      <c r="C52" s="308"/>
      <c r="D52" s="113">
        <v>9.4323041771632781</v>
      </c>
      <c r="E52" s="115">
        <v>1610</v>
      </c>
      <c r="F52" s="114">
        <v>1643</v>
      </c>
      <c r="G52" s="114">
        <v>1663</v>
      </c>
      <c r="H52" s="114">
        <v>1661</v>
      </c>
      <c r="I52" s="140">
        <v>1640</v>
      </c>
      <c r="J52" s="115">
        <v>-30</v>
      </c>
      <c r="K52" s="116">
        <v>-1.8292682926829269</v>
      </c>
    </row>
    <row r="53" spans="1:11" ht="14.1" customHeight="1" x14ac:dyDescent="0.2">
      <c r="A53" s="306" t="s">
        <v>277</v>
      </c>
      <c r="B53" s="307" t="s">
        <v>278</v>
      </c>
      <c r="C53" s="308"/>
      <c r="D53" s="113">
        <v>0.59757455035444373</v>
      </c>
      <c r="E53" s="115">
        <v>102</v>
      </c>
      <c r="F53" s="114">
        <v>94</v>
      </c>
      <c r="G53" s="114">
        <v>97</v>
      </c>
      <c r="H53" s="114">
        <v>98</v>
      </c>
      <c r="I53" s="140">
        <v>105</v>
      </c>
      <c r="J53" s="115">
        <v>-3</v>
      </c>
      <c r="K53" s="116">
        <v>-2.8571428571428572</v>
      </c>
    </row>
    <row r="54" spans="1:11" ht="14.1" customHeight="1" x14ac:dyDescent="0.2">
      <c r="A54" s="306" t="s">
        <v>279</v>
      </c>
      <c r="B54" s="307" t="s">
        <v>280</v>
      </c>
      <c r="C54" s="308"/>
      <c r="D54" s="113">
        <v>8.4597808893315367</v>
      </c>
      <c r="E54" s="115">
        <v>1444</v>
      </c>
      <c r="F54" s="114">
        <v>1482</v>
      </c>
      <c r="G54" s="114">
        <v>1499</v>
      </c>
      <c r="H54" s="114">
        <v>1502</v>
      </c>
      <c r="I54" s="140">
        <v>1473</v>
      </c>
      <c r="J54" s="115">
        <v>-29</v>
      </c>
      <c r="K54" s="116">
        <v>-1.9687712152070604</v>
      </c>
    </row>
    <row r="55" spans="1:11" ht="14.1" customHeight="1" x14ac:dyDescent="0.2">
      <c r="A55" s="306">
        <v>72</v>
      </c>
      <c r="B55" s="307" t="s">
        <v>281</v>
      </c>
      <c r="C55" s="308"/>
      <c r="D55" s="113">
        <v>1.1189876384088113</v>
      </c>
      <c r="E55" s="115">
        <v>191</v>
      </c>
      <c r="F55" s="114">
        <v>199</v>
      </c>
      <c r="G55" s="114">
        <v>193</v>
      </c>
      <c r="H55" s="114">
        <v>203</v>
      </c>
      <c r="I55" s="140">
        <v>205</v>
      </c>
      <c r="J55" s="115">
        <v>-14</v>
      </c>
      <c r="K55" s="116">
        <v>-6.8292682926829267</v>
      </c>
    </row>
    <row r="56" spans="1:11" ht="14.1" customHeight="1" x14ac:dyDescent="0.2">
      <c r="A56" s="306" t="s">
        <v>282</v>
      </c>
      <c r="B56" s="307" t="s">
        <v>283</v>
      </c>
      <c r="C56" s="308"/>
      <c r="D56" s="113">
        <v>0.13474720253090397</v>
      </c>
      <c r="E56" s="115">
        <v>23</v>
      </c>
      <c r="F56" s="114">
        <v>26</v>
      </c>
      <c r="G56" s="114">
        <v>29</v>
      </c>
      <c r="H56" s="114">
        <v>33</v>
      </c>
      <c r="I56" s="140">
        <v>33</v>
      </c>
      <c r="J56" s="115">
        <v>-10</v>
      </c>
      <c r="K56" s="116">
        <v>-30.303030303030305</v>
      </c>
    </row>
    <row r="57" spans="1:11" ht="14.1" customHeight="1" x14ac:dyDescent="0.2">
      <c r="A57" s="306" t="s">
        <v>284</v>
      </c>
      <c r="B57" s="307" t="s">
        <v>285</v>
      </c>
      <c r="C57" s="308"/>
      <c r="D57" s="113">
        <v>0.62686742046985766</v>
      </c>
      <c r="E57" s="115">
        <v>107</v>
      </c>
      <c r="F57" s="114">
        <v>108</v>
      </c>
      <c r="G57" s="114">
        <v>102</v>
      </c>
      <c r="H57" s="114">
        <v>102</v>
      </c>
      <c r="I57" s="140">
        <v>102</v>
      </c>
      <c r="J57" s="115">
        <v>5</v>
      </c>
      <c r="K57" s="116">
        <v>4.9019607843137258</v>
      </c>
    </row>
    <row r="58" spans="1:11" ht="14.1" customHeight="1" x14ac:dyDescent="0.2">
      <c r="A58" s="306">
        <v>73</v>
      </c>
      <c r="B58" s="307" t="s">
        <v>286</v>
      </c>
      <c r="C58" s="308"/>
      <c r="D58" s="113">
        <v>0.62686742046985766</v>
      </c>
      <c r="E58" s="115">
        <v>107</v>
      </c>
      <c r="F58" s="114">
        <v>110</v>
      </c>
      <c r="G58" s="114">
        <v>111</v>
      </c>
      <c r="H58" s="114">
        <v>106</v>
      </c>
      <c r="I58" s="140">
        <v>107</v>
      </c>
      <c r="J58" s="115">
        <v>0</v>
      </c>
      <c r="K58" s="116">
        <v>0</v>
      </c>
    </row>
    <row r="59" spans="1:11" ht="14.1" customHeight="1" x14ac:dyDescent="0.2">
      <c r="A59" s="306" t="s">
        <v>287</v>
      </c>
      <c r="B59" s="307" t="s">
        <v>288</v>
      </c>
      <c r="C59" s="308"/>
      <c r="D59" s="113">
        <v>0.40424160759271194</v>
      </c>
      <c r="E59" s="115">
        <v>69</v>
      </c>
      <c r="F59" s="114">
        <v>69</v>
      </c>
      <c r="G59" s="114">
        <v>70</v>
      </c>
      <c r="H59" s="114">
        <v>63</v>
      </c>
      <c r="I59" s="140">
        <v>60</v>
      </c>
      <c r="J59" s="115">
        <v>9</v>
      </c>
      <c r="K59" s="116">
        <v>15</v>
      </c>
    </row>
    <row r="60" spans="1:11" ht="14.1" customHeight="1" x14ac:dyDescent="0.2">
      <c r="A60" s="306">
        <v>81</v>
      </c>
      <c r="B60" s="307" t="s">
        <v>289</v>
      </c>
      <c r="C60" s="308"/>
      <c r="D60" s="113">
        <v>3.7260530786806489</v>
      </c>
      <c r="E60" s="115">
        <v>636</v>
      </c>
      <c r="F60" s="114">
        <v>660</v>
      </c>
      <c r="G60" s="114">
        <v>643</v>
      </c>
      <c r="H60" s="114">
        <v>629</v>
      </c>
      <c r="I60" s="140">
        <v>627</v>
      </c>
      <c r="J60" s="115">
        <v>9</v>
      </c>
      <c r="K60" s="116">
        <v>1.4354066985645932</v>
      </c>
    </row>
    <row r="61" spans="1:11" ht="14.1" customHeight="1" x14ac:dyDescent="0.2">
      <c r="A61" s="306" t="s">
        <v>290</v>
      </c>
      <c r="B61" s="307" t="s">
        <v>291</v>
      </c>
      <c r="C61" s="308"/>
      <c r="D61" s="113">
        <v>1.5993907083015995</v>
      </c>
      <c r="E61" s="115">
        <v>273</v>
      </c>
      <c r="F61" s="114">
        <v>286</v>
      </c>
      <c r="G61" s="114">
        <v>286</v>
      </c>
      <c r="H61" s="114">
        <v>283</v>
      </c>
      <c r="I61" s="140">
        <v>280</v>
      </c>
      <c r="J61" s="115">
        <v>-7</v>
      </c>
      <c r="K61" s="116">
        <v>-2.5</v>
      </c>
    </row>
    <row r="62" spans="1:11" ht="14.1" customHeight="1" x14ac:dyDescent="0.2">
      <c r="A62" s="306" t="s">
        <v>292</v>
      </c>
      <c r="B62" s="307" t="s">
        <v>293</v>
      </c>
      <c r="C62" s="308"/>
      <c r="D62" s="113">
        <v>1.1131290643857286</v>
      </c>
      <c r="E62" s="115">
        <v>190</v>
      </c>
      <c r="F62" s="114">
        <v>191</v>
      </c>
      <c r="G62" s="114">
        <v>179</v>
      </c>
      <c r="H62" s="114">
        <v>175</v>
      </c>
      <c r="I62" s="140">
        <v>176</v>
      </c>
      <c r="J62" s="115">
        <v>14</v>
      </c>
      <c r="K62" s="116">
        <v>7.9545454545454541</v>
      </c>
    </row>
    <row r="63" spans="1:11" ht="14.1" customHeight="1" x14ac:dyDescent="0.2">
      <c r="A63" s="306"/>
      <c r="B63" s="307" t="s">
        <v>294</v>
      </c>
      <c r="C63" s="308"/>
      <c r="D63" s="113">
        <v>0.99595758392407285</v>
      </c>
      <c r="E63" s="115">
        <v>170</v>
      </c>
      <c r="F63" s="114">
        <v>169</v>
      </c>
      <c r="G63" s="114">
        <v>159</v>
      </c>
      <c r="H63" s="114">
        <v>157</v>
      </c>
      <c r="I63" s="140">
        <v>158</v>
      </c>
      <c r="J63" s="115">
        <v>12</v>
      </c>
      <c r="K63" s="116">
        <v>7.5949367088607591</v>
      </c>
    </row>
    <row r="64" spans="1:11" ht="14.1" customHeight="1" x14ac:dyDescent="0.2">
      <c r="A64" s="306" t="s">
        <v>295</v>
      </c>
      <c r="B64" s="307" t="s">
        <v>296</v>
      </c>
      <c r="C64" s="308"/>
      <c r="D64" s="113">
        <v>8.7878610346241726E-2</v>
      </c>
      <c r="E64" s="115">
        <v>15</v>
      </c>
      <c r="F64" s="114">
        <v>13</v>
      </c>
      <c r="G64" s="114">
        <v>13</v>
      </c>
      <c r="H64" s="114">
        <v>13</v>
      </c>
      <c r="I64" s="140">
        <v>14</v>
      </c>
      <c r="J64" s="115">
        <v>1</v>
      </c>
      <c r="K64" s="116">
        <v>7.1428571428571432</v>
      </c>
    </row>
    <row r="65" spans="1:11" ht="14.1" customHeight="1" x14ac:dyDescent="0.2">
      <c r="A65" s="306" t="s">
        <v>297</v>
      </c>
      <c r="B65" s="307" t="s">
        <v>298</v>
      </c>
      <c r="C65" s="308"/>
      <c r="D65" s="113">
        <v>0.53313023610053312</v>
      </c>
      <c r="E65" s="115">
        <v>91</v>
      </c>
      <c r="F65" s="114">
        <v>97</v>
      </c>
      <c r="G65" s="114">
        <v>92</v>
      </c>
      <c r="H65" s="114">
        <v>88</v>
      </c>
      <c r="I65" s="140">
        <v>90</v>
      </c>
      <c r="J65" s="115">
        <v>1</v>
      </c>
      <c r="K65" s="116">
        <v>1.1111111111111112</v>
      </c>
    </row>
    <row r="66" spans="1:11" ht="14.1" customHeight="1" x14ac:dyDescent="0.2">
      <c r="A66" s="306">
        <v>82</v>
      </c>
      <c r="B66" s="307" t="s">
        <v>299</v>
      </c>
      <c r="C66" s="308"/>
      <c r="D66" s="113">
        <v>2.3375710352100301</v>
      </c>
      <c r="E66" s="115">
        <v>399</v>
      </c>
      <c r="F66" s="114">
        <v>425</v>
      </c>
      <c r="G66" s="114">
        <v>416</v>
      </c>
      <c r="H66" s="114">
        <v>414</v>
      </c>
      <c r="I66" s="140">
        <v>409</v>
      </c>
      <c r="J66" s="115">
        <v>-10</v>
      </c>
      <c r="K66" s="116">
        <v>-2.4449877750611249</v>
      </c>
    </row>
    <row r="67" spans="1:11" ht="14.1" customHeight="1" x14ac:dyDescent="0.2">
      <c r="A67" s="306" t="s">
        <v>300</v>
      </c>
      <c r="B67" s="307" t="s">
        <v>301</v>
      </c>
      <c r="C67" s="308"/>
      <c r="D67" s="113">
        <v>1.1131290643857286</v>
      </c>
      <c r="E67" s="115">
        <v>190</v>
      </c>
      <c r="F67" s="114">
        <v>199</v>
      </c>
      <c r="G67" s="114">
        <v>195</v>
      </c>
      <c r="H67" s="114">
        <v>188</v>
      </c>
      <c r="I67" s="140">
        <v>178</v>
      </c>
      <c r="J67" s="115">
        <v>12</v>
      </c>
      <c r="K67" s="116">
        <v>6.7415730337078648</v>
      </c>
    </row>
    <row r="68" spans="1:11" ht="14.1" customHeight="1" x14ac:dyDescent="0.2">
      <c r="A68" s="306" t="s">
        <v>302</v>
      </c>
      <c r="B68" s="307" t="s">
        <v>303</v>
      </c>
      <c r="C68" s="308"/>
      <c r="D68" s="113">
        <v>0.76747319702384442</v>
      </c>
      <c r="E68" s="115">
        <v>131</v>
      </c>
      <c r="F68" s="114">
        <v>142</v>
      </c>
      <c r="G68" s="114">
        <v>136</v>
      </c>
      <c r="H68" s="114">
        <v>144</v>
      </c>
      <c r="I68" s="140">
        <v>148</v>
      </c>
      <c r="J68" s="115">
        <v>-17</v>
      </c>
      <c r="K68" s="116">
        <v>-11.486486486486486</v>
      </c>
    </row>
    <row r="69" spans="1:11" ht="14.1" customHeight="1" x14ac:dyDescent="0.2">
      <c r="A69" s="306">
        <v>83</v>
      </c>
      <c r="B69" s="307" t="s">
        <v>304</v>
      </c>
      <c r="C69" s="308"/>
      <c r="D69" s="113">
        <v>3.6674673384498213</v>
      </c>
      <c r="E69" s="115">
        <v>626</v>
      </c>
      <c r="F69" s="114">
        <v>602</v>
      </c>
      <c r="G69" s="114">
        <v>597</v>
      </c>
      <c r="H69" s="114">
        <v>583</v>
      </c>
      <c r="I69" s="140">
        <v>573</v>
      </c>
      <c r="J69" s="115">
        <v>53</v>
      </c>
      <c r="K69" s="116">
        <v>9.2495636998254795</v>
      </c>
    </row>
    <row r="70" spans="1:11" ht="14.1" customHeight="1" x14ac:dyDescent="0.2">
      <c r="A70" s="306" t="s">
        <v>305</v>
      </c>
      <c r="B70" s="307" t="s">
        <v>306</v>
      </c>
      <c r="C70" s="308"/>
      <c r="D70" s="113">
        <v>1.8688851133634075</v>
      </c>
      <c r="E70" s="115">
        <v>319</v>
      </c>
      <c r="F70" s="114">
        <v>308</v>
      </c>
      <c r="G70" s="114">
        <v>298</v>
      </c>
      <c r="H70" s="114">
        <v>283</v>
      </c>
      <c r="I70" s="140">
        <v>285</v>
      </c>
      <c r="J70" s="115">
        <v>34</v>
      </c>
      <c r="K70" s="116">
        <v>11.929824561403509</v>
      </c>
    </row>
    <row r="71" spans="1:11" ht="14.1" customHeight="1" x14ac:dyDescent="0.2">
      <c r="A71" s="306"/>
      <c r="B71" s="307" t="s">
        <v>307</v>
      </c>
      <c r="C71" s="308"/>
      <c r="D71" s="113">
        <v>0.85535180737008609</v>
      </c>
      <c r="E71" s="115">
        <v>146</v>
      </c>
      <c r="F71" s="114">
        <v>139</v>
      </c>
      <c r="G71" s="114">
        <v>133</v>
      </c>
      <c r="H71" s="114">
        <v>135</v>
      </c>
      <c r="I71" s="140">
        <v>141</v>
      </c>
      <c r="J71" s="115">
        <v>5</v>
      </c>
      <c r="K71" s="116">
        <v>3.5460992907801416</v>
      </c>
    </row>
    <row r="72" spans="1:11" ht="14.1" customHeight="1" x14ac:dyDescent="0.2">
      <c r="A72" s="306">
        <v>84</v>
      </c>
      <c r="B72" s="307" t="s">
        <v>308</v>
      </c>
      <c r="C72" s="308"/>
      <c r="D72" s="113">
        <v>1.072119046224149</v>
      </c>
      <c r="E72" s="115">
        <v>183</v>
      </c>
      <c r="F72" s="114">
        <v>193</v>
      </c>
      <c r="G72" s="114">
        <v>199</v>
      </c>
      <c r="H72" s="114">
        <v>208</v>
      </c>
      <c r="I72" s="140">
        <v>199</v>
      </c>
      <c r="J72" s="115">
        <v>-16</v>
      </c>
      <c r="K72" s="116">
        <v>-8.0402010050251249</v>
      </c>
    </row>
    <row r="73" spans="1:11" ht="14.1" customHeight="1" x14ac:dyDescent="0.2">
      <c r="A73" s="306" t="s">
        <v>309</v>
      </c>
      <c r="B73" s="307" t="s">
        <v>310</v>
      </c>
      <c r="C73" s="308"/>
      <c r="D73" s="113">
        <v>0.1933329427617318</v>
      </c>
      <c r="E73" s="115">
        <v>33</v>
      </c>
      <c r="F73" s="114">
        <v>33</v>
      </c>
      <c r="G73" s="114">
        <v>31</v>
      </c>
      <c r="H73" s="114">
        <v>37</v>
      </c>
      <c r="I73" s="140">
        <v>37</v>
      </c>
      <c r="J73" s="115">
        <v>-4</v>
      </c>
      <c r="K73" s="116">
        <v>-10.810810810810811</v>
      </c>
    </row>
    <row r="74" spans="1:11" ht="14.1" customHeight="1" x14ac:dyDescent="0.2">
      <c r="A74" s="306" t="s">
        <v>311</v>
      </c>
      <c r="B74" s="307" t="s">
        <v>312</v>
      </c>
      <c r="C74" s="308"/>
      <c r="D74" s="113">
        <v>1.7575722069248345E-2</v>
      </c>
      <c r="E74" s="115">
        <v>3</v>
      </c>
      <c r="F74" s="114">
        <v>4</v>
      </c>
      <c r="G74" s="114">
        <v>5</v>
      </c>
      <c r="H74" s="114">
        <v>7</v>
      </c>
      <c r="I74" s="140">
        <v>8</v>
      </c>
      <c r="J74" s="115">
        <v>-5</v>
      </c>
      <c r="K74" s="116">
        <v>-62.5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0.70888745679301657</v>
      </c>
      <c r="E76" s="115">
        <v>121</v>
      </c>
      <c r="F76" s="114">
        <v>117</v>
      </c>
      <c r="G76" s="114">
        <v>113</v>
      </c>
      <c r="H76" s="114">
        <v>117</v>
      </c>
      <c r="I76" s="140">
        <v>119</v>
      </c>
      <c r="J76" s="115">
        <v>2</v>
      </c>
      <c r="K76" s="116">
        <v>1.680672268907563</v>
      </c>
    </row>
    <row r="77" spans="1:11" ht="14.1" customHeight="1" x14ac:dyDescent="0.2">
      <c r="A77" s="306">
        <v>92</v>
      </c>
      <c r="B77" s="307" t="s">
        <v>316</v>
      </c>
      <c r="C77" s="308"/>
      <c r="D77" s="113">
        <v>0.42181732966196028</v>
      </c>
      <c r="E77" s="115">
        <v>72</v>
      </c>
      <c r="F77" s="114">
        <v>71</v>
      </c>
      <c r="G77" s="114">
        <v>76</v>
      </c>
      <c r="H77" s="114">
        <v>72</v>
      </c>
      <c r="I77" s="140">
        <v>78</v>
      </c>
      <c r="J77" s="115">
        <v>-6</v>
      </c>
      <c r="K77" s="116">
        <v>-7.6923076923076925</v>
      </c>
    </row>
    <row r="78" spans="1:11" ht="14.1" customHeight="1" x14ac:dyDescent="0.2">
      <c r="A78" s="306">
        <v>93</v>
      </c>
      <c r="B78" s="307" t="s">
        <v>317</v>
      </c>
      <c r="C78" s="308"/>
      <c r="D78" s="113">
        <v>6.4444314253910603E-2</v>
      </c>
      <c r="E78" s="115">
        <v>11</v>
      </c>
      <c r="F78" s="114" t="s">
        <v>513</v>
      </c>
      <c r="G78" s="114">
        <v>7</v>
      </c>
      <c r="H78" s="114">
        <v>6</v>
      </c>
      <c r="I78" s="140">
        <v>9</v>
      </c>
      <c r="J78" s="115">
        <v>2</v>
      </c>
      <c r="K78" s="116">
        <v>22.222222222222221</v>
      </c>
    </row>
    <row r="79" spans="1:11" ht="14.1" customHeight="1" x14ac:dyDescent="0.2">
      <c r="A79" s="306">
        <v>94</v>
      </c>
      <c r="B79" s="307" t="s">
        <v>318</v>
      </c>
      <c r="C79" s="308"/>
      <c r="D79" s="113">
        <v>0.34565586736188414</v>
      </c>
      <c r="E79" s="115">
        <v>59</v>
      </c>
      <c r="F79" s="114">
        <v>69</v>
      </c>
      <c r="G79" s="114">
        <v>65</v>
      </c>
      <c r="H79" s="114">
        <v>60</v>
      </c>
      <c r="I79" s="140">
        <v>58</v>
      </c>
      <c r="J79" s="115">
        <v>1</v>
      </c>
      <c r="K79" s="116">
        <v>1.7241379310344827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4.4290819614505832</v>
      </c>
      <c r="E81" s="143">
        <v>756</v>
      </c>
      <c r="F81" s="144">
        <v>797</v>
      </c>
      <c r="G81" s="144">
        <v>792</v>
      </c>
      <c r="H81" s="144">
        <v>779</v>
      </c>
      <c r="I81" s="145">
        <v>761</v>
      </c>
      <c r="J81" s="143">
        <v>-5</v>
      </c>
      <c r="K81" s="146">
        <v>-0.65703022339027595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5867</v>
      </c>
      <c r="G12" s="536">
        <v>3830</v>
      </c>
      <c r="H12" s="536">
        <v>7409</v>
      </c>
      <c r="I12" s="536">
        <v>5875</v>
      </c>
      <c r="J12" s="537">
        <v>6432</v>
      </c>
      <c r="K12" s="538">
        <v>-565</v>
      </c>
      <c r="L12" s="349">
        <v>-8.7842039800995018</v>
      </c>
    </row>
    <row r="13" spans="1:17" s="110" customFormat="1" ht="15" customHeight="1" x14ac:dyDescent="0.2">
      <c r="A13" s="350" t="s">
        <v>344</v>
      </c>
      <c r="B13" s="351" t="s">
        <v>345</v>
      </c>
      <c r="C13" s="347"/>
      <c r="D13" s="347"/>
      <c r="E13" s="348"/>
      <c r="F13" s="536">
        <v>3267</v>
      </c>
      <c r="G13" s="536">
        <v>1941</v>
      </c>
      <c r="H13" s="536">
        <v>4020</v>
      </c>
      <c r="I13" s="536">
        <v>3259</v>
      </c>
      <c r="J13" s="537">
        <v>3481</v>
      </c>
      <c r="K13" s="538">
        <v>-214</v>
      </c>
      <c r="L13" s="349">
        <v>-6.1476587187589775</v>
      </c>
    </row>
    <row r="14" spans="1:17" s="110" customFormat="1" ht="22.5" customHeight="1" x14ac:dyDescent="0.2">
      <c r="A14" s="350"/>
      <c r="B14" s="351" t="s">
        <v>346</v>
      </c>
      <c r="C14" s="347"/>
      <c r="D14" s="347"/>
      <c r="E14" s="348"/>
      <c r="F14" s="536">
        <v>2600</v>
      </c>
      <c r="G14" s="536">
        <v>1889</v>
      </c>
      <c r="H14" s="536">
        <v>3389</v>
      </c>
      <c r="I14" s="536">
        <v>2616</v>
      </c>
      <c r="J14" s="537">
        <v>2951</v>
      </c>
      <c r="K14" s="538">
        <v>-351</v>
      </c>
      <c r="L14" s="349">
        <v>-11.894273127753303</v>
      </c>
    </row>
    <row r="15" spans="1:17" s="110" customFormat="1" ht="15" customHeight="1" x14ac:dyDescent="0.2">
      <c r="A15" s="350" t="s">
        <v>347</v>
      </c>
      <c r="B15" s="351" t="s">
        <v>108</v>
      </c>
      <c r="C15" s="347"/>
      <c r="D15" s="347"/>
      <c r="E15" s="348"/>
      <c r="F15" s="536">
        <v>1151</v>
      </c>
      <c r="G15" s="536">
        <v>938</v>
      </c>
      <c r="H15" s="536">
        <v>3400</v>
      </c>
      <c r="I15" s="536">
        <v>1325</v>
      </c>
      <c r="J15" s="537">
        <v>1339</v>
      </c>
      <c r="K15" s="538">
        <v>-188</v>
      </c>
      <c r="L15" s="349">
        <v>-14.0403286034354</v>
      </c>
    </row>
    <row r="16" spans="1:17" s="110" customFormat="1" ht="15" customHeight="1" x14ac:dyDescent="0.2">
      <c r="A16" s="350"/>
      <c r="B16" s="351" t="s">
        <v>109</v>
      </c>
      <c r="C16" s="347"/>
      <c r="D16" s="347"/>
      <c r="E16" s="348"/>
      <c r="F16" s="536">
        <v>3974</v>
      </c>
      <c r="G16" s="536">
        <v>2535</v>
      </c>
      <c r="H16" s="536">
        <v>3473</v>
      </c>
      <c r="I16" s="536">
        <v>3850</v>
      </c>
      <c r="J16" s="537">
        <v>4304</v>
      </c>
      <c r="K16" s="538">
        <v>-330</v>
      </c>
      <c r="L16" s="349">
        <v>-7.6672862453531598</v>
      </c>
    </row>
    <row r="17" spans="1:12" s="110" customFormat="1" ht="15" customHeight="1" x14ac:dyDescent="0.2">
      <c r="A17" s="350"/>
      <c r="B17" s="351" t="s">
        <v>110</v>
      </c>
      <c r="C17" s="347"/>
      <c r="D17" s="347"/>
      <c r="E17" s="348"/>
      <c r="F17" s="536">
        <v>667</v>
      </c>
      <c r="G17" s="536">
        <v>317</v>
      </c>
      <c r="H17" s="536">
        <v>472</v>
      </c>
      <c r="I17" s="536">
        <v>602</v>
      </c>
      <c r="J17" s="537">
        <v>707</v>
      </c>
      <c r="K17" s="538">
        <v>-40</v>
      </c>
      <c r="L17" s="349">
        <v>-5.6577086280056577</v>
      </c>
    </row>
    <row r="18" spans="1:12" s="110" customFormat="1" ht="15" customHeight="1" x14ac:dyDescent="0.2">
      <c r="A18" s="350"/>
      <c r="B18" s="351" t="s">
        <v>111</v>
      </c>
      <c r="C18" s="347"/>
      <c r="D18" s="347"/>
      <c r="E18" s="348"/>
      <c r="F18" s="536">
        <v>75</v>
      </c>
      <c r="G18" s="536">
        <v>40</v>
      </c>
      <c r="H18" s="536">
        <v>64</v>
      </c>
      <c r="I18" s="536">
        <v>98</v>
      </c>
      <c r="J18" s="537">
        <v>82</v>
      </c>
      <c r="K18" s="538">
        <v>-7</v>
      </c>
      <c r="L18" s="349">
        <v>-8.536585365853659</v>
      </c>
    </row>
    <row r="19" spans="1:12" s="110" customFormat="1" ht="15" customHeight="1" x14ac:dyDescent="0.2">
      <c r="A19" s="118" t="s">
        <v>113</v>
      </c>
      <c r="B19" s="119" t="s">
        <v>181</v>
      </c>
      <c r="C19" s="347"/>
      <c r="D19" s="347"/>
      <c r="E19" s="348"/>
      <c r="F19" s="536">
        <v>4196</v>
      </c>
      <c r="G19" s="536">
        <v>2520</v>
      </c>
      <c r="H19" s="536">
        <v>5599</v>
      </c>
      <c r="I19" s="536">
        <v>4098</v>
      </c>
      <c r="J19" s="537">
        <v>4470</v>
      </c>
      <c r="K19" s="538">
        <v>-274</v>
      </c>
      <c r="L19" s="349">
        <v>-6.1297539149888145</v>
      </c>
    </row>
    <row r="20" spans="1:12" s="110" customFormat="1" ht="15" customHeight="1" x14ac:dyDescent="0.2">
      <c r="A20" s="118"/>
      <c r="B20" s="119" t="s">
        <v>182</v>
      </c>
      <c r="C20" s="347"/>
      <c r="D20" s="347"/>
      <c r="E20" s="348"/>
      <c r="F20" s="536">
        <v>1671</v>
      </c>
      <c r="G20" s="536">
        <v>1310</v>
      </c>
      <c r="H20" s="536">
        <v>1810</v>
      </c>
      <c r="I20" s="536">
        <v>1777</v>
      </c>
      <c r="J20" s="537">
        <v>1962</v>
      </c>
      <c r="K20" s="538">
        <v>-291</v>
      </c>
      <c r="L20" s="349">
        <v>-14.831804281345565</v>
      </c>
    </row>
    <row r="21" spans="1:12" s="110" customFormat="1" ht="15" customHeight="1" x14ac:dyDescent="0.2">
      <c r="A21" s="118" t="s">
        <v>113</v>
      </c>
      <c r="B21" s="119" t="s">
        <v>116</v>
      </c>
      <c r="C21" s="347"/>
      <c r="D21" s="347"/>
      <c r="E21" s="348"/>
      <c r="F21" s="536">
        <v>4772</v>
      </c>
      <c r="G21" s="536">
        <v>2915</v>
      </c>
      <c r="H21" s="536">
        <v>6343</v>
      </c>
      <c r="I21" s="536">
        <v>4565</v>
      </c>
      <c r="J21" s="537">
        <v>5160</v>
      </c>
      <c r="K21" s="538">
        <v>-388</v>
      </c>
      <c r="L21" s="349">
        <v>-7.5193798449612403</v>
      </c>
    </row>
    <row r="22" spans="1:12" s="110" customFormat="1" ht="15" customHeight="1" x14ac:dyDescent="0.2">
      <c r="A22" s="118"/>
      <c r="B22" s="119" t="s">
        <v>117</v>
      </c>
      <c r="C22" s="347"/>
      <c r="D22" s="347"/>
      <c r="E22" s="348"/>
      <c r="F22" s="536">
        <v>1095</v>
      </c>
      <c r="G22" s="536">
        <v>915</v>
      </c>
      <c r="H22" s="536">
        <v>1062</v>
      </c>
      <c r="I22" s="536">
        <v>1306</v>
      </c>
      <c r="J22" s="537">
        <v>1270</v>
      </c>
      <c r="K22" s="538">
        <v>-175</v>
      </c>
      <c r="L22" s="349">
        <v>-13.779527559055119</v>
      </c>
    </row>
    <row r="23" spans="1:12" s="110" customFormat="1" ht="15" customHeight="1" x14ac:dyDescent="0.2">
      <c r="A23" s="352" t="s">
        <v>347</v>
      </c>
      <c r="B23" s="353" t="s">
        <v>193</v>
      </c>
      <c r="C23" s="354"/>
      <c r="D23" s="354"/>
      <c r="E23" s="355"/>
      <c r="F23" s="539">
        <v>117</v>
      </c>
      <c r="G23" s="539">
        <v>187</v>
      </c>
      <c r="H23" s="539">
        <v>1498</v>
      </c>
      <c r="I23" s="539">
        <v>73</v>
      </c>
      <c r="J23" s="540">
        <v>205</v>
      </c>
      <c r="K23" s="541">
        <v>-88</v>
      </c>
      <c r="L23" s="356">
        <v>-42.926829268292686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40.700000000000003</v>
      </c>
      <c r="G25" s="542">
        <v>35.6</v>
      </c>
      <c r="H25" s="542">
        <v>34.5</v>
      </c>
      <c r="I25" s="542">
        <v>38.5</v>
      </c>
      <c r="J25" s="542">
        <v>38.1</v>
      </c>
      <c r="K25" s="543" t="s">
        <v>349</v>
      </c>
      <c r="L25" s="364">
        <v>2.6000000000000014</v>
      </c>
    </row>
    <row r="26" spans="1:12" s="110" customFormat="1" ht="15" customHeight="1" x14ac:dyDescent="0.2">
      <c r="A26" s="365" t="s">
        <v>105</v>
      </c>
      <c r="B26" s="366" t="s">
        <v>345</v>
      </c>
      <c r="C26" s="362"/>
      <c r="D26" s="362"/>
      <c r="E26" s="363"/>
      <c r="F26" s="542">
        <v>37.5</v>
      </c>
      <c r="G26" s="542">
        <v>31.6</v>
      </c>
      <c r="H26" s="542">
        <v>28.4</v>
      </c>
      <c r="I26" s="542">
        <v>33.6</v>
      </c>
      <c r="J26" s="544">
        <v>35.4</v>
      </c>
      <c r="K26" s="543" t="s">
        <v>349</v>
      </c>
      <c r="L26" s="364">
        <v>2.1000000000000014</v>
      </c>
    </row>
    <row r="27" spans="1:12" s="110" customFormat="1" ht="15" customHeight="1" x14ac:dyDescent="0.2">
      <c r="A27" s="365"/>
      <c r="B27" s="366" t="s">
        <v>346</v>
      </c>
      <c r="C27" s="362"/>
      <c r="D27" s="362"/>
      <c r="E27" s="363"/>
      <c r="F27" s="542">
        <v>44.6</v>
      </c>
      <c r="G27" s="542">
        <v>39.799999999999997</v>
      </c>
      <c r="H27" s="542">
        <v>41.8</v>
      </c>
      <c r="I27" s="542">
        <v>44.6</v>
      </c>
      <c r="J27" s="542">
        <v>41.3</v>
      </c>
      <c r="K27" s="543" t="s">
        <v>349</v>
      </c>
      <c r="L27" s="364">
        <v>3.3000000000000043</v>
      </c>
    </row>
    <row r="28" spans="1:12" s="110" customFormat="1" ht="15" customHeight="1" x14ac:dyDescent="0.2">
      <c r="A28" s="365" t="s">
        <v>113</v>
      </c>
      <c r="B28" s="366" t="s">
        <v>108</v>
      </c>
      <c r="C28" s="362"/>
      <c r="D28" s="362"/>
      <c r="E28" s="363"/>
      <c r="F28" s="542">
        <v>39.799999999999997</v>
      </c>
      <c r="G28" s="542">
        <v>43.1</v>
      </c>
      <c r="H28" s="542">
        <v>44</v>
      </c>
      <c r="I28" s="542">
        <v>46.8</v>
      </c>
      <c r="J28" s="542">
        <v>42.5</v>
      </c>
      <c r="K28" s="543" t="s">
        <v>349</v>
      </c>
      <c r="L28" s="364">
        <v>-2.7000000000000028</v>
      </c>
    </row>
    <row r="29" spans="1:12" s="110" customFormat="1" ht="11.25" x14ac:dyDescent="0.2">
      <c r="A29" s="365"/>
      <c r="B29" s="366" t="s">
        <v>109</v>
      </c>
      <c r="C29" s="362"/>
      <c r="D29" s="362"/>
      <c r="E29" s="363"/>
      <c r="F29" s="542">
        <v>40.5</v>
      </c>
      <c r="G29" s="542">
        <v>33.1</v>
      </c>
      <c r="H29" s="542">
        <v>30.7</v>
      </c>
      <c r="I29" s="542">
        <v>35.299999999999997</v>
      </c>
      <c r="J29" s="544">
        <v>37.1</v>
      </c>
      <c r="K29" s="543" t="s">
        <v>349</v>
      </c>
      <c r="L29" s="364">
        <v>3.3999999999999986</v>
      </c>
    </row>
    <row r="30" spans="1:12" s="110" customFormat="1" ht="15" customHeight="1" x14ac:dyDescent="0.2">
      <c r="A30" s="365"/>
      <c r="B30" s="366" t="s">
        <v>110</v>
      </c>
      <c r="C30" s="362"/>
      <c r="D30" s="362"/>
      <c r="E30" s="363"/>
      <c r="F30" s="542">
        <v>42</v>
      </c>
      <c r="G30" s="542">
        <v>36.200000000000003</v>
      </c>
      <c r="H30" s="542">
        <v>26.7</v>
      </c>
      <c r="I30" s="542">
        <v>39.700000000000003</v>
      </c>
      <c r="J30" s="542">
        <v>37.299999999999997</v>
      </c>
      <c r="K30" s="543" t="s">
        <v>349</v>
      </c>
      <c r="L30" s="364">
        <v>4.7000000000000028</v>
      </c>
    </row>
    <row r="31" spans="1:12" s="110" customFormat="1" ht="15" customHeight="1" x14ac:dyDescent="0.2">
      <c r="A31" s="365"/>
      <c r="B31" s="366" t="s">
        <v>111</v>
      </c>
      <c r="C31" s="362"/>
      <c r="D31" s="362"/>
      <c r="E31" s="363"/>
      <c r="F31" s="542">
        <v>48</v>
      </c>
      <c r="G31" s="542">
        <v>50</v>
      </c>
      <c r="H31" s="542">
        <v>56.2</v>
      </c>
      <c r="I31" s="542">
        <v>53.1</v>
      </c>
      <c r="J31" s="542">
        <v>37.799999999999997</v>
      </c>
      <c r="K31" s="543" t="s">
        <v>349</v>
      </c>
      <c r="L31" s="364">
        <v>10.200000000000003</v>
      </c>
    </row>
    <row r="32" spans="1:12" s="110" customFormat="1" ht="15" customHeight="1" x14ac:dyDescent="0.2">
      <c r="A32" s="367" t="s">
        <v>113</v>
      </c>
      <c r="B32" s="368" t="s">
        <v>181</v>
      </c>
      <c r="C32" s="362"/>
      <c r="D32" s="362"/>
      <c r="E32" s="363"/>
      <c r="F32" s="542">
        <v>40.200000000000003</v>
      </c>
      <c r="G32" s="542">
        <v>31.3</v>
      </c>
      <c r="H32" s="542">
        <v>30</v>
      </c>
      <c r="I32" s="542">
        <v>36.200000000000003</v>
      </c>
      <c r="J32" s="544">
        <v>36.9</v>
      </c>
      <c r="K32" s="543" t="s">
        <v>349</v>
      </c>
      <c r="L32" s="364">
        <v>3.3000000000000043</v>
      </c>
    </row>
    <row r="33" spans="1:12" s="110" customFormat="1" ht="15" customHeight="1" x14ac:dyDescent="0.2">
      <c r="A33" s="367"/>
      <c r="B33" s="368" t="s">
        <v>182</v>
      </c>
      <c r="C33" s="362"/>
      <c r="D33" s="362"/>
      <c r="E33" s="363"/>
      <c r="F33" s="542">
        <v>41.7</v>
      </c>
      <c r="G33" s="542">
        <v>43.4</v>
      </c>
      <c r="H33" s="542">
        <v>43.9</v>
      </c>
      <c r="I33" s="542">
        <v>43.9</v>
      </c>
      <c r="J33" s="542">
        <v>40.799999999999997</v>
      </c>
      <c r="K33" s="543" t="s">
        <v>349</v>
      </c>
      <c r="L33" s="364">
        <v>0.90000000000000568</v>
      </c>
    </row>
    <row r="34" spans="1:12" s="369" customFormat="1" ht="15" customHeight="1" x14ac:dyDescent="0.2">
      <c r="A34" s="367" t="s">
        <v>113</v>
      </c>
      <c r="B34" s="368" t="s">
        <v>116</v>
      </c>
      <c r="C34" s="362"/>
      <c r="D34" s="362"/>
      <c r="E34" s="363"/>
      <c r="F34" s="542">
        <v>39.200000000000003</v>
      </c>
      <c r="G34" s="542">
        <v>36.700000000000003</v>
      </c>
      <c r="H34" s="542">
        <v>33.200000000000003</v>
      </c>
      <c r="I34" s="542">
        <v>37.5</v>
      </c>
      <c r="J34" s="542">
        <v>35</v>
      </c>
      <c r="K34" s="543" t="s">
        <v>349</v>
      </c>
      <c r="L34" s="364">
        <v>4.2000000000000028</v>
      </c>
    </row>
    <row r="35" spans="1:12" s="369" customFormat="1" ht="11.25" x14ac:dyDescent="0.2">
      <c r="A35" s="370"/>
      <c r="B35" s="371" t="s">
        <v>117</v>
      </c>
      <c r="C35" s="372"/>
      <c r="D35" s="372"/>
      <c r="E35" s="373"/>
      <c r="F35" s="545">
        <v>46.9</v>
      </c>
      <c r="G35" s="545">
        <v>32.4</v>
      </c>
      <c r="H35" s="545">
        <v>40.9</v>
      </c>
      <c r="I35" s="545">
        <v>41.8</v>
      </c>
      <c r="J35" s="546">
        <v>50.7</v>
      </c>
      <c r="K35" s="547" t="s">
        <v>349</v>
      </c>
      <c r="L35" s="374">
        <v>-3.8000000000000043</v>
      </c>
    </row>
    <row r="36" spans="1:12" s="369" customFormat="1" ht="15.95" customHeight="1" x14ac:dyDescent="0.2">
      <c r="A36" s="375" t="s">
        <v>350</v>
      </c>
      <c r="B36" s="376"/>
      <c r="C36" s="377"/>
      <c r="D36" s="376"/>
      <c r="E36" s="378"/>
      <c r="F36" s="548">
        <v>5712</v>
      </c>
      <c r="G36" s="548">
        <v>3588</v>
      </c>
      <c r="H36" s="548">
        <v>5439</v>
      </c>
      <c r="I36" s="548">
        <v>5765</v>
      </c>
      <c r="J36" s="548">
        <v>6192</v>
      </c>
      <c r="K36" s="549">
        <v>-480</v>
      </c>
      <c r="L36" s="380">
        <v>-7.7519379844961236</v>
      </c>
    </row>
    <row r="37" spans="1:12" s="369" customFormat="1" ht="15.95" customHeight="1" x14ac:dyDescent="0.2">
      <c r="A37" s="381"/>
      <c r="B37" s="382" t="s">
        <v>113</v>
      </c>
      <c r="C37" s="382" t="s">
        <v>351</v>
      </c>
      <c r="D37" s="382"/>
      <c r="E37" s="383"/>
      <c r="F37" s="548">
        <v>2322</v>
      </c>
      <c r="G37" s="548">
        <v>1279</v>
      </c>
      <c r="H37" s="548">
        <v>1877</v>
      </c>
      <c r="I37" s="548">
        <v>2221</v>
      </c>
      <c r="J37" s="548">
        <v>2360</v>
      </c>
      <c r="K37" s="549">
        <v>-38</v>
      </c>
      <c r="L37" s="380">
        <v>-1.6101694915254237</v>
      </c>
    </row>
    <row r="38" spans="1:12" s="369" customFormat="1" ht="15.95" customHeight="1" x14ac:dyDescent="0.2">
      <c r="A38" s="381"/>
      <c r="B38" s="384" t="s">
        <v>105</v>
      </c>
      <c r="C38" s="384" t="s">
        <v>106</v>
      </c>
      <c r="D38" s="385"/>
      <c r="E38" s="383"/>
      <c r="F38" s="548">
        <v>3183</v>
      </c>
      <c r="G38" s="548">
        <v>1821</v>
      </c>
      <c r="H38" s="548">
        <v>2956</v>
      </c>
      <c r="I38" s="548">
        <v>3190</v>
      </c>
      <c r="J38" s="550">
        <v>3348</v>
      </c>
      <c r="K38" s="549">
        <v>-165</v>
      </c>
      <c r="L38" s="380">
        <v>-4.9283154121863797</v>
      </c>
    </row>
    <row r="39" spans="1:12" s="369" customFormat="1" ht="15.95" customHeight="1" x14ac:dyDescent="0.2">
      <c r="A39" s="381"/>
      <c r="B39" s="385"/>
      <c r="C39" s="382" t="s">
        <v>352</v>
      </c>
      <c r="D39" s="385"/>
      <c r="E39" s="383"/>
      <c r="F39" s="548">
        <v>1195</v>
      </c>
      <c r="G39" s="548">
        <v>576</v>
      </c>
      <c r="H39" s="548">
        <v>839</v>
      </c>
      <c r="I39" s="548">
        <v>1073</v>
      </c>
      <c r="J39" s="548">
        <v>1186</v>
      </c>
      <c r="K39" s="549">
        <v>9</v>
      </c>
      <c r="L39" s="380">
        <v>0.75885328836424959</v>
      </c>
    </row>
    <row r="40" spans="1:12" s="369" customFormat="1" ht="15.95" customHeight="1" x14ac:dyDescent="0.2">
      <c r="A40" s="381"/>
      <c r="B40" s="384"/>
      <c r="C40" s="384" t="s">
        <v>107</v>
      </c>
      <c r="D40" s="385"/>
      <c r="E40" s="383"/>
      <c r="F40" s="548">
        <v>2529</v>
      </c>
      <c r="G40" s="548">
        <v>1767</v>
      </c>
      <c r="H40" s="548">
        <v>2483</v>
      </c>
      <c r="I40" s="548">
        <v>2575</v>
      </c>
      <c r="J40" s="548">
        <v>2844</v>
      </c>
      <c r="K40" s="549">
        <v>-315</v>
      </c>
      <c r="L40" s="380">
        <v>-11.075949367088608</v>
      </c>
    </row>
    <row r="41" spans="1:12" s="369" customFormat="1" ht="24" customHeight="1" x14ac:dyDescent="0.2">
      <c r="A41" s="381"/>
      <c r="B41" s="385"/>
      <c r="C41" s="382" t="s">
        <v>352</v>
      </c>
      <c r="D41" s="385"/>
      <c r="E41" s="383"/>
      <c r="F41" s="548">
        <v>1127</v>
      </c>
      <c r="G41" s="548">
        <v>703</v>
      </c>
      <c r="H41" s="548">
        <v>1038</v>
      </c>
      <c r="I41" s="548">
        <v>1148</v>
      </c>
      <c r="J41" s="550">
        <v>1174</v>
      </c>
      <c r="K41" s="549">
        <v>-47</v>
      </c>
      <c r="L41" s="380">
        <v>-4.0034071550255534</v>
      </c>
    </row>
    <row r="42" spans="1:12" s="110" customFormat="1" ht="15" customHeight="1" x14ac:dyDescent="0.2">
      <c r="A42" s="381"/>
      <c r="B42" s="384" t="s">
        <v>113</v>
      </c>
      <c r="C42" s="384" t="s">
        <v>353</v>
      </c>
      <c r="D42" s="385"/>
      <c r="E42" s="383"/>
      <c r="F42" s="548">
        <v>1031</v>
      </c>
      <c r="G42" s="548">
        <v>738</v>
      </c>
      <c r="H42" s="548">
        <v>1588</v>
      </c>
      <c r="I42" s="548">
        <v>1249</v>
      </c>
      <c r="J42" s="548">
        <v>1145</v>
      </c>
      <c r="K42" s="549">
        <v>-114</v>
      </c>
      <c r="L42" s="380">
        <v>-9.9563318777292569</v>
      </c>
    </row>
    <row r="43" spans="1:12" s="110" customFormat="1" ht="15" customHeight="1" x14ac:dyDescent="0.2">
      <c r="A43" s="381"/>
      <c r="B43" s="385"/>
      <c r="C43" s="382" t="s">
        <v>352</v>
      </c>
      <c r="D43" s="385"/>
      <c r="E43" s="383"/>
      <c r="F43" s="548">
        <v>410</v>
      </c>
      <c r="G43" s="548">
        <v>318</v>
      </c>
      <c r="H43" s="548">
        <v>698</v>
      </c>
      <c r="I43" s="548">
        <v>584</v>
      </c>
      <c r="J43" s="548">
        <v>487</v>
      </c>
      <c r="K43" s="549">
        <v>-77</v>
      </c>
      <c r="L43" s="380">
        <v>-15.811088295687885</v>
      </c>
    </row>
    <row r="44" spans="1:12" s="110" customFormat="1" ht="15" customHeight="1" x14ac:dyDescent="0.2">
      <c r="A44" s="381"/>
      <c r="B44" s="384"/>
      <c r="C44" s="366" t="s">
        <v>109</v>
      </c>
      <c r="D44" s="385"/>
      <c r="E44" s="383"/>
      <c r="F44" s="548">
        <v>3939</v>
      </c>
      <c r="G44" s="548">
        <v>2498</v>
      </c>
      <c r="H44" s="548">
        <v>3315</v>
      </c>
      <c r="I44" s="548">
        <v>3821</v>
      </c>
      <c r="J44" s="550">
        <v>4258</v>
      </c>
      <c r="K44" s="549">
        <v>-319</v>
      </c>
      <c r="L44" s="380">
        <v>-7.4917801784875531</v>
      </c>
    </row>
    <row r="45" spans="1:12" s="110" customFormat="1" ht="15" customHeight="1" x14ac:dyDescent="0.2">
      <c r="A45" s="381"/>
      <c r="B45" s="385"/>
      <c r="C45" s="382" t="s">
        <v>352</v>
      </c>
      <c r="D45" s="385"/>
      <c r="E45" s="383"/>
      <c r="F45" s="548">
        <v>1596</v>
      </c>
      <c r="G45" s="548">
        <v>828</v>
      </c>
      <c r="H45" s="548">
        <v>1017</v>
      </c>
      <c r="I45" s="548">
        <v>1348</v>
      </c>
      <c r="J45" s="548">
        <v>1578</v>
      </c>
      <c r="K45" s="549">
        <v>18</v>
      </c>
      <c r="L45" s="380">
        <v>1.1406844106463878</v>
      </c>
    </row>
    <row r="46" spans="1:12" s="110" customFormat="1" ht="15" customHeight="1" x14ac:dyDescent="0.2">
      <c r="A46" s="381"/>
      <c r="B46" s="384"/>
      <c r="C46" s="366" t="s">
        <v>110</v>
      </c>
      <c r="D46" s="385"/>
      <c r="E46" s="383"/>
      <c r="F46" s="548">
        <v>667</v>
      </c>
      <c r="G46" s="548">
        <v>312</v>
      </c>
      <c r="H46" s="548">
        <v>472</v>
      </c>
      <c r="I46" s="548">
        <v>597</v>
      </c>
      <c r="J46" s="548">
        <v>707</v>
      </c>
      <c r="K46" s="549">
        <v>-40</v>
      </c>
      <c r="L46" s="380">
        <v>-5.6577086280056577</v>
      </c>
    </row>
    <row r="47" spans="1:12" s="110" customFormat="1" ht="15" customHeight="1" x14ac:dyDescent="0.2">
      <c r="A47" s="381"/>
      <c r="B47" s="385"/>
      <c r="C47" s="382" t="s">
        <v>352</v>
      </c>
      <c r="D47" s="385"/>
      <c r="E47" s="383"/>
      <c r="F47" s="548">
        <v>280</v>
      </c>
      <c r="G47" s="548">
        <v>113</v>
      </c>
      <c r="H47" s="548">
        <v>126</v>
      </c>
      <c r="I47" s="548">
        <v>237</v>
      </c>
      <c r="J47" s="550">
        <v>264</v>
      </c>
      <c r="K47" s="549">
        <v>16</v>
      </c>
      <c r="L47" s="380">
        <v>6.0606060606060606</v>
      </c>
    </row>
    <row r="48" spans="1:12" s="110" customFormat="1" ht="15" customHeight="1" x14ac:dyDescent="0.2">
      <c r="A48" s="381"/>
      <c r="B48" s="385"/>
      <c r="C48" s="366" t="s">
        <v>111</v>
      </c>
      <c r="D48" s="386"/>
      <c r="E48" s="387"/>
      <c r="F48" s="548">
        <v>75</v>
      </c>
      <c r="G48" s="548">
        <v>40</v>
      </c>
      <c r="H48" s="548">
        <v>64</v>
      </c>
      <c r="I48" s="548">
        <v>98</v>
      </c>
      <c r="J48" s="548">
        <v>82</v>
      </c>
      <c r="K48" s="549">
        <v>-7</v>
      </c>
      <c r="L48" s="380">
        <v>-8.536585365853659</v>
      </c>
    </row>
    <row r="49" spans="1:12" s="110" customFormat="1" ht="15" customHeight="1" x14ac:dyDescent="0.2">
      <c r="A49" s="381"/>
      <c r="B49" s="385"/>
      <c r="C49" s="382" t="s">
        <v>352</v>
      </c>
      <c r="D49" s="385"/>
      <c r="E49" s="383"/>
      <c r="F49" s="548">
        <v>36</v>
      </c>
      <c r="G49" s="548">
        <v>20</v>
      </c>
      <c r="H49" s="548">
        <v>36</v>
      </c>
      <c r="I49" s="548">
        <v>52</v>
      </c>
      <c r="J49" s="548">
        <v>31</v>
      </c>
      <c r="K49" s="549">
        <v>5</v>
      </c>
      <c r="L49" s="380">
        <v>16.129032258064516</v>
      </c>
    </row>
    <row r="50" spans="1:12" s="110" customFormat="1" ht="15" customHeight="1" x14ac:dyDescent="0.2">
      <c r="A50" s="381"/>
      <c r="B50" s="384" t="s">
        <v>113</v>
      </c>
      <c r="C50" s="382" t="s">
        <v>181</v>
      </c>
      <c r="D50" s="385"/>
      <c r="E50" s="383"/>
      <c r="F50" s="548">
        <v>4052</v>
      </c>
      <c r="G50" s="548">
        <v>2302</v>
      </c>
      <c r="H50" s="548">
        <v>3689</v>
      </c>
      <c r="I50" s="548">
        <v>4000</v>
      </c>
      <c r="J50" s="550">
        <v>4246</v>
      </c>
      <c r="K50" s="549">
        <v>-194</v>
      </c>
      <c r="L50" s="380">
        <v>-4.5690061234102686</v>
      </c>
    </row>
    <row r="51" spans="1:12" s="110" customFormat="1" ht="15" customHeight="1" x14ac:dyDescent="0.2">
      <c r="A51" s="381"/>
      <c r="B51" s="385"/>
      <c r="C51" s="382" t="s">
        <v>352</v>
      </c>
      <c r="D51" s="385"/>
      <c r="E51" s="383"/>
      <c r="F51" s="548">
        <v>1629</v>
      </c>
      <c r="G51" s="548">
        <v>721</v>
      </c>
      <c r="H51" s="548">
        <v>1108</v>
      </c>
      <c r="I51" s="548">
        <v>1446</v>
      </c>
      <c r="J51" s="548">
        <v>1566</v>
      </c>
      <c r="K51" s="549">
        <v>63</v>
      </c>
      <c r="L51" s="380">
        <v>4.0229885057471266</v>
      </c>
    </row>
    <row r="52" spans="1:12" s="110" customFormat="1" ht="15" customHeight="1" x14ac:dyDescent="0.2">
      <c r="A52" s="381"/>
      <c r="B52" s="384"/>
      <c r="C52" s="382" t="s">
        <v>182</v>
      </c>
      <c r="D52" s="385"/>
      <c r="E52" s="383"/>
      <c r="F52" s="548">
        <v>1660</v>
      </c>
      <c r="G52" s="548">
        <v>1286</v>
      </c>
      <c r="H52" s="548">
        <v>1750</v>
      </c>
      <c r="I52" s="548">
        <v>1765</v>
      </c>
      <c r="J52" s="548">
        <v>1946</v>
      </c>
      <c r="K52" s="549">
        <v>-286</v>
      </c>
      <c r="L52" s="380">
        <v>-14.696813977389517</v>
      </c>
    </row>
    <row r="53" spans="1:12" s="269" customFormat="1" ht="11.25" customHeight="1" x14ac:dyDescent="0.2">
      <c r="A53" s="381"/>
      <c r="B53" s="385"/>
      <c r="C53" s="382" t="s">
        <v>352</v>
      </c>
      <c r="D53" s="385"/>
      <c r="E53" s="383"/>
      <c r="F53" s="548">
        <v>693</v>
      </c>
      <c r="G53" s="548">
        <v>558</v>
      </c>
      <c r="H53" s="548">
        <v>769</v>
      </c>
      <c r="I53" s="548">
        <v>775</v>
      </c>
      <c r="J53" s="550">
        <v>794</v>
      </c>
      <c r="K53" s="549">
        <v>-101</v>
      </c>
      <c r="L53" s="380">
        <v>-12.720403022670025</v>
      </c>
    </row>
    <row r="54" spans="1:12" s="151" customFormat="1" ht="12.75" customHeight="1" x14ac:dyDescent="0.2">
      <c r="A54" s="381"/>
      <c r="B54" s="384" t="s">
        <v>113</v>
      </c>
      <c r="C54" s="384" t="s">
        <v>116</v>
      </c>
      <c r="D54" s="385"/>
      <c r="E54" s="383"/>
      <c r="F54" s="548">
        <v>4630</v>
      </c>
      <c r="G54" s="548">
        <v>2721</v>
      </c>
      <c r="H54" s="548">
        <v>4497</v>
      </c>
      <c r="I54" s="548">
        <v>4464</v>
      </c>
      <c r="J54" s="548">
        <v>4976</v>
      </c>
      <c r="K54" s="549">
        <v>-346</v>
      </c>
      <c r="L54" s="380">
        <v>-6.953376205787781</v>
      </c>
    </row>
    <row r="55" spans="1:12" ht="11.25" x14ac:dyDescent="0.2">
      <c r="A55" s="381"/>
      <c r="B55" s="385"/>
      <c r="C55" s="382" t="s">
        <v>352</v>
      </c>
      <c r="D55" s="385"/>
      <c r="E55" s="383"/>
      <c r="F55" s="548">
        <v>1815</v>
      </c>
      <c r="G55" s="548">
        <v>998</v>
      </c>
      <c r="H55" s="548">
        <v>1492</v>
      </c>
      <c r="I55" s="548">
        <v>1676</v>
      </c>
      <c r="J55" s="548">
        <v>1744</v>
      </c>
      <c r="K55" s="549">
        <v>71</v>
      </c>
      <c r="L55" s="380">
        <v>4.0711009174311927</v>
      </c>
    </row>
    <row r="56" spans="1:12" ht="14.25" customHeight="1" x14ac:dyDescent="0.2">
      <c r="A56" s="381"/>
      <c r="B56" s="385"/>
      <c r="C56" s="384" t="s">
        <v>117</v>
      </c>
      <c r="D56" s="385"/>
      <c r="E56" s="383"/>
      <c r="F56" s="548">
        <v>1082</v>
      </c>
      <c r="G56" s="548">
        <v>867</v>
      </c>
      <c r="H56" s="548">
        <v>939</v>
      </c>
      <c r="I56" s="548">
        <v>1297</v>
      </c>
      <c r="J56" s="548">
        <v>1214</v>
      </c>
      <c r="K56" s="549">
        <v>-132</v>
      </c>
      <c r="L56" s="380">
        <v>-10.873146622734762</v>
      </c>
    </row>
    <row r="57" spans="1:12" ht="18.75" customHeight="1" x14ac:dyDescent="0.2">
      <c r="A57" s="388"/>
      <c r="B57" s="389"/>
      <c r="C57" s="390" t="s">
        <v>352</v>
      </c>
      <c r="D57" s="389"/>
      <c r="E57" s="391"/>
      <c r="F57" s="551">
        <v>507</v>
      </c>
      <c r="G57" s="552">
        <v>281</v>
      </c>
      <c r="H57" s="552">
        <v>384</v>
      </c>
      <c r="I57" s="552">
        <v>542</v>
      </c>
      <c r="J57" s="552">
        <v>616</v>
      </c>
      <c r="K57" s="553">
        <f t="shared" ref="K57" si="0">IF(OR(F57=".",J57=".")=TRUE,".",IF(OR(F57="*",J57="*")=TRUE,"*",IF(AND(F57="-",J57="-")=TRUE,"-",IF(AND(ISNUMBER(J57),ISNUMBER(F57))=TRUE,IF(F57-J57=0,0,F57-J57),IF(ISNUMBER(F57)=TRUE,F57,-J57)))))</f>
        <v>-109</v>
      </c>
      <c r="L57" s="392">
        <f t="shared" ref="L57" si="1">IF(K57 =".",".",IF(K57 ="*","*",IF(K57="-","-",IF(K57=0,0,IF(OR(J57="-",J57=".",F57="-",F57=".")=TRUE,"X",IF(J57=0,"0,0",IF(ABS(K57*100/J57)&gt;250,".X",(K57*100/J57))))))))</f>
        <v>-17.694805194805195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5867</v>
      </c>
      <c r="E11" s="114">
        <v>3830</v>
      </c>
      <c r="F11" s="114">
        <v>7409</v>
      </c>
      <c r="G11" s="114">
        <v>5875</v>
      </c>
      <c r="H11" s="140">
        <v>6432</v>
      </c>
      <c r="I11" s="115">
        <v>-565</v>
      </c>
      <c r="J11" s="116">
        <v>-8.7842039800995018</v>
      </c>
    </row>
    <row r="12" spans="1:15" s="110" customFormat="1" ht="24.95" customHeight="1" x14ac:dyDescent="0.2">
      <c r="A12" s="193" t="s">
        <v>132</v>
      </c>
      <c r="B12" s="194" t="s">
        <v>133</v>
      </c>
      <c r="C12" s="113">
        <v>3.8861428327935914</v>
      </c>
      <c r="D12" s="115">
        <v>228</v>
      </c>
      <c r="E12" s="114">
        <v>73</v>
      </c>
      <c r="F12" s="114">
        <v>269</v>
      </c>
      <c r="G12" s="114">
        <v>208</v>
      </c>
      <c r="H12" s="140">
        <v>224</v>
      </c>
      <c r="I12" s="115">
        <v>4</v>
      </c>
      <c r="J12" s="116">
        <v>1.7857142857142858</v>
      </c>
    </row>
    <row r="13" spans="1:15" s="110" customFormat="1" ht="24.95" customHeight="1" x14ac:dyDescent="0.2">
      <c r="A13" s="193" t="s">
        <v>134</v>
      </c>
      <c r="B13" s="199" t="s">
        <v>214</v>
      </c>
      <c r="C13" s="113">
        <v>2.3350945968979033</v>
      </c>
      <c r="D13" s="115">
        <v>137</v>
      </c>
      <c r="E13" s="114">
        <v>52</v>
      </c>
      <c r="F13" s="114">
        <v>82</v>
      </c>
      <c r="G13" s="114">
        <v>109</v>
      </c>
      <c r="H13" s="140">
        <v>82</v>
      </c>
      <c r="I13" s="115">
        <v>55</v>
      </c>
      <c r="J13" s="116">
        <v>67.073170731707322</v>
      </c>
    </row>
    <row r="14" spans="1:15" s="287" customFormat="1" ht="24.95" customHeight="1" x14ac:dyDescent="0.2">
      <c r="A14" s="193" t="s">
        <v>215</v>
      </c>
      <c r="B14" s="199" t="s">
        <v>137</v>
      </c>
      <c r="C14" s="113">
        <v>11.164138401227204</v>
      </c>
      <c r="D14" s="115">
        <v>655</v>
      </c>
      <c r="E14" s="114">
        <v>269</v>
      </c>
      <c r="F14" s="114">
        <v>584</v>
      </c>
      <c r="G14" s="114">
        <v>442</v>
      </c>
      <c r="H14" s="140">
        <v>489</v>
      </c>
      <c r="I14" s="115">
        <v>166</v>
      </c>
      <c r="J14" s="116">
        <v>33.946830265848668</v>
      </c>
      <c r="K14" s="110"/>
      <c r="L14" s="110"/>
      <c r="M14" s="110"/>
      <c r="N14" s="110"/>
      <c r="O14" s="110"/>
    </row>
    <row r="15" spans="1:15" s="110" customFormat="1" ht="24.95" customHeight="1" x14ac:dyDescent="0.2">
      <c r="A15" s="193" t="s">
        <v>216</v>
      </c>
      <c r="B15" s="199" t="s">
        <v>217</v>
      </c>
      <c r="C15" s="113">
        <v>3.050963013465144</v>
      </c>
      <c r="D15" s="115">
        <v>179</v>
      </c>
      <c r="E15" s="114">
        <v>148</v>
      </c>
      <c r="F15" s="114">
        <v>272</v>
      </c>
      <c r="G15" s="114">
        <v>231</v>
      </c>
      <c r="H15" s="140">
        <v>212</v>
      </c>
      <c r="I15" s="115">
        <v>-33</v>
      </c>
      <c r="J15" s="116">
        <v>-15.566037735849056</v>
      </c>
    </row>
    <row r="16" spans="1:15" s="287" customFormat="1" ht="24.95" customHeight="1" x14ac:dyDescent="0.2">
      <c r="A16" s="193" t="s">
        <v>218</v>
      </c>
      <c r="B16" s="199" t="s">
        <v>141</v>
      </c>
      <c r="C16" s="113">
        <v>4.7724561104482701</v>
      </c>
      <c r="D16" s="115">
        <v>280</v>
      </c>
      <c r="E16" s="114">
        <v>108</v>
      </c>
      <c r="F16" s="114">
        <v>267</v>
      </c>
      <c r="G16" s="114">
        <v>173</v>
      </c>
      <c r="H16" s="140">
        <v>223</v>
      </c>
      <c r="I16" s="115">
        <v>57</v>
      </c>
      <c r="J16" s="116">
        <v>25.560538116591928</v>
      </c>
      <c r="K16" s="110"/>
      <c r="L16" s="110"/>
      <c r="M16" s="110"/>
      <c r="N16" s="110"/>
      <c r="O16" s="110"/>
    </row>
    <row r="17" spans="1:15" s="110" customFormat="1" ht="24.95" customHeight="1" x14ac:dyDescent="0.2">
      <c r="A17" s="193" t="s">
        <v>142</v>
      </c>
      <c r="B17" s="199" t="s">
        <v>220</v>
      </c>
      <c r="C17" s="113">
        <v>3.3407192773137888</v>
      </c>
      <c r="D17" s="115">
        <v>196</v>
      </c>
      <c r="E17" s="114">
        <v>13</v>
      </c>
      <c r="F17" s="114">
        <v>45</v>
      </c>
      <c r="G17" s="114">
        <v>38</v>
      </c>
      <c r="H17" s="140">
        <v>54</v>
      </c>
      <c r="I17" s="115">
        <v>142</v>
      </c>
      <c r="J17" s="116" t="s">
        <v>514</v>
      </c>
    </row>
    <row r="18" spans="1:15" s="287" customFormat="1" ht="24.95" customHeight="1" x14ac:dyDescent="0.2">
      <c r="A18" s="201" t="s">
        <v>144</v>
      </c>
      <c r="B18" s="202" t="s">
        <v>145</v>
      </c>
      <c r="C18" s="113">
        <v>9.4937787625703081</v>
      </c>
      <c r="D18" s="115">
        <v>557</v>
      </c>
      <c r="E18" s="114">
        <v>191</v>
      </c>
      <c r="F18" s="114">
        <v>1031</v>
      </c>
      <c r="G18" s="114">
        <v>490</v>
      </c>
      <c r="H18" s="140">
        <v>520</v>
      </c>
      <c r="I18" s="115">
        <v>37</v>
      </c>
      <c r="J18" s="116">
        <v>7.115384615384615</v>
      </c>
      <c r="K18" s="110"/>
      <c r="L18" s="110"/>
      <c r="M18" s="110"/>
      <c r="N18" s="110"/>
      <c r="O18" s="110"/>
    </row>
    <row r="19" spans="1:15" s="110" customFormat="1" ht="24.95" customHeight="1" x14ac:dyDescent="0.2">
      <c r="A19" s="193" t="s">
        <v>146</v>
      </c>
      <c r="B19" s="199" t="s">
        <v>147</v>
      </c>
      <c r="C19" s="113">
        <v>12.050451678881881</v>
      </c>
      <c r="D19" s="115">
        <v>707</v>
      </c>
      <c r="E19" s="114">
        <v>470</v>
      </c>
      <c r="F19" s="114">
        <v>1046</v>
      </c>
      <c r="G19" s="114">
        <v>684</v>
      </c>
      <c r="H19" s="140">
        <v>992</v>
      </c>
      <c r="I19" s="115">
        <v>-285</v>
      </c>
      <c r="J19" s="116">
        <v>-28.72983870967742</v>
      </c>
    </row>
    <row r="20" spans="1:15" s="287" customFormat="1" ht="24.95" customHeight="1" x14ac:dyDescent="0.2">
      <c r="A20" s="193" t="s">
        <v>148</v>
      </c>
      <c r="B20" s="199" t="s">
        <v>149</v>
      </c>
      <c r="C20" s="113">
        <v>4.9429009715357086</v>
      </c>
      <c r="D20" s="115">
        <v>290</v>
      </c>
      <c r="E20" s="114">
        <v>165</v>
      </c>
      <c r="F20" s="114">
        <v>274</v>
      </c>
      <c r="G20" s="114">
        <v>250</v>
      </c>
      <c r="H20" s="140">
        <v>383</v>
      </c>
      <c r="I20" s="115">
        <v>-93</v>
      </c>
      <c r="J20" s="116">
        <v>-24.281984334203656</v>
      </c>
      <c r="K20" s="110"/>
      <c r="L20" s="110"/>
      <c r="M20" s="110"/>
      <c r="N20" s="110"/>
      <c r="O20" s="110"/>
    </row>
    <row r="21" spans="1:15" s="110" customFormat="1" ht="24.95" customHeight="1" x14ac:dyDescent="0.2">
      <c r="A21" s="201" t="s">
        <v>150</v>
      </c>
      <c r="B21" s="202" t="s">
        <v>151</v>
      </c>
      <c r="C21" s="113">
        <v>19.072779955684336</v>
      </c>
      <c r="D21" s="115">
        <v>1119</v>
      </c>
      <c r="E21" s="114">
        <v>668</v>
      </c>
      <c r="F21" s="114">
        <v>897</v>
      </c>
      <c r="G21" s="114">
        <v>1479</v>
      </c>
      <c r="H21" s="140">
        <v>1260</v>
      </c>
      <c r="I21" s="115">
        <v>-141</v>
      </c>
      <c r="J21" s="116">
        <v>-11.19047619047619</v>
      </c>
    </row>
    <row r="22" spans="1:15" s="110" customFormat="1" ht="24.95" customHeight="1" x14ac:dyDescent="0.2">
      <c r="A22" s="201" t="s">
        <v>152</v>
      </c>
      <c r="B22" s="199" t="s">
        <v>153</v>
      </c>
      <c r="C22" s="113">
        <v>0.3920231805011079</v>
      </c>
      <c r="D22" s="115">
        <v>23</v>
      </c>
      <c r="E22" s="114">
        <v>25</v>
      </c>
      <c r="F22" s="114">
        <v>55</v>
      </c>
      <c r="G22" s="114">
        <v>22</v>
      </c>
      <c r="H22" s="140">
        <v>64</v>
      </c>
      <c r="I22" s="115">
        <v>-41</v>
      </c>
      <c r="J22" s="116">
        <v>-64.0625</v>
      </c>
    </row>
    <row r="23" spans="1:15" s="110" customFormat="1" ht="24.95" customHeight="1" x14ac:dyDescent="0.2">
      <c r="A23" s="193" t="s">
        <v>154</v>
      </c>
      <c r="B23" s="199" t="s">
        <v>155</v>
      </c>
      <c r="C23" s="113">
        <v>0.81813533321970344</v>
      </c>
      <c r="D23" s="115">
        <v>48</v>
      </c>
      <c r="E23" s="114">
        <v>38</v>
      </c>
      <c r="F23" s="114">
        <v>76</v>
      </c>
      <c r="G23" s="114">
        <v>27</v>
      </c>
      <c r="H23" s="140">
        <v>42</v>
      </c>
      <c r="I23" s="115">
        <v>6</v>
      </c>
      <c r="J23" s="116">
        <v>14.285714285714286</v>
      </c>
    </row>
    <row r="24" spans="1:15" s="110" customFormat="1" ht="24.95" customHeight="1" x14ac:dyDescent="0.2">
      <c r="A24" s="193" t="s">
        <v>156</v>
      </c>
      <c r="B24" s="199" t="s">
        <v>221</v>
      </c>
      <c r="C24" s="113">
        <v>3.7156979717061529</v>
      </c>
      <c r="D24" s="115">
        <v>218</v>
      </c>
      <c r="E24" s="114">
        <v>152</v>
      </c>
      <c r="F24" s="114">
        <v>296</v>
      </c>
      <c r="G24" s="114">
        <v>224</v>
      </c>
      <c r="H24" s="140">
        <v>224</v>
      </c>
      <c r="I24" s="115">
        <v>-6</v>
      </c>
      <c r="J24" s="116">
        <v>-2.6785714285714284</v>
      </c>
    </row>
    <row r="25" spans="1:15" s="110" customFormat="1" ht="24.95" customHeight="1" x14ac:dyDescent="0.2">
      <c r="A25" s="193" t="s">
        <v>222</v>
      </c>
      <c r="B25" s="204" t="s">
        <v>159</v>
      </c>
      <c r="C25" s="113">
        <v>4.2611215271859555</v>
      </c>
      <c r="D25" s="115">
        <v>250</v>
      </c>
      <c r="E25" s="114">
        <v>187</v>
      </c>
      <c r="F25" s="114">
        <v>256</v>
      </c>
      <c r="G25" s="114">
        <v>329</v>
      </c>
      <c r="H25" s="140">
        <v>276</v>
      </c>
      <c r="I25" s="115">
        <v>-26</v>
      </c>
      <c r="J25" s="116">
        <v>-9.420289855072463</v>
      </c>
    </row>
    <row r="26" spans="1:15" s="110" customFormat="1" ht="24.95" customHeight="1" x14ac:dyDescent="0.2">
      <c r="A26" s="201">
        <v>782.78300000000002</v>
      </c>
      <c r="B26" s="203" t="s">
        <v>160</v>
      </c>
      <c r="C26" s="113">
        <v>7.414351457303562</v>
      </c>
      <c r="D26" s="115">
        <v>435</v>
      </c>
      <c r="E26" s="114">
        <v>329</v>
      </c>
      <c r="F26" s="114">
        <v>476</v>
      </c>
      <c r="G26" s="114">
        <v>477</v>
      </c>
      <c r="H26" s="140">
        <v>638</v>
      </c>
      <c r="I26" s="115">
        <v>-203</v>
      </c>
      <c r="J26" s="116">
        <v>-31.818181818181817</v>
      </c>
    </row>
    <row r="27" spans="1:15" s="110" customFormat="1" ht="24.95" customHeight="1" x14ac:dyDescent="0.2">
      <c r="A27" s="193" t="s">
        <v>161</v>
      </c>
      <c r="B27" s="199" t="s">
        <v>162</v>
      </c>
      <c r="C27" s="113">
        <v>4.3633884438384181</v>
      </c>
      <c r="D27" s="115">
        <v>256</v>
      </c>
      <c r="E27" s="114">
        <v>170</v>
      </c>
      <c r="F27" s="114">
        <v>381</v>
      </c>
      <c r="G27" s="114">
        <v>224</v>
      </c>
      <c r="H27" s="140">
        <v>263</v>
      </c>
      <c r="I27" s="115">
        <v>-7</v>
      </c>
      <c r="J27" s="116">
        <v>-2.661596958174905</v>
      </c>
    </row>
    <row r="28" spans="1:15" s="110" customFormat="1" ht="24.95" customHeight="1" x14ac:dyDescent="0.2">
      <c r="A28" s="193" t="s">
        <v>163</v>
      </c>
      <c r="B28" s="199" t="s">
        <v>164</v>
      </c>
      <c r="C28" s="113">
        <v>1.4999147775694563</v>
      </c>
      <c r="D28" s="115">
        <v>88</v>
      </c>
      <c r="E28" s="114">
        <v>102</v>
      </c>
      <c r="F28" s="114">
        <v>413</v>
      </c>
      <c r="G28" s="114">
        <v>86</v>
      </c>
      <c r="H28" s="140">
        <v>118</v>
      </c>
      <c r="I28" s="115">
        <v>-30</v>
      </c>
      <c r="J28" s="116">
        <v>-25.423728813559322</v>
      </c>
    </row>
    <row r="29" spans="1:15" s="110" customFormat="1" ht="24.95" customHeight="1" x14ac:dyDescent="0.2">
      <c r="A29" s="193">
        <v>86</v>
      </c>
      <c r="B29" s="199" t="s">
        <v>165</v>
      </c>
      <c r="C29" s="113">
        <v>3.9031873189023352</v>
      </c>
      <c r="D29" s="115">
        <v>229</v>
      </c>
      <c r="E29" s="114">
        <v>179</v>
      </c>
      <c r="F29" s="114">
        <v>294</v>
      </c>
      <c r="G29" s="114">
        <v>207</v>
      </c>
      <c r="H29" s="140">
        <v>232</v>
      </c>
      <c r="I29" s="115">
        <v>-3</v>
      </c>
      <c r="J29" s="116">
        <v>-1.2931034482758621</v>
      </c>
    </row>
    <row r="30" spans="1:15" s="110" customFormat="1" ht="24.95" customHeight="1" x14ac:dyDescent="0.2">
      <c r="A30" s="193">
        <v>87.88</v>
      </c>
      <c r="B30" s="204" t="s">
        <v>166</v>
      </c>
      <c r="C30" s="113">
        <v>8.5563320265893985</v>
      </c>
      <c r="D30" s="115">
        <v>502</v>
      </c>
      <c r="E30" s="114">
        <v>460</v>
      </c>
      <c r="F30" s="114">
        <v>753</v>
      </c>
      <c r="G30" s="114">
        <v>366</v>
      </c>
      <c r="H30" s="140">
        <v>461</v>
      </c>
      <c r="I30" s="115">
        <v>41</v>
      </c>
      <c r="J30" s="116">
        <v>8.8937093275488071</v>
      </c>
    </row>
    <row r="31" spans="1:15" s="110" customFormat="1" ht="24.95" customHeight="1" x14ac:dyDescent="0.2">
      <c r="A31" s="193" t="s">
        <v>167</v>
      </c>
      <c r="B31" s="199" t="s">
        <v>168</v>
      </c>
      <c r="C31" s="113">
        <v>2.113516277484234</v>
      </c>
      <c r="D31" s="115">
        <v>124</v>
      </c>
      <c r="E31" s="114">
        <v>300</v>
      </c>
      <c r="F31" s="114">
        <v>226</v>
      </c>
      <c r="G31" s="114">
        <v>251</v>
      </c>
      <c r="H31" s="140">
        <v>162</v>
      </c>
      <c r="I31" s="115">
        <v>-38</v>
      </c>
      <c r="J31" s="116">
        <v>-23.456790123456791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3.8861428327935914</v>
      </c>
      <c r="D34" s="115">
        <v>228</v>
      </c>
      <c r="E34" s="114">
        <v>73</v>
      </c>
      <c r="F34" s="114">
        <v>269</v>
      </c>
      <c r="G34" s="114">
        <v>208</v>
      </c>
      <c r="H34" s="140">
        <v>224</v>
      </c>
      <c r="I34" s="115">
        <v>4</v>
      </c>
      <c r="J34" s="116">
        <v>1.7857142857142858</v>
      </c>
    </row>
    <row r="35" spans="1:10" s="110" customFormat="1" ht="24.95" customHeight="1" x14ac:dyDescent="0.2">
      <c r="A35" s="292" t="s">
        <v>171</v>
      </c>
      <c r="B35" s="293" t="s">
        <v>172</v>
      </c>
      <c r="C35" s="113">
        <v>22.993011760695413</v>
      </c>
      <c r="D35" s="115">
        <v>1349</v>
      </c>
      <c r="E35" s="114">
        <v>512</v>
      </c>
      <c r="F35" s="114">
        <v>1697</v>
      </c>
      <c r="G35" s="114">
        <v>1041</v>
      </c>
      <c r="H35" s="140">
        <v>1091</v>
      </c>
      <c r="I35" s="115">
        <v>258</v>
      </c>
      <c r="J35" s="116">
        <v>23.648029330889091</v>
      </c>
    </row>
    <row r="36" spans="1:10" s="110" customFormat="1" ht="24.95" customHeight="1" x14ac:dyDescent="0.2">
      <c r="A36" s="294" t="s">
        <v>173</v>
      </c>
      <c r="B36" s="295" t="s">
        <v>174</v>
      </c>
      <c r="C36" s="125">
        <v>73.10380092040225</v>
      </c>
      <c r="D36" s="143">
        <v>4289</v>
      </c>
      <c r="E36" s="144">
        <v>3245</v>
      </c>
      <c r="F36" s="144">
        <v>5443</v>
      </c>
      <c r="G36" s="144">
        <v>4626</v>
      </c>
      <c r="H36" s="145">
        <v>5115</v>
      </c>
      <c r="I36" s="143">
        <v>-826</v>
      </c>
      <c r="J36" s="146">
        <v>-16.148582600195503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5867</v>
      </c>
      <c r="F11" s="264">
        <v>3830</v>
      </c>
      <c r="G11" s="264">
        <v>7409</v>
      </c>
      <c r="H11" s="264">
        <v>5875</v>
      </c>
      <c r="I11" s="265">
        <v>6432</v>
      </c>
      <c r="J11" s="263">
        <v>-565</v>
      </c>
      <c r="K11" s="266">
        <v>-8.7842039800995018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31.702744162263507</v>
      </c>
      <c r="E13" s="115">
        <v>1860</v>
      </c>
      <c r="F13" s="114">
        <v>1117</v>
      </c>
      <c r="G13" s="114">
        <v>1778</v>
      </c>
      <c r="H13" s="114">
        <v>1943</v>
      </c>
      <c r="I13" s="140">
        <v>2016</v>
      </c>
      <c r="J13" s="115">
        <v>-156</v>
      </c>
      <c r="K13" s="116">
        <v>-7.7380952380952381</v>
      </c>
    </row>
    <row r="14" spans="1:15" ht="15.95" customHeight="1" x14ac:dyDescent="0.2">
      <c r="A14" s="306" t="s">
        <v>230</v>
      </c>
      <c r="B14" s="307"/>
      <c r="C14" s="308"/>
      <c r="D14" s="113">
        <v>56.826316686551898</v>
      </c>
      <c r="E14" s="115">
        <v>3334</v>
      </c>
      <c r="F14" s="114">
        <v>2090</v>
      </c>
      <c r="G14" s="114">
        <v>4766</v>
      </c>
      <c r="H14" s="114">
        <v>3285</v>
      </c>
      <c r="I14" s="140">
        <v>3714</v>
      </c>
      <c r="J14" s="115">
        <v>-380</v>
      </c>
      <c r="K14" s="116">
        <v>-10.231556273559505</v>
      </c>
    </row>
    <row r="15" spans="1:15" ht="15.95" customHeight="1" x14ac:dyDescent="0.2">
      <c r="A15" s="306" t="s">
        <v>231</v>
      </c>
      <c r="B15" s="307"/>
      <c r="C15" s="308"/>
      <c r="D15" s="113">
        <v>5.1474348048406338</v>
      </c>
      <c r="E15" s="115">
        <v>302</v>
      </c>
      <c r="F15" s="114">
        <v>345</v>
      </c>
      <c r="G15" s="114">
        <v>449</v>
      </c>
      <c r="H15" s="114">
        <v>375</v>
      </c>
      <c r="I15" s="140">
        <v>370</v>
      </c>
      <c r="J15" s="115">
        <v>-68</v>
      </c>
      <c r="K15" s="116">
        <v>-18.378378378378379</v>
      </c>
    </row>
    <row r="16" spans="1:15" ht="15.95" customHeight="1" x14ac:dyDescent="0.2">
      <c r="A16" s="306" t="s">
        <v>232</v>
      </c>
      <c r="B16" s="307"/>
      <c r="C16" s="308"/>
      <c r="D16" s="113">
        <v>6.2041929435827514</v>
      </c>
      <c r="E16" s="115">
        <v>364</v>
      </c>
      <c r="F16" s="114">
        <v>276</v>
      </c>
      <c r="G16" s="114">
        <v>401</v>
      </c>
      <c r="H16" s="114">
        <v>261</v>
      </c>
      <c r="I16" s="140">
        <v>322</v>
      </c>
      <c r="J16" s="115">
        <v>42</v>
      </c>
      <c r="K16" s="116">
        <v>13.043478260869565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2.8805181523777059</v>
      </c>
      <c r="E18" s="115">
        <v>169</v>
      </c>
      <c r="F18" s="114">
        <v>65</v>
      </c>
      <c r="G18" s="114">
        <v>265</v>
      </c>
      <c r="H18" s="114">
        <v>178</v>
      </c>
      <c r="I18" s="140">
        <v>140</v>
      </c>
      <c r="J18" s="115">
        <v>29</v>
      </c>
      <c r="K18" s="116">
        <v>20.714285714285715</v>
      </c>
    </row>
    <row r="19" spans="1:11" ht="14.1" customHeight="1" x14ac:dyDescent="0.2">
      <c r="A19" s="306" t="s">
        <v>235</v>
      </c>
      <c r="B19" s="307" t="s">
        <v>236</v>
      </c>
      <c r="C19" s="308"/>
      <c r="D19" s="113">
        <v>2.0623828191580023</v>
      </c>
      <c r="E19" s="115">
        <v>121</v>
      </c>
      <c r="F19" s="114">
        <v>45</v>
      </c>
      <c r="G19" s="114">
        <v>200</v>
      </c>
      <c r="H19" s="114">
        <v>102</v>
      </c>
      <c r="I19" s="140">
        <v>94</v>
      </c>
      <c r="J19" s="115">
        <v>27</v>
      </c>
      <c r="K19" s="116">
        <v>28.723404255319149</v>
      </c>
    </row>
    <row r="20" spans="1:11" ht="14.1" customHeight="1" x14ac:dyDescent="0.2">
      <c r="A20" s="306">
        <v>12</v>
      </c>
      <c r="B20" s="307" t="s">
        <v>237</v>
      </c>
      <c r="C20" s="308"/>
      <c r="D20" s="113">
        <v>2.6078063746378048</v>
      </c>
      <c r="E20" s="115">
        <v>153</v>
      </c>
      <c r="F20" s="114">
        <v>52</v>
      </c>
      <c r="G20" s="114">
        <v>107</v>
      </c>
      <c r="H20" s="114">
        <v>115</v>
      </c>
      <c r="I20" s="140">
        <v>196</v>
      </c>
      <c r="J20" s="115">
        <v>-43</v>
      </c>
      <c r="K20" s="116">
        <v>-21.938775510204081</v>
      </c>
    </row>
    <row r="21" spans="1:11" ht="14.1" customHeight="1" x14ac:dyDescent="0.2">
      <c r="A21" s="306">
        <v>21</v>
      </c>
      <c r="B21" s="307" t="s">
        <v>238</v>
      </c>
      <c r="C21" s="308"/>
      <c r="D21" s="113">
        <v>0.10226691665246293</v>
      </c>
      <c r="E21" s="115">
        <v>6</v>
      </c>
      <c r="F21" s="114">
        <v>4</v>
      </c>
      <c r="G21" s="114">
        <v>11</v>
      </c>
      <c r="H21" s="114" t="s">
        <v>513</v>
      </c>
      <c r="I21" s="140">
        <v>9</v>
      </c>
      <c r="J21" s="115">
        <v>-3</v>
      </c>
      <c r="K21" s="116">
        <v>-33.333333333333336</v>
      </c>
    </row>
    <row r="22" spans="1:11" ht="14.1" customHeight="1" x14ac:dyDescent="0.2">
      <c r="A22" s="306">
        <v>22</v>
      </c>
      <c r="B22" s="307" t="s">
        <v>239</v>
      </c>
      <c r="C22" s="308"/>
      <c r="D22" s="113">
        <v>6.2041929435827514</v>
      </c>
      <c r="E22" s="115">
        <v>364</v>
      </c>
      <c r="F22" s="114">
        <v>22</v>
      </c>
      <c r="G22" s="114">
        <v>90</v>
      </c>
      <c r="H22" s="114">
        <v>66</v>
      </c>
      <c r="I22" s="140">
        <v>135</v>
      </c>
      <c r="J22" s="115">
        <v>229</v>
      </c>
      <c r="K22" s="116">
        <v>169.62962962962962</v>
      </c>
    </row>
    <row r="23" spans="1:11" ht="14.1" customHeight="1" x14ac:dyDescent="0.2">
      <c r="A23" s="306">
        <v>23</v>
      </c>
      <c r="B23" s="307" t="s">
        <v>240</v>
      </c>
      <c r="C23" s="308"/>
      <c r="D23" s="113">
        <v>0.10226691665246293</v>
      </c>
      <c r="E23" s="115">
        <v>6</v>
      </c>
      <c r="F23" s="114">
        <v>6</v>
      </c>
      <c r="G23" s="114">
        <v>19</v>
      </c>
      <c r="H23" s="114">
        <v>12</v>
      </c>
      <c r="I23" s="140">
        <v>15</v>
      </c>
      <c r="J23" s="115">
        <v>-9</v>
      </c>
      <c r="K23" s="116">
        <v>-60</v>
      </c>
    </row>
    <row r="24" spans="1:11" ht="14.1" customHeight="1" x14ac:dyDescent="0.2">
      <c r="A24" s="306">
        <v>24</v>
      </c>
      <c r="B24" s="307" t="s">
        <v>241</v>
      </c>
      <c r="C24" s="308"/>
      <c r="D24" s="113">
        <v>2.8123402079427304</v>
      </c>
      <c r="E24" s="115">
        <v>165</v>
      </c>
      <c r="F24" s="114">
        <v>98</v>
      </c>
      <c r="G24" s="114">
        <v>230</v>
      </c>
      <c r="H24" s="114">
        <v>143</v>
      </c>
      <c r="I24" s="140">
        <v>179</v>
      </c>
      <c r="J24" s="115">
        <v>-14</v>
      </c>
      <c r="K24" s="116">
        <v>-7.8212290502793298</v>
      </c>
    </row>
    <row r="25" spans="1:11" ht="14.1" customHeight="1" x14ac:dyDescent="0.2">
      <c r="A25" s="306">
        <v>25</v>
      </c>
      <c r="B25" s="307" t="s">
        <v>242</v>
      </c>
      <c r="C25" s="308"/>
      <c r="D25" s="113">
        <v>3.9543207772285665</v>
      </c>
      <c r="E25" s="115">
        <v>232</v>
      </c>
      <c r="F25" s="114">
        <v>158</v>
      </c>
      <c r="G25" s="114">
        <v>377</v>
      </c>
      <c r="H25" s="114">
        <v>186</v>
      </c>
      <c r="I25" s="140">
        <v>226</v>
      </c>
      <c r="J25" s="115">
        <v>6</v>
      </c>
      <c r="K25" s="116">
        <v>2.6548672566371683</v>
      </c>
    </row>
    <row r="26" spans="1:11" ht="14.1" customHeight="1" x14ac:dyDescent="0.2">
      <c r="A26" s="306">
        <v>26</v>
      </c>
      <c r="B26" s="307" t="s">
        <v>243</v>
      </c>
      <c r="C26" s="308"/>
      <c r="D26" s="113">
        <v>3.0168740412476565</v>
      </c>
      <c r="E26" s="115">
        <v>177</v>
      </c>
      <c r="F26" s="114">
        <v>99</v>
      </c>
      <c r="G26" s="114">
        <v>222</v>
      </c>
      <c r="H26" s="114">
        <v>142</v>
      </c>
      <c r="I26" s="140">
        <v>191</v>
      </c>
      <c r="J26" s="115">
        <v>-14</v>
      </c>
      <c r="K26" s="116">
        <v>-7.329842931937173</v>
      </c>
    </row>
    <row r="27" spans="1:11" ht="14.1" customHeight="1" x14ac:dyDescent="0.2">
      <c r="A27" s="306">
        <v>27</v>
      </c>
      <c r="B27" s="307" t="s">
        <v>244</v>
      </c>
      <c r="C27" s="308"/>
      <c r="D27" s="113">
        <v>1.3635588886995058</v>
      </c>
      <c r="E27" s="115">
        <v>80</v>
      </c>
      <c r="F27" s="114">
        <v>32</v>
      </c>
      <c r="G27" s="114">
        <v>86</v>
      </c>
      <c r="H27" s="114">
        <v>59</v>
      </c>
      <c r="I27" s="140">
        <v>66</v>
      </c>
      <c r="J27" s="115">
        <v>14</v>
      </c>
      <c r="K27" s="116">
        <v>21.212121212121211</v>
      </c>
    </row>
    <row r="28" spans="1:11" ht="14.1" customHeight="1" x14ac:dyDescent="0.2">
      <c r="A28" s="306">
        <v>28</v>
      </c>
      <c r="B28" s="307" t="s">
        <v>245</v>
      </c>
      <c r="C28" s="308"/>
      <c r="D28" s="113">
        <v>0.18748934719618204</v>
      </c>
      <c r="E28" s="115">
        <v>11</v>
      </c>
      <c r="F28" s="114">
        <v>6</v>
      </c>
      <c r="G28" s="114" t="s">
        <v>513</v>
      </c>
      <c r="H28" s="114" t="s">
        <v>513</v>
      </c>
      <c r="I28" s="140">
        <v>17</v>
      </c>
      <c r="J28" s="115">
        <v>-6</v>
      </c>
      <c r="K28" s="116">
        <v>-35.294117647058826</v>
      </c>
    </row>
    <row r="29" spans="1:11" ht="14.1" customHeight="1" x14ac:dyDescent="0.2">
      <c r="A29" s="306">
        <v>29</v>
      </c>
      <c r="B29" s="307" t="s">
        <v>246</v>
      </c>
      <c r="C29" s="308"/>
      <c r="D29" s="113">
        <v>7.8745525822396454</v>
      </c>
      <c r="E29" s="115">
        <v>462</v>
      </c>
      <c r="F29" s="114">
        <v>325</v>
      </c>
      <c r="G29" s="114">
        <v>401</v>
      </c>
      <c r="H29" s="114">
        <v>576</v>
      </c>
      <c r="I29" s="140">
        <v>518</v>
      </c>
      <c r="J29" s="115">
        <v>-56</v>
      </c>
      <c r="K29" s="116">
        <v>-10.810810810810811</v>
      </c>
    </row>
    <row r="30" spans="1:11" ht="14.1" customHeight="1" x14ac:dyDescent="0.2">
      <c r="A30" s="306" t="s">
        <v>247</v>
      </c>
      <c r="B30" s="307" t="s">
        <v>248</v>
      </c>
      <c r="C30" s="308"/>
      <c r="D30" s="113" t="s">
        <v>513</v>
      </c>
      <c r="E30" s="115" t="s">
        <v>513</v>
      </c>
      <c r="F30" s="114">
        <v>132</v>
      </c>
      <c r="G30" s="114" t="s">
        <v>513</v>
      </c>
      <c r="H30" s="114">
        <v>148</v>
      </c>
      <c r="I30" s="140" t="s">
        <v>513</v>
      </c>
      <c r="J30" s="115" t="s">
        <v>513</v>
      </c>
      <c r="K30" s="116" t="s">
        <v>513</v>
      </c>
    </row>
    <row r="31" spans="1:11" ht="14.1" customHeight="1" x14ac:dyDescent="0.2">
      <c r="A31" s="306" t="s">
        <v>249</v>
      </c>
      <c r="B31" s="307" t="s">
        <v>250</v>
      </c>
      <c r="C31" s="308"/>
      <c r="D31" s="113">
        <v>4.9769899437531961</v>
      </c>
      <c r="E31" s="115">
        <v>292</v>
      </c>
      <c r="F31" s="114">
        <v>193</v>
      </c>
      <c r="G31" s="114">
        <v>258</v>
      </c>
      <c r="H31" s="114">
        <v>424</v>
      </c>
      <c r="I31" s="140">
        <v>329</v>
      </c>
      <c r="J31" s="115">
        <v>-37</v>
      </c>
      <c r="K31" s="116">
        <v>-11.246200607902736</v>
      </c>
    </row>
    <row r="32" spans="1:11" ht="14.1" customHeight="1" x14ac:dyDescent="0.2">
      <c r="A32" s="306">
        <v>31</v>
      </c>
      <c r="B32" s="307" t="s">
        <v>251</v>
      </c>
      <c r="C32" s="308"/>
      <c r="D32" s="113">
        <v>0.47724561104482699</v>
      </c>
      <c r="E32" s="115">
        <v>28</v>
      </c>
      <c r="F32" s="114">
        <v>12</v>
      </c>
      <c r="G32" s="114">
        <v>63</v>
      </c>
      <c r="H32" s="114">
        <v>14</v>
      </c>
      <c r="I32" s="140">
        <v>22</v>
      </c>
      <c r="J32" s="115">
        <v>6</v>
      </c>
      <c r="K32" s="116">
        <v>27.272727272727273</v>
      </c>
    </row>
    <row r="33" spans="1:11" ht="14.1" customHeight="1" x14ac:dyDescent="0.2">
      <c r="A33" s="306">
        <v>32</v>
      </c>
      <c r="B33" s="307" t="s">
        <v>252</v>
      </c>
      <c r="C33" s="308"/>
      <c r="D33" s="113">
        <v>3.6304755411624341</v>
      </c>
      <c r="E33" s="115">
        <v>213</v>
      </c>
      <c r="F33" s="114">
        <v>65</v>
      </c>
      <c r="G33" s="114">
        <v>424</v>
      </c>
      <c r="H33" s="114">
        <v>265</v>
      </c>
      <c r="I33" s="140">
        <v>254</v>
      </c>
      <c r="J33" s="115">
        <v>-41</v>
      </c>
      <c r="K33" s="116">
        <v>-16.141732283464567</v>
      </c>
    </row>
    <row r="34" spans="1:11" ht="14.1" customHeight="1" x14ac:dyDescent="0.2">
      <c r="A34" s="306">
        <v>33</v>
      </c>
      <c r="B34" s="307" t="s">
        <v>253</v>
      </c>
      <c r="C34" s="308"/>
      <c r="D34" s="113">
        <v>1.8067155275268452</v>
      </c>
      <c r="E34" s="115">
        <v>106</v>
      </c>
      <c r="F34" s="114">
        <v>47</v>
      </c>
      <c r="G34" s="114">
        <v>124</v>
      </c>
      <c r="H34" s="114">
        <v>86</v>
      </c>
      <c r="I34" s="140">
        <v>104</v>
      </c>
      <c r="J34" s="115">
        <v>2</v>
      </c>
      <c r="K34" s="116">
        <v>1.9230769230769231</v>
      </c>
    </row>
    <row r="35" spans="1:11" ht="14.1" customHeight="1" x14ac:dyDescent="0.2">
      <c r="A35" s="306">
        <v>34</v>
      </c>
      <c r="B35" s="307" t="s">
        <v>254</v>
      </c>
      <c r="C35" s="308"/>
      <c r="D35" s="113">
        <v>2.2328276802454408</v>
      </c>
      <c r="E35" s="115">
        <v>131</v>
      </c>
      <c r="F35" s="114">
        <v>88</v>
      </c>
      <c r="G35" s="114">
        <v>319</v>
      </c>
      <c r="H35" s="114">
        <v>104</v>
      </c>
      <c r="I35" s="140">
        <v>146</v>
      </c>
      <c r="J35" s="115">
        <v>-15</v>
      </c>
      <c r="K35" s="116">
        <v>-10.273972602739725</v>
      </c>
    </row>
    <row r="36" spans="1:11" ht="14.1" customHeight="1" x14ac:dyDescent="0.2">
      <c r="A36" s="306">
        <v>41</v>
      </c>
      <c r="B36" s="307" t="s">
        <v>255</v>
      </c>
      <c r="C36" s="308"/>
      <c r="D36" s="113">
        <v>0.13635588886995056</v>
      </c>
      <c r="E36" s="115">
        <v>8</v>
      </c>
      <c r="F36" s="114">
        <v>6</v>
      </c>
      <c r="G36" s="114">
        <v>17</v>
      </c>
      <c r="H36" s="114">
        <v>14</v>
      </c>
      <c r="I36" s="140">
        <v>12</v>
      </c>
      <c r="J36" s="115">
        <v>-4</v>
      </c>
      <c r="K36" s="116">
        <v>-33.333333333333336</v>
      </c>
    </row>
    <row r="37" spans="1:11" ht="14.1" customHeight="1" x14ac:dyDescent="0.2">
      <c r="A37" s="306">
        <v>42</v>
      </c>
      <c r="B37" s="307" t="s">
        <v>256</v>
      </c>
      <c r="C37" s="308"/>
      <c r="D37" s="113" t="s">
        <v>513</v>
      </c>
      <c r="E37" s="115" t="s">
        <v>513</v>
      </c>
      <c r="F37" s="114">
        <v>4</v>
      </c>
      <c r="G37" s="114">
        <v>11</v>
      </c>
      <c r="H37" s="114">
        <v>7</v>
      </c>
      <c r="I37" s="140">
        <v>12</v>
      </c>
      <c r="J37" s="115" t="s">
        <v>513</v>
      </c>
      <c r="K37" s="116" t="s">
        <v>513</v>
      </c>
    </row>
    <row r="38" spans="1:11" ht="14.1" customHeight="1" x14ac:dyDescent="0.2">
      <c r="A38" s="306">
        <v>43</v>
      </c>
      <c r="B38" s="307" t="s">
        <v>257</v>
      </c>
      <c r="C38" s="308"/>
      <c r="D38" s="113">
        <v>0.35793420828362027</v>
      </c>
      <c r="E38" s="115">
        <v>21</v>
      </c>
      <c r="F38" s="114">
        <v>18</v>
      </c>
      <c r="G38" s="114">
        <v>59</v>
      </c>
      <c r="H38" s="114">
        <v>20</v>
      </c>
      <c r="I38" s="140">
        <v>34</v>
      </c>
      <c r="J38" s="115">
        <v>-13</v>
      </c>
      <c r="K38" s="116">
        <v>-38.235294117647058</v>
      </c>
    </row>
    <row r="39" spans="1:11" ht="14.1" customHeight="1" x14ac:dyDescent="0.2">
      <c r="A39" s="306">
        <v>51</v>
      </c>
      <c r="B39" s="307" t="s">
        <v>258</v>
      </c>
      <c r="C39" s="308"/>
      <c r="D39" s="113">
        <v>6.4257712629964203</v>
      </c>
      <c r="E39" s="115">
        <v>377</v>
      </c>
      <c r="F39" s="114">
        <v>265</v>
      </c>
      <c r="G39" s="114">
        <v>443</v>
      </c>
      <c r="H39" s="114">
        <v>371</v>
      </c>
      <c r="I39" s="140">
        <v>506</v>
      </c>
      <c r="J39" s="115">
        <v>-129</v>
      </c>
      <c r="K39" s="116">
        <v>-25.494071146245059</v>
      </c>
    </row>
    <row r="40" spans="1:11" ht="14.1" customHeight="1" x14ac:dyDescent="0.2">
      <c r="A40" s="306" t="s">
        <v>259</v>
      </c>
      <c r="B40" s="307" t="s">
        <v>260</v>
      </c>
      <c r="C40" s="308"/>
      <c r="D40" s="113">
        <v>5.8121697630816431</v>
      </c>
      <c r="E40" s="115">
        <v>341</v>
      </c>
      <c r="F40" s="114">
        <v>247</v>
      </c>
      <c r="G40" s="114">
        <v>414</v>
      </c>
      <c r="H40" s="114">
        <v>324</v>
      </c>
      <c r="I40" s="140">
        <v>460</v>
      </c>
      <c r="J40" s="115">
        <v>-119</v>
      </c>
      <c r="K40" s="116">
        <v>-25.869565217391305</v>
      </c>
    </row>
    <row r="41" spans="1:11" ht="14.1" customHeight="1" x14ac:dyDescent="0.2">
      <c r="A41" s="306"/>
      <c r="B41" s="307" t="s">
        <v>261</v>
      </c>
      <c r="C41" s="308"/>
      <c r="D41" s="113">
        <v>5.0451678881881712</v>
      </c>
      <c r="E41" s="115">
        <v>296</v>
      </c>
      <c r="F41" s="114">
        <v>194</v>
      </c>
      <c r="G41" s="114">
        <v>349</v>
      </c>
      <c r="H41" s="114">
        <v>264</v>
      </c>
      <c r="I41" s="140">
        <v>391</v>
      </c>
      <c r="J41" s="115">
        <v>-95</v>
      </c>
      <c r="K41" s="116">
        <v>-24.296675191815858</v>
      </c>
    </row>
    <row r="42" spans="1:11" ht="14.1" customHeight="1" x14ac:dyDescent="0.2">
      <c r="A42" s="306">
        <v>52</v>
      </c>
      <c r="B42" s="307" t="s">
        <v>262</v>
      </c>
      <c r="C42" s="308"/>
      <c r="D42" s="113">
        <v>4.0395432077722857</v>
      </c>
      <c r="E42" s="115">
        <v>237</v>
      </c>
      <c r="F42" s="114">
        <v>148</v>
      </c>
      <c r="G42" s="114">
        <v>294</v>
      </c>
      <c r="H42" s="114">
        <v>263</v>
      </c>
      <c r="I42" s="140">
        <v>319</v>
      </c>
      <c r="J42" s="115">
        <v>-82</v>
      </c>
      <c r="K42" s="116">
        <v>-25.705329153605014</v>
      </c>
    </row>
    <row r="43" spans="1:11" ht="14.1" customHeight="1" x14ac:dyDescent="0.2">
      <c r="A43" s="306" t="s">
        <v>263</v>
      </c>
      <c r="B43" s="307" t="s">
        <v>264</v>
      </c>
      <c r="C43" s="308"/>
      <c r="D43" s="113">
        <v>3.2725413328788138</v>
      </c>
      <c r="E43" s="115">
        <v>192</v>
      </c>
      <c r="F43" s="114">
        <v>132</v>
      </c>
      <c r="G43" s="114">
        <v>181</v>
      </c>
      <c r="H43" s="114">
        <v>197</v>
      </c>
      <c r="I43" s="140">
        <v>277</v>
      </c>
      <c r="J43" s="115">
        <v>-85</v>
      </c>
      <c r="K43" s="116">
        <v>-30.685920577617328</v>
      </c>
    </row>
    <row r="44" spans="1:11" ht="14.1" customHeight="1" x14ac:dyDescent="0.2">
      <c r="A44" s="306">
        <v>53</v>
      </c>
      <c r="B44" s="307" t="s">
        <v>265</v>
      </c>
      <c r="C44" s="308"/>
      <c r="D44" s="113">
        <v>0.56246804158854613</v>
      </c>
      <c r="E44" s="115">
        <v>33</v>
      </c>
      <c r="F44" s="114">
        <v>24</v>
      </c>
      <c r="G44" s="114">
        <v>38</v>
      </c>
      <c r="H44" s="114">
        <v>50</v>
      </c>
      <c r="I44" s="140">
        <v>18</v>
      </c>
      <c r="J44" s="115">
        <v>15</v>
      </c>
      <c r="K44" s="116">
        <v>83.333333333333329</v>
      </c>
    </row>
    <row r="45" spans="1:11" ht="14.1" customHeight="1" x14ac:dyDescent="0.2">
      <c r="A45" s="306" t="s">
        <v>266</v>
      </c>
      <c r="B45" s="307" t="s">
        <v>267</v>
      </c>
      <c r="C45" s="308"/>
      <c r="D45" s="113">
        <v>0.54542355547980226</v>
      </c>
      <c r="E45" s="115">
        <v>32</v>
      </c>
      <c r="F45" s="114">
        <v>23</v>
      </c>
      <c r="G45" s="114">
        <v>35</v>
      </c>
      <c r="H45" s="114">
        <v>48</v>
      </c>
      <c r="I45" s="140">
        <v>16</v>
      </c>
      <c r="J45" s="115">
        <v>16</v>
      </c>
      <c r="K45" s="116">
        <v>100</v>
      </c>
    </row>
    <row r="46" spans="1:11" ht="14.1" customHeight="1" x14ac:dyDescent="0.2">
      <c r="A46" s="306">
        <v>54</v>
      </c>
      <c r="B46" s="307" t="s">
        <v>268</v>
      </c>
      <c r="C46" s="308"/>
      <c r="D46" s="113">
        <v>5.2326572353843535</v>
      </c>
      <c r="E46" s="115">
        <v>307</v>
      </c>
      <c r="F46" s="114">
        <v>220</v>
      </c>
      <c r="G46" s="114">
        <v>273</v>
      </c>
      <c r="H46" s="114">
        <v>375</v>
      </c>
      <c r="I46" s="140">
        <v>337</v>
      </c>
      <c r="J46" s="115">
        <v>-30</v>
      </c>
      <c r="K46" s="116">
        <v>-8.9020771513353107</v>
      </c>
    </row>
    <row r="47" spans="1:11" ht="14.1" customHeight="1" x14ac:dyDescent="0.2">
      <c r="A47" s="306">
        <v>61</v>
      </c>
      <c r="B47" s="307" t="s">
        <v>269</v>
      </c>
      <c r="C47" s="308"/>
      <c r="D47" s="113">
        <v>0.88631327765467871</v>
      </c>
      <c r="E47" s="115">
        <v>52</v>
      </c>
      <c r="F47" s="114">
        <v>46</v>
      </c>
      <c r="G47" s="114">
        <v>84</v>
      </c>
      <c r="H47" s="114">
        <v>51</v>
      </c>
      <c r="I47" s="140">
        <v>87</v>
      </c>
      <c r="J47" s="115">
        <v>-35</v>
      </c>
      <c r="K47" s="116">
        <v>-40.229885057471265</v>
      </c>
    </row>
    <row r="48" spans="1:11" ht="14.1" customHeight="1" x14ac:dyDescent="0.2">
      <c r="A48" s="306">
        <v>62</v>
      </c>
      <c r="B48" s="307" t="s">
        <v>270</v>
      </c>
      <c r="C48" s="308"/>
      <c r="D48" s="113">
        <v>8.3006647349582412</v>
      </c>
      <c r="E48" s="115">
        <v>487</v>
      </c>
      <c r="F48" s="114">
        <v>361</v>
      </c>
      <c r="G48" s="114">
        <v>669</v>
      </c>
      <c r="H48" s="114">
        <v>572</v>
      </c>
      <c r="I48" s="140">
        <v>663</v>
      </c>
      <c r="J48" s="115">
        <v>-176</v>
      </c>
      <c r="K48" s="116">
        <v>-26.546003016591253</v>
      </c>
    </row>
    <row r="49" spans="1:11" ht="14.1" customHeight="1" x14ac:dyDescent="0.2">
      <c r="A49" s="306">
        <v>63</v>
      </c>
      <c r="B49" s="307" t="s">
        <v>271</v>
      </c>
      <c r="C49" s="308"/>
      <c r="D49" s="113">
        <v>10.925515595704789</v>
      </c>
      <c r="E49" s="115">
        <v>641</v>
      </c>
      <c r="F49" s="114">
        <v>404</v>
      </c>
      <c r="G49" s="114">
        <v>577</v>
      </c>
      <c r="H49" s="114">
        <v>861</v>
      </c>
      <c r="I49" s="140">
        <v>743</v>
      </c>
      <c r="J49" s="115">
        <v>-102</v>
      </c>
      <c r="K49" s="116">
        <v>-13.728129205921938</v>
      </c>
    </row>
    <row r="50" spans="1:11" ht="14.1" customHeight="1" x14ac:dyDescent="0.2">
      <c r="A50" s="306" t="s">
        <v>272</v>
      </c>
      <c r="B50" s="307" t="s">
        <v>273</v>
      </c>
      <c r="C50" s="308"/>
      <c r="D50" s="113">
        <v>3.1873189023350945</v>
      </c>
      <c r="E50" s="115">
        <v>187</v>
      </c>
      <c r="F50" s="114">
        <v>83</v>
      </c>
      <c r="G50" s="114">
        <v>143</v>
      </c>
      <c r="H50" s="114">
        <v>222</v>
      </c>
      <c r="I50" s="140">
        <v>222</v>
      </c>
      <c r="J50" s="115">
        <v>-35</v>
      </c>
      <c r="K50" s="116">
        <v>-15.765765765765765</v>
      </c>
    </row>
    <row r="51" spans="1:11" ht="14.1" customHeight="1" x14ac:dyDescent="0.2">
      <c r="A51" s="306" t="s">
        <v>274</v>
      </c>
      <c r="B51" s="307" t="s">
        <v>275</v>
      </c>
      <c r="C51" s="308"/>
      <c r="D51" s="113">
        <v>7.4313959434123058</v>
      </c>
      <c r="E51" s="115">
        <v>436</v>
      </c>
      <c r="F51" s="114">
        <v>311</v>
      </c>
      <c r="G51" s="114">
        <v>395</v>
      </c>
      <c r="H51" s="114">
        <v>619</v>
      </c>
      <c r="I51" s="140">
        <v>497</v>
      </c>
      <c r="J51" s="115">
        <v>-61</v>
      </c>
      <c r="K51" s="116">
        <v>-12.273641851106639</v>
      </c>
    </row>
    <row r="52" spans="1:11" ht="14.1" customHeight="1" x14ac:dyDescent="0.2">
      <c r="A52" s="306">
        <v>71</v>
      </c>
      <c r="B52" s="307" t="s">
        <v>276</v>
      </c>
      <c r="C52" s="308"/>
      <c r="D52" s="113">
        <v>5.4542355547980232</v>
      </c>
      <c r="E52" s="115">
        <v>320</v>
      </c>
      <c r="F52" s="114">
        <v>196</v>
      </c>
      <c r="G52" s="114">
        <v>432</v>
      </c>
      <c r="H52" s="114">
        <v>356</v>
      </c>
      <c r="I52" s="140">
        <v>384</v>
      </c>
      <c r="J52" s="115">
        <v>-64</v>
      </c>
      <c r="K52" s="116">
        <v>-16.666666666666668</v>
      </c>
    </row>
    <row r="53" spans="1:11" ht="14.1" customHeight="1" x14ac:dyDescent="0.2">
      <c r="A53" s="306" t="s">
        <v>277</v>
      </c>
      <c r="B53" s="307" t="s">
        <v>278</v>
      </c>
      <c r="C53" s="308"/>
      <c r="D53" s="113">
        <v>1.6021816942219191</v>
      </c>
      <c r="E53" s="115">
        <v>94</v>
      </c>
      <c r="F53" s="114">
        <v>59</v>
      </c>
      <c r="G53" s="114">
        <v>125</v>
      </c>
      <c r="H53" s="114">
        <v>136</v>
      </c>
      <c r="I53" s="140">
        <v>143</v>
      </c>
      <c r="J53" s="115">
        <v>-49</v>
      </c>
      <c r="K53" s="116">
        <v>-34.265734265734267</v>
      </c>
    </row>
    <row r="54" spans="1:11" ht="14.1" customHeight="1" x14ac:dyDescent="0.2">
      <c r="A54" s="306" t="s">
        <v>279</v>
      </c>
      <c r="B54" s="307" t="s">
        <v>280</v>
      </c>
      <c r="C54" s="308"/>
      <c r="D54" s="113">
        <v>3.221407874552582</v>
      </c>
      <c r="E54" s="115">
        <v>189</v>
      </c>
      <c r="F54" s="114">
        <v>117</v>
      </c>
      <c r="G54" s="114">
        <v>277</v>
      </c>
      <c r="H54" s="114">
        <v>196</v>
      </c>
      <c r="I54" s="140">
        <v>204</v>
      </c>
      <c r="J54" s="115">
        <v>-15</v>
      </c>
      <c r="K54" s="116">
        <v>-7.3529411764705879</v>
      </c>
    </row>
    <row r="55" spans="1:11" ht="14.1" customHeight="1" x14ac:dyDescent="0.2">
      <c r="A55" s="306">
        <v>72</v>
      </c>
      <c r="B55" s="307" t="s">
        <v>281</v>
      </c>
      <c r="C55" s="308"/>
      <c r="D55" s="113">
        <v>1.4658258053519686</v>
      </c>
      <c r="E55" s="115">
        <v>86</v>
      </c>
      <c r="F55" s="114">
        <v>58</v>
      </c>
      <c r="G55" s="114">
        <v>141</v>
      </c>
      <c r="H55" s="114">
        <v>57</v>
      </c>
      <c r="I55" s="140">
        <v>86</v>
      </c>
      <c r="J55" s="115">
        <v>0</v>
      </c>
      <c r="K55" s="116">
        <v>0</v>
      </c>
    </row>
    <row r="56" spans="1:11" ht="14.1" customHeight="1" x14ac:dyDescent="0.2">
      <c r="A56" s="306" t="s">
        <v>282</v>
      </c>
      <c r="B56" s="307" t="s">
        <v>283</v>
      </c>
      <c r="C56" s="308"/>
      <c r="D56" s="113">
        <v>0.56246804158854613</v>
      </c>
      <c r="E56" s="115">
        <v>33</v>
      </c>
      <c r="F56" s="114">
        <v>24</v>
      </c>
      <c r="G56" s="114">
        <v>65</v>
      </c>
      <c r="H56" s="114">
        <v>22</v>
      </c>
      <c r="I56" s="140">
        <v>29</v>
      </c>
      <c r="J56" s="115">
        <v>4</v>
      </c>
      <c r="K56" s="116">
        <v>13.793103448275861</v>
      </c>
    </row>
    <row r="57" spans="1:11" ht="14.1" customHeight="1" x14ac:dyDescent="0.2">
      <c r="A57" s="306" t="s">
        <v>284</v>
      </c>
      <c r="B57" s="307" t="s">
        <v>285</v>
      </c>
      <c r="C57" s="308"/>
      <c r="D57" s="113">
        <v>0.51133458326231462</v>
      </c>
      <c r="E57" s="115">
        <v>30</v>
      </c>
      <c r="F57" s="114">
        <v>11</v>
      </c>
      <c r="G57" s="114">
        <v>28</v>
      </c>
      <c r="H57" s="114">
        <v>14</v>
      </c>
      <c r="I57" s="140">
        <v>28</v>
      </c>
      <c r="J57" s="115">
        <v>2</v>
      </c>
      <c r="K57" s="116">
        <v>7.1428571428571432</v>
      </c>
    </row>
    <row r="58" spans="1:11" ht="14.1" customHeight="1" x14ac:dyDescent="0.2">
      <c r="A58" s="306">
        <v>73</v>
      </c>
      <c r="B58" s="307" t="s">
        <v>286</v>
      </c>
      <c r="C58" s="308"/>
      <c r="D58" s="113">
        <v>1.5340037497869439</v>
      </c>
      <c r="E58" s="115">
        <v>90</v>
      </c>
      <c r="F58" s="114">
        <v>67</v>
      </c>
      <c r="G58" s="114">
        <v>158</v>
      </c>
      <c r="H58" s="114">
        <v>82</v>
      </c>
      <c r="I58" s="140">
        <v>79</v>
      </c>
      <c r="J58" s="115">
        <v>11</v>
      </c>
      <c r="K58" s="116">
        <v>13.924050632911392</v>
      </c>
    </row>
    <row r="59" spans="1:11" ht="14.1" customHeight="1" x14ac:dyDescent="0.2">
      <c r="A59" s="306" t="s">
        <v>287</v>
      </c>
      <c r="B59" s="307" t="s">
        <v>288</v>
      </c>
      <c r="C59" s="308"/>
      <c r="D59" s="113">
        <v>1.1249360831770923</v>
      </c>
      <c r="E59" s="115">
        <v>66</v>
      </c>
      <c r="F59" s="114">
        <v>59</v>
      </c>
      <c r="G59" s="114">
        <v>124</v>
      </c>
      <c r="H59" s="114">
        <v>63</v>
      </c>
      <c r="I59" s="140">
        <v>62</v>
      </c>
      <c r="J59" s="115">
        <v>4</v>
      </c>
      <c r="K59" s="116">
        <v>6.4516129032258061</v>
      </c>
    </row>
    <row r="60" spans="1:11" ht="14.1" customHeight="1" x14ac:dyDescent="0.2">
      <c r="A60" s="306">
        <v>81</v>
      </c>
      <c r="B60" s="307" t="s">
        <v>289</v>
      </c>
      <c r="C60" s="308"/>
      <c r="D60" s="113">
        <v>5.4031020964717911</v>
      </c>
      <c r="E60" s="115">
        <v>317</v>
      </c>
      <c r="F60" s="114">
        <v>273</v>
      </c>
      <c r="G60" s="114">
        <v>410</v>
      </c>
      <c r="H60" s="114">
        <v>293</v>
      </c>
      <c r="I60" s="140">
        <v>323</v>
      </c>
      <c r="J60" s="115">
        <v>-6</v>
      </c>
      <c r="K60" s="116">
        <v>-1.8575851393188854</v>
      </c>
    </row>
    <row r="61" spans="1:11" ht="14.1" customHeight="1" x14ac:dyDescent="0.2">
      <c r="A61" s="306" t="s">
        <v>290</v>
      </c>
      <c r="B61" s="307" t="s">
        <v>291</v>
      </c>
      <c r="C61" s="308"/>
      <c r="D61" s="113">
        <v>1.4999147775694563</v>
      </c>
      <c r="E61" s="115">
        <v>88</v>
      </c>
      <c r="F61" s="114">
        <v>49</v>
      </c>
      <c r="G61" s="114">
        <v>132</v>
      </c>
      <c r="H61" s="114">
        <v>85</v>
      </c>
      <c r="I61" s="140">
        <v>99</v>
      </c>
      <c r="J61" s="115">
        <v>-11</v>
      </c>
      <c r="K61" s="116">
        <v>-11.111111111111111</v>
      </c>
    </row>
    <row r="62" spans="1:11" ht="14.1" customHeight="1" x14ac:dyDescent="0.2">
      <c r="A62" s="306" t="s">
        <v>292</v>
      </c>
      <c r="B62" s="307" t="s">
        <v>293</v>
      </c>
      <c r="C62" s="308"/>
      <c r="D62" s="113">
        <v>1.8748934719618204</v>
      </c>
      <c r="E62" s="115">
        <v>110</v>
      </c>
      <c r="F62" s="114">
        <v>147</v>
      </c>
      <c r="G62" s="114">
        <v>167</v>
      </c>
      <c r="H62" s="114">
        <v>100</v>
      </c>
      <c r="I62" s="140">
        <v>103</v>
      </c>
      <c r="J62" s="115">
        <v>7</v>
      </c>
      <c r="K62" s="116">
        <v>6.7961165048543686</v>
      </c>
    </row>
    <row r="63" spans="1:11" ht="14.1" customHeight="1" x14ac:dyDescent="0.2">
      <c r="A63" s="306"/>
      <c r="B63" s="307" t="s">
        <v>294</v>
      </c>
      <c r="C63" s="308"/>
      <c r="D63" s="113">
        <v>1.4999147775694563</v>
      </c>
      <c r="E63" s="115">
        <v>88</v>
      </c>
      <c r="F63" s="114">
        <v>134</v>
      </c>
      <c r="G63" s="114">
        <v>120</v>
      </c>
      <c r="H63" s="114">
        <v>84</v>
      </c>
      <c r="I63" s="140">
        <v>92</v>
      </c>
      <c r="J63" s="115">
        <v>-4</v>
      </c>
      <c r="K63" s="116">
        <v>-4.3478260869565215</v>
      </c>
    </row>
    <row r="64" spans="1:11" ht="14.1" customHeight="1" x14ac:dyDescent="0.2">
      <c r="A64" s="306" t="s">
        <v>295</v>
      </c>
      <c r="B64" s="307" t="s">
        <v>296</v>
      </c>
      <c r="C64" s="308"/>
      <c r="D64" s="113">
        <v>0.6306459860235214</v>
      </c>
      <c r="E64" s="115">
        <v>37</v>
      </c>
      <c r="F64" s="114">
        <v>23</v>
      </c>
      <c r="G64" s="114">
        <v>27</v>
      </c>
      <c r="H64" s="114">
        <v>24</v>
      </c>
      <c r="I64" s="140">
        <v>28</v>
      </c>
      <c r="J64" s="115">
        <v>9</v>
      </c>
      <c r="K64" s="116">
        <v>32.142857142857146</v>
      </c>
    </row>
    <row r="65" spans="1:11" ht="14.1" customHeight="1" x14ac:dyDescent="0.2">
      <c r="A65" s="306" t="s">
        <v>297</v>
      </c>
      <c r="B65" s="307" t="s">
        <v>298</v>
      </c>
      <c r="C65" s="308"/>
      <c r="D65" s="113">
        <v>0.7329129026759843</v>
      </c>
      <c r="E65" s="115">
        <v>43</v>
      </c>
      <c r="F65" s="114">
        <v>33</v>
      </c>
      <c r="G65" s="114">
        <v>47</v>
      </c>
      <c r="H65" s="114">
        <v>56</v>
      </c>
      <c r="I65" s="140">
        <v>46</v>
      </c>
      <c r="J65" s="115">
        <v>-3</v>
      </c>
      <c r="K65" s="116">
        <v>-6.5217391304347823</v>
      </c>
    </row>
    <row r="66" spans="1:11" ht="14.1" customHeight="1" x14ac:dyDescent="0.2">
      <c r="A66" s="306">
        <v>82</v>
      </c>
      <c r="B66" s="307" t="s">
        <v>299</v>
      </c>
      <c r="C66" s="308"/>
      <c r="D66" s="113">
        <v>3.0339185273564002</v>
      </c>
      <c r="E66" s="115">
        <v>178</v>
      </c>
      <c r="F66" s="114">
        <v>148</v>
      </c>
      <c r="G66" s="114">
        <v>294</v>
      </c>
      <c r="H66" s="114">
        <v>147</v>
      </c>
      <c r="I66" s="140">
        <v>178</v>
      </c>
      <c r="J66" s="115">
        <v>0</v>
      </c>
      <c r="K66" s="116">
        <v>0</v>
      </c>
    </row>
    <row r="67" spans="1:11" ht="14.1" customHeight="1" x14ac:dyDescent="0.2">
      <c r="A67" s="306" t="s">
        <v>300</v>
      </c>
      <c r="B67" s="307" t="s">
        <v>301</v>
      </c>
      <c r="C67" s="308"/>
      <c r="D67" s="113">
        <v>2.181694221919209</v>
      </c>
      <c r="E67" s="115">
        <v>128</v>
      </c>
      <c r="F67" s="114">
        <v>116</v>
      </c>
      <c r="G67" s="114">
        <v>183</v>
      </c>
      <c r="H67" s="114">
        <v>99</v>
      </c>
      <c r="I67" s="140">
        <v>131</v>
      </c>
      <c r="J67" s="115">
        <v>-3</v>
      </c>
      <c r="K67" s="116">
        <v>-2.2900763358778624</v>
      </c>
    </row>
    <row r="68" spans="1:11" ht="14.1" customHeight="1" x14ac:dyDescent="0.2">
      <c r="A68" s="306" t="s">
        <v>302</v>
      </c>
      <c r="B68" s="307" t="s">
        <v>303</v>
      </c>
      <c r="C68" s="308"/>
      <c r="D68" s="113">
        <v>0.6306459860235214</v>
      </c>
      <c r="E68" s="115">
        <v>37</v>
      </c>
      <c r="F68" s="114">
        <v>26</v>
      </c>
      <c r="G68" s="114">
        <v>70</v>
      </c>
      <c r="H68" s="114">
        <v>38</v>
      </c>
      <c r="I68" s="140">
        <v>36</v>
      </c>
      <c r="J68" s="115">
        <v>1</v>
      </c>
      <c r="K68" s="116">
        <v>2.7777777777777777</v>
      </c>
    </row>
    <row r="69" spans="1:11" ht="14.1" customHeight="1" x14ac:dyDescent="0.2">
      <c r="A69" s="306">
        <v>83</v>
      </c>
      <c r="B69" s="307" t="s">
        <v>304</v>
      </c>
      <c r="C69" s="308"/>
      <c r="D69" s="113">
        <v>4.7895005965570139</v>
      </c>
      <c r="E69" s="115">
        <v>281</v>
      </c>
      <c r="F69" s="114">
        <v>266</v>
      </c>
      <c r="G69" s="114">
        <v>582</v>
      </c>
      <c r="H69" s="114">
        <v>242</v>
      </c>
      <c r="I69" s="140">
        <v>282</v>
      </c>
      <c r="J69" s="115">
        <v>-1</v>
      </c>
      <c r="K69" s="116">
        <v>-0.3546099290780142</v>
      </c>
    </row>
    <row r="70" spans="1:11" ht="14.1" customHeight="1" x14ac:dyDescent="0.2">
      <c r="A70" s="306" t="s">
        <v>305</v>
      </c>
      <c r="B70" s="307" t="s">
        <v>306</v>
      </c>
      <c r="C70" s="308"/>
      <c r="D70" s="113">
        <v>3.2043633884438383</v>
      </c>
      <c r="E70" s="115">
        <v>188</v>
      </c>
      <c r="F70" s="114">
        <v>200</v>
      </c>
      <c r="G70" s="114">
        <v>482</v>
      </c>
      <c r="H70" s="114">
        <v>141</v>
      </c>
      <c r="I70" s="140">
        <v>184</v>
      </c>
      <c r="J70" s="115">
        <v>4</v>
      </c>
      <c r="K70" s="116">
        <v>2.1739130434782608</v>
      </c>
    </row>
    <row r="71" spans="1:11" ht="14.1" customHeight="1" x14ac:dyDescent="0.2">
      <c r="A71" s="306"/>
      <c r="B71" s="307" t="s">
        <v>307</v>
      </c>
      <c r="C71" s="308"/>
      <c r="D71" s="113">
        <v>1.1760695415033238</v>
      </c>
      <c r="E71" s="115">
        <v>69</v>
      </c>
      <c r="F71" s="114">
        <v>83</v>
      </c>
      <c r="G71" s="114">
        <v>256</v>
      </c>
      <c r="H71" s="114">
        <v>64</v>
      </c>
      <c r="I71" s="140">
        <v>83</v>
      </c>
      <c r="J71" s="115">
        <v>-14</v>
      </c>
      <c r="K71" s="116">
        <v>-16.867469879518072</v>
      </c>
    </row>
    <row r="72" spans="1:11" ht="14.1" customHeight="1" x14ac:dyDescent="0.2">
      <c r="A72" s="306">
        <v>84</v>
      </c>
      <c r="B72" s="307" t="s">
        <v>308</v>
      </c>
      <c r="C72" s="308"/>
      <c r="D72" s="113">
        <v>0.64769047213226516</v>
      </c>
      <c r="E72" s="115">
        <v>38</v>
      </c>
      <c r="F72" s="114">
        <v>33</v>
      </c>
      <c r="G72" s="114">
        <v>64</v>
      </c>
      <c r="H72" s="114">
        <v>36</v>
      </c>
      <c r="I72" s="140">
        <v>51</v>
      </c>
      <c r="J72" s="115">
        <v>-13</v>
      </c>
      <c r="K72" s="116">
        <v>-25.490196078431371</v>
      </c>
    </row>
    <row r="73" spans="1:11" ht="14.1" customHeight="1" x14ac:dyDescent="0.2">
      <c r="A73" s="306" t="s">
        <v>309</v>
      </c>
      <c r="B73" s="307" t="s">
        <v>310</v>
      </c>
      <c r="C73" s="308"/>
      <c r="D73" s="113">
        <v>0.35793420828362027</v>
      </c>
      <c r="E73" s="115">
        <v>21</v>
      </c>
      <c r="F73" s="114">
        <v>9</v>
      </c>
      <c r="G73" s="114">
        <v>24</v>
      </c>
      <c r="H73" s="114">
        <v>9</v>
      </c>
      <c r="I73" s="140">
        <v>29</v>
      </c>
      <c r="J73" s="115">
        <v>-8</v>
      </c>
      <c r="K73" s="116">
        <v>-27.586206896551722</v>
      </c>
    </row>
    <row r="74" spans="1:11" ht="14.1" customHeight="1" x14ac:dyDescent="0.2">
      <c r="A74" s="306" t="s">
        <v>311</v>
      </c>
      <c r="B74" s="307" t="s">
        <v>312</v>
      </c>
      <c r="C74" s="308"/>
      <c r="D74" s="113">
        <v>8.5222430543719113E-2</v>
      </c>
      <c r="E74" s="115">
        <v>5</v>
      </c>
      <c r="F74" s="114">
        <v>3</v>
      </c>
      <c r="G74" s="114">
        <v>12</v>
      </c>
      <c r="H74" s="114">
        <v>5</v>
      </c>
      <c r="I74" s="140">
        <v>4</v>
      </c>
      <c r="J74" s="115">
        <v>1</v>
      </c>
      <c r="K74" s="116">
        <v>25</v>
      </c>
    </row>
    <row r="75" spans="1:11" ht="14.1" customHeight="1" x14ac:dyDescent="0.2">
      <c r="A75" s="306" t="s">
        <v>313</v>
      </c>
      <c r="B75" s="307" t="s">
        <v>314</v>
      </c>
      <c r="C75" s="308"/>
      <c r="D75" s="113">
        <v>0</v>
      </c>
      <c r="E75" s="115">
        <v>0</v>
      </c>
      <c r="F75" s="114">
        <v>0</v>
      </c>
      <c r="G75" s="114">
        <v>0</v>
      </c>
      <c r="H75" s="114" t="s">
        <v>513</v>
      </c>
      <c r="I75" s="140">
        <v>0</v>
      </c>
      <c r="J75" s="115">
        <v>0</v>
      </c>
      <c r="K75" s="116">
        <v>0</v>
      </c>
    </row>
    <row r="76" spans="1:11" ht="14.1" customHeight="1" x14ac:dyDescent="0.2">
      <c r="A76" s="306">
        <v>91</v>
      </c>
      <c r="B76" s="307" t="s">
        <v>315</v>
      </c>
      <c r="C76" s="308"/>
      <c r="D76" s="113">
        <v>0.90335776376342258</v>
      </c>
      <c r="E76" s="115">
        <v>53</v>
      </c>
      <c r="F76" s="114">
        <v>42</v>
      </c>
      <c r="G76" s="114">
        <v>58</v>
      </c>
      <c r="H76" s="114">
        <v>28</v>
      </c>
      <c r="I76" s="140">
        <v>33</v>
      </c>
      <c r="J76" s="115">
        <v>20</v>
      </c>
      <c r="K76" s="116">
        <v>60.606060606060609</v>
      </c>
    </row>
    <row r="77" spans="1:11" ht="14.1" customHeight="1" x14ac:dyDescent="0.2">
      <c r="A77" s="306">
        <v>92</v>
      </c>
      <c r="B77" s="307" t="s">
        <v>316</v>
      </c>
      <c r="C77" s="308"/>
      <c r="D77" s="113">
        <v>0.34088972217487645</v>
      </c>
      <c r="E77" s="115">
        <v>20</v>
      </c>
      <c r="F77" s="114">
        <v>18</v>
      </c>
      <c r="G77" s="114">
        <v>19</v>
      </c>
      <c r="H77" s="114">
        <v>10</v>
      </c>
      <c r="I77" s="140">
        <v>44</v>
      </c>
      <c r="J77" s="115">
        <v>-24</v>
      </c>
      <c r="K77" s="116">
        <v>-54.545454545454547</v>
      </c>
    </row>
    <row r="78" spans="1:11" ht="14.1" customHeight="1" x14ac:dyDescent="0.2">
      <c r="A78" s="306">
        <v>93</v>
      </c>
      <c r="B78" s="307" t="s">
        <v>317</v>
      </c>
      <c r="C78" s="308"/>
      <c r="D78" s="113" t="s">
        <v>513</v>
      </c>
      <c r="E78" s="115" t="s">
        <v>513</v>
      </c>
      <c r="F78" s="114">
        <v>5</v>
      </c>
      <c r="G78" s="114">
        <v>11</v>
      </c>
      <c r="H78" s="114">
        <v>8</v>
      </c>
      <c r="I78" s="140">
        <v>5</v>
      </c>
      <c r="J78" s="115" t="s">
        <v>513</v>
      </c>
      <c r="K78" s="116" t="s">
        <v>513</v>
      </c>
    </row>
    <row r="79" spans="1:11" ht="14.1" customHeight="1" x14ac:dyDescent="0.2">
      <c r="A79" s="306">
        <v>94</v>
      </c>
      <c r="B79" s="307" t="s">
        <v>318</v>
      </c>
      <c r="C79" s="308"/>
      <c r="D79" s="113">
        <v>8.5222430543719113E-2</v>
      </c>
      <c r="E79" s="115">
        <v>5</v>
      </c>
      <c r="F79" s="114">
        <v>147</v>
      </c>
      <c r="G79" s="114">
        <v>13</v>
      </c>
      <c r="H79" s="114">
        <v>68</v>
      </c>
      <c r="I79" s="140">
        <v>8</v>
      </c>
      <c r="J79" s="115">
        <v>-3</v>
      </c>
      <c r="K79" s="116">
        <v>-37.5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0.11931140276120675</v>
      </c>
      <c r="E81" s="143">
        <v>7</v>
      </c>
      <c r="F81" s="144" t="s">
        <v>513</v>
      </c>
      <c r="G81" s="144">
        <v>15</v>
      </c>
      <c r="H81" s="144">
        <v>11</v>
      </c>
      <c r="I81" s="145">
        <v>10</v>
      </c>
      <c r="J81" s="143">
        <v>-3</v>
      </c>
      <c r="K81" s="146">
        <v>-30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5787</v>
      </c>
      <c r="E11" s="114">
        <v>6106</v>
      </c>
      <c r="F11" s="114">
        <v>6373</v>
      </c>
      <c r="G11" s="114">
        <v>5016</v>
      </c>
      <c r="H11" s="140">
        <v>5982</v>
      </c>
      <c r="I11" s="115">
        <v>-195</v>
      </c>
      <c r="J11" s="116">
        <v>-3.2597793380140421</v>
      </c>
    </row>
    <row r="12" spans="1:15" s="110" customFormat="1" ht="24.95" customHeight="1" x14ac:dyDescent="0.2">
      <c r="A12" s="193" t="s">
        <v>132</v>
      </c>
      <c r="B12" s="194" t="s">
        <v>133</v>
      </c>
      <c r="C12" s="113">
        <v>2.0736132711249353</v>
      </c>
      <c r="D12" s="115">
        <v>120</v>
      </c>
      <c r="E12" s="114">
        <v>252</v>
      </c>
      <c r="F12" s="114">
        <v>244</v>
      </c>
      <c r="G12" s="114">
        <v>160</v>
      </c>
      <c r="H12" s="140">
        <v>97</v>
      </c>
      <c r="I12" s="115">
        <v>23</v>
      </c>
      <c r="J12" s="116">
        <v>23.711340206185568</v>
      </c>
    </row>
    <row r="13" spans="1:15" s="110" customFormat="1" ht="24.95" customHeight="1" x14ac:dyDescent="0.2">
      <c r="A13" s="193" t="s">
        <v>134</v>
      </c>
      <c r="B13" s="199" t="s">
        <v>214</v>
      </c>
      <c r="C13" s="113">
        <v>2.4019353723863834</v>
      </c>
      <c r="D13" s="115">
        <v>139</v>
      </c>
      <c r="E13" s="114">
        <v>54</v>
      </c>
      <c r="F13" s="114">
        <v>75</v>
      </c>
      <c r="G13" s="114">
        <v>104</v>
      </c>
      <c r="H13" s="140">
        <v>70</v>
      </c>
      <c r="I13" s="115">
        <v>69</v>
      </c>
      <c r="J13" s="116">
        <v>98.571428571428569</v>
      </c>
    </row>
    <row r="14" spans="1:15" s="287" customFormat="1" ht="24.95" customHeight="1" x14ac:dyDescent="0.2">
      <c r="A14" s="193" t="s">
        <v>215</v>
      </c>
      <c r="B14" s="199" t="s">
        <v>137</v>
      </c>
      <c r="C14" s="113">
        <v>12.718161396232937</v>
      </c>
      <c r="D14" s="115">
        <v>736</v>
      </c>
      <c r="E14" s="114">
        <v>529</v>
      </c>
      <c r="F14" s="114">
        <v>466</v>
      </c>
      <c r="G14" s="114">
        <v>447</v>
      </c>
      <c r="H14" s="140">
        <v>539</v>
      </c>
      <c r="I14" s="115">
        <v>197</v>
      </c>
      <c r="J14" s="116">
        <v>36.549165120593692</v>
      </c>
      <c r="K14" s="110"/>
      <c r="L14" s="110"/>
      <c r="M14" s="110"/>
      <c r="N14" s="110"/>
      <c r="O14" s="110"/>
    </row>
    <row r="15" spans="1:15" s="110" customFormat="1" ht="24.95" customHeight="1" x14ac:dyDescent="0.2">
      <c r="A15" s="193" t="s">
        <v>216</v>
      </c>
      <c r="B15" s="199" t="s">
        <v>217</v>
      </c>
      <c r="C15" s="113">
        <v>3.0412994643165718</v>
      </c>
      <c r="D15" s="115">
        <v>176</v>
      </c>
      <c r="E15" s="114">
        <v>179</v>
      </c>
      <c r="F15" s="114">
        <v>177</v>
      </c>
      <c r="G15" s="114">
        <v>203</v>
      </c>
      <c r="H15" s="140">
        <v>192</v>
      </c>
      <c r="I15" s="115">
        <v>-16</v>
      </c>
      <c r="J15" s="116">
        <v>-8.3333333333333339</v>
      </c>
    </row>
    <row r="16" spans="1:15" s="287" customFormat="1" ht="24.95" customHeight="1" x14ac:dyDescent="0.2">
      <c r="A16" s="193" t="s">
        <v>218</v>
      </c>
      <c r="B16" s="199" t="s">
        <v>141</v>
      </c>
      <c r="C16" s="113">
        <v>5.4259547261102474</v>
      </c>
      <c r="D16" s="115">
        <v>314</v>
      </c>
      <c r="E16" s="114">
        <v>280</v>
      </c>
      <c r="F16" s="114">
        <v>244</v>
      </c>
      <c r="G16" s="114">
        <v>204</v>
      </c>
      <c r="H16" s="140">
        <v>288</v>
      </c>
      <c r="I16" s="115">
        <v>26</v>
      </c>
      <c r="J16" s="116">
        <v>9.0277777777777786</v>
      </c>
      <c r="K16" s="110"/>
      <c r="L16" s="110"/>
      <c r="M16" s="110"/>
      <c r="N16" s="110"/>
      <c r="O16" s="110"/>
    </row>
    <row r="17" spans="1:15" s="110" customFormat="1" ht="24.95" customHeight="1" x14ac:dyDescent="0.2">
      <c r="A17" s="193" t="s">
        <v>142</v>
      </c>
      <c r="B17" s="199" t="s">
        <v>220</v>
      </c>
      <c r="C17" s="113">
        <v>4.2509072058061168</v>
      </c>
      <c r="D17" s="115">
        <v>246</v>
      </c>
      <c r="E17" s="114">
        <v>70</v>
      </c>
      <c r="F17" s="114">
        <v>45</v>
      </c>
      <c r="G17" s="114">
        <v>40</v>
      </c>
      <c r="H17" s="140">
        <v>59</v>
      </c>
      <c r="I17" s="115">
        <v>187</v>
      </c>
      <c r="J17" s="116" t="s">
        <v>514</v>
      </c>
    </row>
    <row r="18" spans="1:15" s="287" customFormat="1" ht="24.95" customHeight="1" x14ac:dyDescent="0.2">
      <c r="A18" s="201" t="s">
        <v>144</v>
      </c>
      <c r="B18" s="202" t="s">
        <v>145</v>
      </c>
      <c r="C18" s="113">
        <v>8.6573354069466042</v>
      </c>
      <c r="D18" s="115">
        <v>501</v>
      </c>
      <c r="E18" s="114">
        <v>382</v>
      </c>
      <c r="F18" s="114">
        <v>895</v>
      </c>
      <c r="G18" s="114">
        <v>599</v>
      </c>
      <c r="H18" s="140">
        <v>591</v>
      </c>
      <c r="I18" s="115">
        <v>-90</v>
      </c>
      <c r="J18" s="116">
        <v>-15.228426395939087</v>
      </c>
      <c r="K18" s="110"/>
      <c r="L18" s="110"/>
      <c r="M18" s="110"/>
      <c r="N18" s="110"/>
      <c r="O18" s="110"/>
    </row>
    <row r="19" spans="1:15" s="110" customFormat="1" ht="24.95" customHeight="1" x14ac:dyDescent="0.2">
      <c r="A19" s="193" t="s">
        <v>146</v>
      </c>
      <c r="B19" s="199" t="s">
        <v>147</v>
      </c>
      <c r="C19" s="113">
        <v>13.081043718679799</v>
      </c>
      <c r="D19" s="115">
        <v>757</v>
      </c>
      <c r="E19" s="114">
        <v>683</v>
      </c>
      <c r="F19" s="114">
        <v>793</v>
      </c>
      <c r="G19" s="114">
        <v>624</v>
      </c>
      <c r="H19" s="140">
        <v>956</v>
      </c>
      <c r="I19" s="115">
        <v>-199</v>
      </c>
      <c r="J19" s="116">
        <v>-20.815899581589957</v>
      </c>
    </row>
    <row r="20" spans="1:15" s="287" customFormat="1" ht="24.95" customHeight="1" x14ac:dyDescent="0.2">
      <c r="A20" s="193" t="s">
        <v>148</v>
      </c>
      <c r="B20" s="199" t="s">
        <v>149</v>
      </c>
      <c r="C20" s="113">
        <v>5.5123552790737858</v>
      </c>
      <c r="D20" s="115">
        <v>319</v>
      </c>
      <c r="E20" s="114">
        <v>243</v>
      </c>
      <c r="F20" s="114">
        <v>256</v>
      </c>
      <c r="G20" s="114">
        <v>253</v>
      </c>
      <c r="H20" s="140">
        <v>417</v>
      </c>
      <c r="I20" s="115">
        <v>-98</v>
      </c>
      <c r="J20" s="116">
        <v>-23.501199040767386</v>
      </c>
      <c r="K20" s="110"/>
      <c r="L20" s="110"/>
      <c r="M20" s="110"/>
      <c r="N20" s="110"/>
      <c r="O20" s="110"/>
    </row>
    <row r="21" spans="1:15" s="110" customFormat="1" ht="24.95" customHeight="1" x14ac:dyDescent="0.2">
      <c r="A21" s="201" t="s">
        <v>150</v>
      </c>
      <c r="B21" s="202" t="s">
        <v>151</v>
      </c>
      <c r="C21" s="113">
        <v>18.541558665975462</v>
      </c>
      <c r="D21" s="115">
        <v>1073</v>
      </c>
      <c r="E21" s="114">
        <v>1614</v>
      </c>
      <c r="F21" s="114">
        <v>861</v>
      </c>
      <c r="G21" s="114">
        <v>683</v>
      </c>
      <c r="H21" s="140">
        <v>971</v>
      </c>
      <c r="I21" s="115">
        <v>102</v>
      </c>
      <c r="J21" s="116">
        <v>10.504634397528321</v>
      </c>
    </row>
    <row r="22" spans="1:15" s="110" customFormat="1" ht="24.95" customHeight="1" x14ac:dyDescent="0.2">
      <c r="A22" s="201" t="s">
        <v>152</v>
      </c>
      <c r="B22" s="199" t="s">
        <v>153</v>
      </c>
      <c r="C22" s="113">
        <v>0.31104199066874028</v>
      </c>
      <c r="D22" s="115">
        <v>18</v>
      </c>
      <c r="E22" s="114">
        <v>19</v>
      </c>
      <c r="F22" s="114">
        <v>36</v>
      </c>
      <c r="G22" s="114">
        <v>30</v>
      </c>
      <c r="H22" s="140">
        <v>31</v>
      </c>
      <c r="I22" s="115">
        <v>-13</v>
      </c>
      <c r="J22" s="116">
        <v>-41.935483870967744</v>
      </c>
    </row>
    <row r="23" spans="1:15" s="110" customFormat="1" ht="24.95" customHeight="1" x14ac:dyDescent="0.2">
      <c r="A23" s="193" t="s">
        <v>154</v>
      </c>
      <c r="B23" s="199" t="s">
        <v>155</v>
      </c>
      <c r="C23" s="113">
        <v>1.1404872991187143</v>
      </c>
      <c r="D23" s="115">
        <v>66</v>
      </c>
      <c r="E23" s="114">
        <v>45</v>
      </c>
      <c r="F23" s="114">
        <v>54</v>
      </c>
      <c r="G23" s="114">
        <v>41</v>
      </c>
      <c r="H23" s="140">
        <v>65</v>
      </c>
      <c r="I23" s="115">
        <v>1</v>
      </c>
      <c r="J23" s="116">
        <v>1.5384615384615385</v>
      </c>
    </row>
    <row r="24" spans="1:15" s="110" customFormat="1" ht="24.95" customHeight="1" x14ac:dyDescent="0.2">
      <c r="A24" s="193" t="s">
        <v>156</v>
      </c>
      <c r="B24" s="199" t="s">
        <v>221</v>
      </c>
      <c r="C24" s="113">
        <v>4.112666321064455</v>
      </c>
      <c r="D24" s="115">
        <v>238</v>
      </c>
      <c r="E24" s="114">
        <v>160</v>
      </c>
      <c r="F24" s="114">
        <v>234</v>
      </c>
      <c r="G24" s="114">
        <v>208</v>
      </c>
      <c r="H24" s="140">
        <v>224</v>
      </c>
      <c r="I24" s="115">
        <v>14</v>
      </c>
      <c r="J24" s="116">
        <v>6.25</v>
      </c>
    </row>
    <row r="25" spans="1:15" s="110" customFormat="1" ht="24.95" customHeight="1" x14ac:dyDescent="0.2">
      <c r="A25" s="193" t="s">
        <v>222</v>
      </c>
      <c r="B25" s="204" t="s">
        <v>159</v>
      </c>
      <c r="C25" s="113">
        <v>4.4409884223259031</v>
      </c>
      <c r="D25" s="115">
        <v>257</v>
      </c>
      <c r="E25" s="114">
        <v>291</v>
      </c>
      <c r="F25" s="114">
        <v>262</v>
      </c>
      <c r="G25" s="114">
        <v>228</v>
      </c>
      <c r="H25" s="140">
        <v>225</v>
      </c>
      <c r="I25" s="115">
        <v>32</v>
      </c>
      <c r="J25" s="116">
        <v>14.222222222222221</v>
      </c>
    </row>
    <row r="26" spans="1:15" s="110" customFormat="1" ht="24.95" customHeight="1" x14ac:dyDescent="0.2">
      <c r="A26" s="201">
        <v>782.78300000000002</v>
      </c>
      <c r="B26" s="203" t="s">
        <v>160</v>
      </c>
      <c r="C26" s="113">
        <v>7.6896492137549677</v>
      </c>
      <c r="D26" s="115">
        <v>445</v>
      </c>
      <c r="E26" s="114">
        <v>526</v>
      </c>
      <c r="F26" s="114">
        <v>543</v>
      </c>
      <c r="G26" s="114">
        <v>555</v>
      </c>
      <c r="H26" s="140">
        <v>631</v>
      </c>
      <c r="I26" s="115">
        <v>-186</v>
      </c>
      <c r="J26" s="116">
        <v>-29.477020602218701</v>
      </c>
    </row>
    <row r="27" spans="1:15" s="110" customFormat="1" ht="24.95" customHeight="1" x14ac:dyDescent="0.2">
      <c r="A27" s="193" t="s">
        <v>161</v>
      </c>
      <c r="B27" s="199" t="s">
        <v>162</v>
      </c>
      <c r="C27" s="113">
        <v>3.8707447727665456</v>
      </c>
      <c r="D27" s="115">
        <v>224</v>
      </c>
      <c r="E27" s="114">
        <v>232</v>
      </c>
      <c r="F27" s="114">
        <v>244</v>
      </c>
      <c r="G27" s="114">
        <v>184</v>
      </c>
      <c r="H27" s="140">
        <v>213</v>
      </c>
      <c r="I27" s="115">
        <v>11</v>
      </c>
      <c r="J27" s="116">
        <v>5.164319248826291</v>
      </c>
    </row>
    <row r="28" spans="1:15" s="110" customFormat="1" ht="24.95" customHeight="1" x14ac:dyDescent="0.2">
      <c r="A28" s="193" t="s">
        <v>163</v>
      </c>
      <c r="B28" s="199" t="s">
        <v>164</v>
      </c>
      <c r="C28" s="113">
        <v>1.6934508380853637</v>
      </c>
      <c r="D28" s="115">
        <v>98</v>
      </c>
      <c r="E28" s="114">
        <v>90</v>
      </c>
      <c r="F28" s="114">
        <v>394</v>
      </c>
      <c r="G28" s="114">
        <v>79</v>
      </c>
      <c r="H28" s="140">
        <v>128</v>
      </c>
      <c r="I28" s="115">
        <v>-30</v>
      </c>
      <c r="J28" s="116">
        <v>-23.4375</v>
      </c>
    </row>
    <row r="29" spans="1:15" s="110" customFormat="1" ht="24.95" customHeight="1" x14ac:dyDescent="0.2">
      <c r="A29" s="193">
        <v>86</v>
      </c>
      <c r="B29" s="199" t="s">
        <v>165</v>
      </c>
      <c r="C29" s="113">
        <v>3.3869016761707273</v>
      </c>
      <c r="D29" s="115">
        <v>196</v>
      </c>
      <c r="E29" s="114">
        <v>173</v>
      </c>
      <c r="F29" s="114">
        <v>214</v>
      </c>
      <c r="G29" s="114">
        <v>229</v>
      </c>
      <c r="H29" s="140">
        <v>266</v>
      </c>
      <c r="I29" s="115">
        <v>-70</v>
      </c>
      <c r="J29" s="116">
        <v>-26.315789473684209</v>
      </c>
    </row>
    <row r="30" spans="1:15" s="110" customFormat="1" ht="24.95" customHeight="1" x14ac:dyDescent="0.2">
      <c r="A30" s="193">
        <v>87.88</v>
      </c>
      <c r="B30" s="204" t="s">
        <v>166</v>
      </c>
      <c r="C30" s="113">
        <v>7.9661309832382932</v>
      </c>
      <c r="D30" s="115">
        <v>461</v>
      </c>
      <c r="E30" s="114">
        <v>440</v>
      </c>
      <c r="F30" s="114">
        <v>608</v>
      </c>
      <c r="G30" s="114">
        <v>368</v>
      </c>
      <c r="H30" s="140">
        <v>414</v>
      </c>
      <c r="I30" s="115">
        <v>47</v>
      </c>
      <c r="J30" s="116">
        <v>11.352657004830919</v>
      </c>
    </row>
    <row r="31" spans="1:15" s="110" customFormat="1" ht="24.95" customHeight="1" x14ac:dyDescent="0.2">
      <c r="A31" s="193" t="s">
        <v>167</v>
      </c>
      <c r="B31" s="199" t="s">
        <v>168</v>
      </c>
      <c r="C31" s="113">
        <v>2.3846552617936756</v>
      </c>
      <c r="D31" s="115">
        <v>138</v>
      </c>
      <c r="E31" s="114">
        <v>373</v>
      </c>
      <c r="F31" s="114">
        <v>194</v>
      </c>
      <c r="G31" s="114">
        <v>224</v>
      </c>
      <c r="H31" s="140">
        <v>143</v>
      </c>
      <c r="I31" s="115">
        <v>-5</v>
      </c>
      <c r="J31" s="116">
        <v>-3.4965034965034967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2.0736132711249353</v>
      </c>
      <c r="D34" s="115">
        <v>120</v>
      </c>
      <c r="E34" s="114">
        <v>252</v>
      </c>
      <c r="F34" s="114">
        <v>244</v>
      </c>
      <c r="G34" s="114">
        <v>160</v>
      </c>
      <c r="H34" s="140">
        <v>97</v>
      </c>
      <c r="I34" s="115">
        <v>23</v>
      </c>
      <c r="J34" s="116">
        <v>23.711340206185568</v>
      </c>
    </row>
    <row r="35" spans="1:10" s="110" customFormat="1" ht="24.95" customHeight="1" x14ac:dyDescent="0.2">
      <c r="A35" s="292" t="s">
        <v>171</v>
      </c>
      <c r="B35" s="293" t="s">
        <v>172</v>
      </c>
      <c r="C35" s="113">
        <v>23.777432175565924</v>
      </c>
      <c r="D35" s="115">
        <v>1376</v>
      </c>
      <c r="E35" s="114">
        <v>965</v>
      </c>
      <c r="F35" s="114">
        <v>1436</v>
      </c>
      <c r="G35" s="114">
        <v>1150</v>
      </c>
      <c r="H35" s="140">
        <v>1200</v>
      </c>
      <c r="I35" s="115">
        <v>176</v>
      </c>
      <c r="J35" s="116">
        <v>14.666666666666666</v>
      </c>
    </row>
    <row r="36" spans="1:10" s="110" customFormat="1" ht="24.95" customHeight="1" x14ac:dyDescent="0.2">
      <c r="A36" s="294" t="s">
        <v>173</v>
      </c>
      <c r="B36" s="295" t="s">
        <v>174</v>
      </c>
      <c r="C36" s="125">
        <v>74.131674442716431</v>
      </c>
      <c r="D36" s="143">
        <v>4290</v>
      </c>
      <c r="E36" s="144">
        <v>4889</v>
      </c>
      <c r="F36" s="144">
        <v>4693</v>
      </c>
      <c r="G36" s="144">
        <v>3706</v>
      </c>
      <c r="H36" s="145">
        <v>4684</v>
      </c>
      <c r="I36" s="143">
        <v>-394</v>
      </c>
      <c r="J36" s="146">
        <v>-8.4116140051238251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5787</v>
      </c>
      <c r="F11" s="264">
        <v>6106</v>
      </c>
      <c r="G11" s="264">
        <v>6373</v>
      </c>
      <c r="H11" s="264">
        <v>5016</v>
      </c>
      <c r="I11" s="265">
        <v>5982</v>
      </c>
      <c r="J11" s="263">
        <v>-195</v>
      </c>
      <c r="K11" s="266">
        <v>-3.2597793380140421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27.786417833074132</v>
      </c>
      <c r="E13" s="115">
        <v>1608</v>
      </c>
      <c r="F13" s="114">
        <v>1980</v>
      </c>
      <c r="G13" s="114">
        <v>1767</v>
      </c>
      <c r="H13" s="114">
        <v>1424</v>
      </c>
      <c r="I13" s="140">
        <v>1506</v>
      </c>
      <c r="J13" s="115">
        <v>102</v>
      </c>
      <c r="K13" s="116">
        <v>6.7729083665338647</v>
      </c>
    </row>
    <row r="14" spans="1:17" ht="15.95" customHeight="1" x14ac:dyDescent="0.2">
      <c r="A14" s="306" t="s">
        <v>230</v>
      </c>
      <c r="B14" s="307"/>
      <c r="C14" s="308"/>
      <c r="D14" s="113">
        <v>60.601347848626233</v>
      </c>
      <c r="E14" s="115">
        <v>3507</v>
      </c>
      <c r="F14" s="114">
        <v>3454</v>
      </c>
      <c r="G14" s="114">
        <v>3806</v>
      </c>
      <c r="H14" s="114">
        <v>2952</v>
      </c>
      <c r="I14" s="140">
        <v>3755</v>
      </c>
      <c r="J14" s="115">
        <v>-248</v>
      </c>
      <c r="K14" s="116">
        <v>-6.6045272969374169</v>
      </c>
    </row>
    <row r="15" spans="1:17" ht="15.95" customHeight="1" x14ac:dyDescent="0.2">
      <c r="A15" s="306" t="s">
        <v>231</v>
      </c>
      <c r="B15" s="307"/>
      <c r="C15" s="308"/>
      <c r="D15" s="113">
        <v>5.7197166061862799</v>
      </c>
      <c r="E15" s="115">
        <v>331</v>
      </c>
      <c r="F15" s="114">
        <v>392</v>
      </c>
      <c r="G15" s="114">
        <v>417</v>
      </c>
      <c r="H15" s="114">
        <v>369</v>
      </c>
      <c r="I15" s="140">
        <v>378</v>
      </c>
      <c r="J15" s="115">
        <v>-47</v>
      </c>
      <c r="K15" s="116">
        <v>-12.433862433862434</v>
      </c>
    </row>
    <row r="16" spans="1:17" ht="15.95" customHeight="1" x14ac:dyDescent="0.2">
      <c r="A16" s="306" t="s">
        <v>232</v>
      </c>
      <c r="B16" s="307"/>
      <c r="C16" s="308"/>
      <c r="D16" s="113">
        <v>5.7715569379644034</v>
      </c>
      <c r="E16" s="115">
        <v>334</v>
      </c>
      <c r="F16" s="114">
        <v>274</v>
      </c>
      <c r="G16" s="114">
        <v>375</v>
      </c>
      <c r="H16" s="114">
        <v>266</v>
      </c>
      <c r="I16" s="140">
        <v>336</v>
      </c>
      <c r="J16" s="115">
        <v>-2</v>
      </c>
      <c r="K16" s="116">
        <v>-0.59523809523809523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1.7107309486780715</v>
      </c>
      <c r="E18" s="115">
        <v>99</v>
      </c>
      <c r="F18" s="114">
        <v>172</v>
      </c>
      <c r="G18" s="114">
        <v>251</v>
      </c>
      <c r="H18" s="114">
        <v>145</v>
      </c>
      <c r="I18" s="140">
        <v>82</v>
      </c>
      <c r="J18" s="115">
        <v>17</v>
      </c>
      <c r="K18" s="116">
        <v>20.73170731707317</v>
      </c>
    </row>
    <row r="19" spans="1:11" ht="14.1" customHeight="1" x14ac:dyDescent="0.2">
      <c r="A19" s="306" t="s">
        <v>235</v>
      </c>
      <c r="B19" s="307" t="s">
        <v>236</v>
      </c>
      <c r="C19" s="308"/>
      <c r="D19" s="113">
        <v>1.1577674097114221</v>
      </c>
      <c r="E19" s="115">
        <v>67</v>
      </c>
      <c r="F19" s="114">
        <v>108</v>
      </c>
      <c r="G19" s="114">
        <v>175</v>
      </c>
      <c r="H19" s="114">
        <v>97</v>
      </c>
      <c r="I19" s="140">
        <v>53</v>
      </c>
      <c r="J19" s="115">
        <v>14</v>
      </c>
      <c r="K19" s="116">
        <v>26.415094339622641</v>
      </c>
    </row>
    <row r="20" spans="1:11" ht="14.1" customHeight="1" x14ac:dyDescent="0.2">
      <c r="A20" s="306">
        <v>12</v>
      </c>
      <c r="B20" s="307" t="s">
        <v>237</v>
      </c>
      <c r="C20" s="308"/>
      <c r="D20" s="113">
        <v>1.4169690686020391</v>
      </c>
      <c r="E20" s="115">
        <v>82</v>
      </c>
      <c r="F20" s="114">
        <v>188</v>
      </c>
      <c r="G20" s="114">
        <v>88</v>
      </c>
      <c r="H20" s="114">
        <v>85</v>
      </c>
      <c r="I20" s="140">
        <v>98</v>
      </c>
      <c r="J20" s="115">
        <v>-16</v>
      </c>
      <c r="K20" s="116">
        <v>-16.326530612244898</v>
      </c>
    </row>
    <row r="21" spans="1:11" ht="14.1" customHeight="1" x14ac:dyDescent="0.2">
      <c r="A21" s="306">
        <v>21</v>
      </c>
      <c r="B21" s="307" t="s">
        <v>238</v>
      </c>
      <c r="C21" s="308"/>
      <c r="D21" s="113">
        <v>8.6400552963538962E-2</v>
      </c>
      <c r="E21" s="115">
        <v>5</v>
      </c>
      <c r="F21" s="114">
        <v>9</v>
      </c>
      <c r="G21" s="114">
        <v>8</v>
      </c>
      <c r="H21" s="114">
        <v>7</v>
      </c>
      <c r="I21" s="140">
        <v>10</v>
      </c>
      <c r="J21" s="115">
        <v>-5</v>
      </c>
      <c r="K21" s="116">
        <v>-50</v>
      </c>
    </row>
    <row r="22" spans="1:11" ht="14.1" customHeight="1" x14ac:dyDescent="0.2">
      <c r="A22" s="306">
        <v>22</v>
      </c>
      <c r="B22" s="307" t="s">
        <v>239</v>
      </c>
      <c r="C22" s="308"/>
      <c r="D22" s="113">
        <v>7.3440470019008117</v>
      </c>
      <c r="E22" s="115">
        <v>425</v>
      </c>
      <c r="F22" s="114">
        <v>98</v>
      </c>
      <c r="G22" s="114">
        <v>119</v>
      </c>
      <c r="H22" s="114">
        <v>108</v>
      </c>
      <c r="I22" s="140">
        <v>158</v>
      </c>
      <c r="J22" s="115">
        <v>267</v>
      </c>
      <c r="K22" s="116">
        <v>168.98734177215189</v>
      </c>
    </row>
    <row r="23" spans="1:11" ht="14.1" customHeight="1" x14ac:dyDescent="0.2">
      <c r="A23" s="306">
        <v>23</v>
      </c>
      <c r="B23" s="307" t="s">
        <v>240</v>
      </c>
      <c r="C23" s="308"/>
      <c r="D23" s="113" t="s">
        <v>513</v>
      </c>
      <c r="E23" s="115" t="s">
        <v>513</v>
      </c>
      <c r="F23" s="114">
        <v>7</v>
      </c>
      <c r="G23" s="114">
        <v>8</v>
      </c>
      <c r="H23" s="114">
        <v>15</v>
      </c>
      <c r="I23" s="140">
        <v>49</v>
      </c>
      <c r="J23" s="115" t="s">
        <v>513</v>
      </c>
      <c r="K23" s="116" t="s">
        <v>513</v>
      </c>
    </row>
    <row r="24" spans="1:11" ht="14.1" customHeight="1" x14ac:dyDescent="0.2">
      <c r="A24" s="306">
        <v>24</v>
      </c>
      <c r="B24" s="307" t="s">
        <v>241</v>
      </c>
      <c r="C24" s="308"/>
      <c r="D24" s="113">
        <v>3.4387420079488509</v>
      </c>
      <c r="E24" s="115">
        <v>199</v>
      </c>
      <c r="F24" s="114">
        <v>286</v>
      </c>
      <c r="G24" s="114">
        <v>195</v>
      </c>
      <c r="H24" s="114">
        <v>168</v>
      </c>
      <c r="I24" s="140">
        <v>207</v>
      </c>
      <c r="J24" s="115">
        <v>-8</v>
      </c>
      <c r="K24" s="116">
        <v>-3.8647342995169081</v>
      </c>
    </row>
    <row r="25" spans="1:11" ht="14.1" customHeight="1" x14ac:dyDescent="0.2">
      <c r="A25" s="306">
        <v>25</v>
      </c>
      <c r="B25" s="307" t="s">
        <v>242</v>
      </c>
      <c r="C25" s="308"/>
      <c r="D25" s="113">
        <v>4.4409884223259031</v>
      </c>
      <c r="E25" s="115">
        <v>257</v>
      </c>
      <c r="F25" s="114">
        <v>221</v>
      </c>
      <c r="G25" s="114">
        <v>286</v>
      </c>
      <c r="H25" s="114">
        <v>242</v>
      </c>
      <c r="I25" s="140">
        <v>279</v>
      </c>
      <c r="J25" s="115">
        <v>-22</v>
      </c>
      <c r="K25" s="116">
        <v>-7.8853046594982077</v>
      </c>
    </row>
    <row r="26" spans="1:11" ht="14.1" customHeight="1" x14ac:dyDescent="0.2">
      <c r="A26" s="306">
        <v>26</v>
      </c>
      <c r="B26" s="307" t="s">
        <v>243</v>
      </c>
      <c r="C26" s="308"/>
      <c r="D26" s="113">
        <v>3.4560221185415587</v>
      </c>
      <c r="E26" s="115">
        <v>200</v>
      </c>
      <c r="F26" s="114">
        <v>132</v>
      </c>
      <c r="G26" s="114">
        <v>158</v>
      </c>
      <c r="H26" s="114">
        <v>155</v>
      </c>
      <c r="I26" s="140">
        <v>206</v>
      </c>
      <c r="J26" s="115">
        <v>-6</v>
      </c>
      <c r="K26" s="116">
        <v>-2.912621359223301</v>
      </c>
    </row>
    <row r="27" spans="1:11" ht="14.1" customHeight="1" x14ac:dyDescent="0.2">
      <c r="A27" s="306">
        <v>27</v>
      </c>
      <c r="B27" s="307" t="s">
        <v>244</v>
      </c>
      <c r="C27" s="308"/>
      <c r="D27" s="113">
        <v>1.6934508380853637</v>
      </c>
      <c r="E27" s="115">
        <v>98</v>
      </c>
      <c r="F27" s="114">
        <v>52</v>
      </c>
      <c r="G27" s="114">
        <v>80</v>
      </c>
      <c r="H27" s="114">
        <v>50</v>
      </c>
      <c r="I27" s="140">
        <v>73</v>
      </c>
      <c r="J27" s="115">
        <v>25</v>
      </c>
      <c r="K27" s="116">
        <v>34.246575342465754</v>
      </c>
    </row>
    <row r="28" spans="1:11" ht="14.1" customHeight="1" x14ac:dyDescent="0.2">
      <c r="A28" s="306">
        <v>28</v>
      </c>
      <c r="B28" s="307" t="s">
        <v>245</v>
      </c>
      <c r="C28" s="308"/>
      <c r="D28" s="113">
        <v>0.15552099533437014</v>
      </c>
      <c r="E28" s="115">
        <v>9</v>
      </c>
      <c r="F28" s="114">
        <v>7</v>
      </c>
      <c r="G28" s="114">
        <v>5</v>
      </c>
      <c r="H28" s="114" t="s">
        <v>513</v>
      </c>
      <c r="I28" s="140">
        <v>18</v>
      </c>
      <c r="J28" s="115">
        <v>-9</v>
      </c>
      <c r="K28" s="116">
        <v>-50</v>
      </c>
    </row>
    <row r="29" spans="1:11" ht="14.1" customHeight="1" x14ac:dyDescent="0.2">
      <c r="A29" s="306">
        <v>29</v>
      </c>
      <c r="B29" s="307" t="s">
        <v>246</v>
      </c>
      <c r="C29" s="308"/>
      <c r="D29" s="113">
        <v>7.4131674442716431</v>
      </c>
      <c r="E29" s="115">
        <v>429</v>
      </c>
      <c r="F29" s="114">
        <v>533</v>
      </c>
      <c r="G29" s="114">
        <v>359</v>
      </c>
      <c r="H29" s="114">
        <v>329</v>
      </c>
      <c r="I29" s="140">
        <v>410</v>
      </c>
      <c r="J29" s="115">
        <v>19</v>
      </c>
      <c r="K29" s="116">
        <v>4.6341463414634143</v>
      </c>
    </row>
    <row r="30" spans="1:11" ht="14.1" customHeight="1" x14ac:dyDescent="0.2">
      <c r="A30" s="306" t="s">
        <v>247</v>
      </c>
      <c r="B30" s="307" t="s">
        <v>248</v>
      </c>
      <c r="C30" s="308"/>
      <c r="D30" s="113" t="s">
        <v>513</v>
      </c>
      <c r="E30" s="115" t="s">
        <v>513</v>
      </c>
      <c r="F30" s="114">
        <v>130</v>
      </c>
      <c r="G30" s="114">
        <v>134</v>
      </c>
      <c r="H30" s="114">
        <v>113</v>
      </c>
      <c r="I30" s="140" t="s">
        <v>513</v>
      </c>
      <c r="J30" s="115" t="s">
        <v>513</v>
      </c>
      <c r="K30" s="116" t="s">
        <v>513</v>
      </c>
    </row>
    <row r="31" spans="1:11" ht="14.1" customHeight="1" x14ac:dyDescent="0.2">
      <c r="A31" s="306" t="s">
        <v>249</v>
      </c>
      <c r="B31" s="307" t="s">
        <v>250</v>
      </c>
      <c r="C31" s="308"/>
      <c r="D31" s="113">
        <v>5.3913945049248317</v>
      </c>
      <c r="E31" s="115">
        <v>312</v>
      </c>
      <c r="F31" s="114">
        <v>403</v>
      </c>
      <c r="G31" s="114">
        <v>222</v>
      </c>
      <c r="H31" s="114">
        <v>213</v>
      </c>
      <c r="I31" s="140">
        <v>289</v>
      </c>
      <c r="J31" s="115">
        <v>23</v>
      </c>
      <c r="K31" s="116">
        <v>7.9584775086505193</v>
      </c>
    </row>
    <row r="32" spans="1:11" ht="14.1" customHeight="1" x14ac:dyDescent="0.2">
      <c r="A32" s="306">
        <v>31</v>
      </c>
      <c r="B32" s="307" t="s">
        <v>251</v>
      </c>
      <c r="C32" s="308"/>
      <c r="D32" s="113">
        <v>0.43200276481769484</v>
      </c>
      <c r="E32" s="115">
        <v>25</v>
      </c>
      <c r="F32" s="114" t="s">
        <v>513</v>
      </c>
      <c r="G32" s="114">
        <v>51</v>
      </c>
      <c r="H32" s="114">
        <v>34</v>
      </c>
      <c r="I32" s="140">
        <v>31</v>
      </c>
      <c r="J32" s="115">
        <v>-6</v>
      </c>
      <c r="K32" s="116">
        <v>-19.35483870967742</v>
      </c>
    </row>
    <row r="33" spans="1:11" ht="14.1" customHeight="1" x14ac:dyDescent="0.2">
      <c r="A33" s="306">
        <v>32</v>
      </c>
      <c r="B33" s="307" t="s">
        <v>252</v>
      </c>
      <c r="C33" s="308"/>
      <c r="D33" s="113">
        <v>3.1795403490582341</v>
      </c>
      <c r="E33" s="115">
        <v>184</v>
      </c>
      <c r="F33" s="114">
        <v>185</v>
      </c>
      <c r="G33" s="114">
        <v>373</v>
      </c>
      <c r="H33" s="114">
        <v>235</v>
      </c>
      <c r="I33" s="140">
        <v>212</v>
      </c>
      <c r="J33" s="115">
        <v>-28</v>
      </c>
      <c r="K33" s="116">
        <v>-13.20754716981132</v>
      </c>
    </row>
    <row r="34" spans="1:11" ht="14.1" customHeight="1" x14ac:dyDescent="0.2">
      <c r="A34" s="306">
        <v>33</v>
      </c>
      <c r="B34" s="307" t="s">
        <v>253</v>
      </c>
      <c r="C34" s="308"/>
      <c r="D34" s="113">
        <v>1.9526524969759806</v>
      </c>
      <c r="E34" s="115">
        <v>113</v>
      </c>
      <c r="F34" s="114">
        <v>113</v>
      </c>
      <c r="G34" s="114">
        <v>101</v>
      </c>
      <c r="H34" s="114">
        <v>88</v>
      </c>
      <c r="I34" s="140">
        <v>71</v>
      </c>
      <c r="J34" s="115">
        <v>42</v>
      </c>
      <c r="K34" s="116">
        <v>59.154929577464792</v>
      </c>
    </row>
    <row r="35" spans="1:11" ht="14.1" customHeight="1" x14ac:dyDescent="0.2">
      <c r="A35" s="306">
        <v>34</v>
      </c>
      <c r="B35" s="307" t="s">
        <v>254</v>
      </c>
      <c r="C35" s="308"/>
      <c r="D35" s="113">
        <v>2.6611370312770002</v>
      </c>
      <c r="E35" s="115">
        <v>154</v>
      </c>
      <c r="F35" s="114">
        <v>115</v>
      </c>
      <c r="G35" s="114">
        <v>245</v>
      </c>
      <c r="H35" s="114">
        <v>126</v>
      </c>
      <c r="I35" s="140">
        <v>161</v>
      </c>
      <c r="J35" s="115">
        <v>-7</v>
      </c>
      <c r="K35" s="116">
        <v>-4.3478260869565215</v>
      </c>
    </row>
    <row r="36" spans="1:11" ht="14.1" customHeight="1" x14ac:dyDescent="0.2">
      <c r="A36" s="306">
        <v>41</v>
      </c>
      <c r="B36" s="307" t="s">
        <v>255</v>
      </c>
      <c r="C36" s="308"/>
      <c r="D36" s="113" t="s">
        <v>513</v>
      </c>
      <c r="E36" s="115" t="s">
        <v>513</v>
      </c>
      <c r="F36" s="114">
        <v>6</v>
      </c>
      <c r="G36" s="114">
        <v>11</v>
      </c>
      <c r="H36" s="114">
        <v>10</v>
      </c>
      <c r="I36" s="140">
        <v>9</v>
      </c>
      <c r="J36" s="115" t="s">
        <v>513</v>
      </c>
      <c r="K36" s="116" t="s">
        <v>513</v>
      </c>
    </row>
    <row r="37" spans="1:11" ht="14.1" customHeight="1" x14ac:dyDescent="0.2">
      <c r="A37" s="306">
        <v>42</v>
      </c>
      <c r="B37" s="307" t="s">
        <v>256</v>
      </c>
      <c r="C37" s="308"/>
      <c r="D37" s="113">
        <v>8.6400552963538962E-2</v>
      </c>
      <c r="E37" s="115">
        <v>5</v>
      </c>
      <c r="F37" s="114" t="s">
        <v>513</v>
      </c>
      <c r="G37" s="114">
        <v>8</v>
      </c>
      <c r="H37" s="114">
        <v>7</v>
      </c>
      <c r="I37" s="140">
        <v>16</v>
      </c>
      <c r="J37" s="115">
        <v>-11</v>
      </c>
      <c r="K37" s="116">
        <v>-68.75</v>
      </c>
    </row>
    <row r="38" spans="1:11" ht="14.1" customHeight="1" x14ac:dyDescent="0.2">
      <c r="A38" s="306">
        <v>43</v>
      </c>
      <c r="B38" s="307" t="s">
        <v>257</v>
      </c>
      <c r="C38" s="308"/>
      <c r="D38" s="113">
        <v>0.25920165889061691</v>
      </c>
      <c r="E38" s="115">
        <v>15</v>
      </c>
      <c r="F38" s="114">
        <v>15</v>
      </c>
      <c r="G38" s="114">
        <v>38</v>
      </c>
      <c r="H38" s="114">
        <v>16</v>
      </c>
      <c r="I38" s="140">
        <v>21</v>
      </c>
      <c r="J38" s="115">
        <v>-6</v>
      </c>
      <c r="K38" s="116">
        <v>-28.571428571428573</v>
      </c>
    </row>
    <row r="39" spans="1:11" ht="14.1" customHeight="1" x14ac:dyDescent="0.2">
      <c r="A39" s="306">
        <v>51</v>
      </c>
      <c r="B39" s="307" t="s">
        <v>258</v>
      </c>
      <c r="C39" s="308"/>
      <c r="D39" s="113">
        <v>5.9097978227060652</v>
      </c>
      <c r="E39" s="115">
        <v>342</v>
      </c>
      <c r="F39" s="114">
        <v>374</v>
      </c>
      <c r="G39" s="114">
        <v>405</v>
      </c>
      <c r="H39" s="114">
        <v>427</v>
      </c>
      <c r="I39" s="140">
        <v>442</v>
      </c>
      <c r="J39" s="115">
        <v>-100</v>
      </c>
      <c r="K39" s="116">
        <v>-22.624434389140273</v>
      </c>
    </row>
    <row r="40" spans="1:11" ht="14.1" customHeight="1" x14ac:dyDescent="0.2">
      <c r="A40" s="306" t="s">
        <v>259</v>
      </c>
      <c r="B40" s="307" t="s">
        <v>260</v>
      </c>
      <c r="C40" s="308"/>
      <c r="D40" s="113">
        <v>5.5123552790737858</v>
      </c>
      <c r="E40" s="115">
        <v>319</v>
      </c>
      <c r="F40" s="114">
        <v>338</v>
      </c>
      <c r="G40" s="114">
        <v>383</v>
      </c>
      <c r="H40" s="114">
        <v>371</v>
      </c>
      <c r="I40" s="140">
        <v>406</v>
      </c>
      <c r="J40" s="115">
        <v>-87</v>
      </c>
      <c r="K40" s="116">
        <v>-21.428571428571427</v>
      </c>
    </row>
    <row r="41" spans="1:11" ht="14.1" customHeight="1" x14ac:dyDescent="0.2">
      <c r="A41" s="306"/>
      <c r="B41" s="307" t="s">
        <v>261</v>
      </c>
      <c r="C41" s="308"/>
      <c r="D41" s="113">
        <v>4.6310696388456885</v>
      </c>
      <c r="E41" s="115">
        <v>268</v>
      </c>
      <c r="F41" s="114">
        <v>274</v>
      </c>
      <c r="G41" s="114">
        <v>316</v>
      </c>
      <c r="H41" s="114">
        <v>312</v>
      </c>
      <c r="I41" s="140">
        <v>314</v>
      </c>
      <c r="J41" s="115">
        <v>-46</v>
      </c>
      <c r="K41" s="116">
        <v>-14.64968152866242</v>
      </c>
    </row>
    <row r="42" spans="1:11" ht="14.1" customHeight="1" x14ac:dyDescent="0.2">
      <c r="A42" s="306">
        <v>52</v>
      </c>
      <c r="B42" s="307" t="s">
        <v>262</v>
      </c>
      <c r="C42" s="308"/>
      <c r="D42" s="113">
        <v>4.216346984620702</v>
      </c>
      <c r="E42" s="115">
        <v>244</v>
      </c>
      <c r="F42" s="114">
        <v>218</v>
      </c>
      <c r="G42" s="114">
        <v>300</v>
      </c>
      <c r="H42" s="114">
        <v>218</v>
      </c>
      <c r="I42" s="140">
        <v>311</v>
      </c>
      <c r="J42" s="115">
        <v>-67</v>
      </c>
      <c r="K42" s="116">
        <v>-21.543408360128616</v>
      </c>
    </row>
    <row r="43" spans="1:11" ht="14.1" customHeight="1" x14ac:dyDescent="0.2">
      <c r="A43" s="306" t="s">
        <v>263</v>
      </c>
      <c r="B43" s="307" t="s">
        <v>264</v>
      </c>
      <c r="C43" s="308"/>
      <c r="D43" s="113">
        <v>3.5769828926905132</v>
      </c>
      <c r="E43" s="115">
        <v>207</v>
      </c>
      <c r="F43" s="114">
        <v>172</v>
      </c>
      <c r="G43" s="114">
        <v>169</v>
      </c>
      <c r="H43" s="114">
        <v>164</v>
      </c>
      <c r="I43" s="140">
        <v>267</v>
      </c>
      <c r="J43" s="115">
        <v>-60</v>
      </c>
      <c r="K43" s="116">
        <v>-22.471910112359552</v>
      </c>
    </row>
    <row r="44" spans="1:11" ht="14.1" customHeight="1" x14ac:dyDescent="0.2">
      <c r="A44" s="306">
        <v>53</v>
      </c>
      <c r="B44" s="307" t="s">
        <v>265</v>
      </c>
      <c r="C44" s="308"/>
      <c r="D44" s="113">
        <v>0.39744254363227927</v>
      </c>
      <c r="E44" s="115">
        <v>23</v>
      </c>
      <c r="F44" s="114">
        <v>42</v>
      </c>
      <c r="G44" s="114">
        <v>37</v>
      </c>
      <c r="H44" s="114">
        <v>18</v>
      </c>
      <c r="I44" s="140">
        <v>22</v>
      </c>
      <c r="J44" s="115">
        <v>1</v>
      </c>
      <c r="K44" s="116">
        <v>4.5454545454545459</v>
      </c>
    </row>
    <row r="45" spans="1:11" ht="14.1" customHeight="1" x14ac:dyDescent="0.2">
      <c r="A45" s="306" t="s">
        <v>266</v>
      </c>
      <c r="B45" s="307" t="s">
        <v>267</v>
      </c>
      <c r="C45" s="308"/>
      <c r="D45" s="113">
        <v>0.36288232244686364</v>
      </c>
      <c r="E45" s="115">
        <v>21</v>
      </c>
      <c r="F45" s="114">
        <v>39</v>
      </c>
      <c r="G45" s="114">
        <v>34</v>
      </c>
      <c r="H45" s="114">
        <v>17</v>
      </c>
      <c r="I45" s="140">
        <v>19</v>
      </c>
      <c r="J45" s="115">
        <v>2</v>
      </c>
      <c r="K45" s="116">
        <v>10.526315789473685</v>
      </c>
    </row>
    <row r="46" spans="1:11" ht="14.1" customHeight="1" x14ac:dyDescent="0.2">
      <c r="A46" s="306">
        <v>54</v>
      </c>
      <c r="B46" s="307" t="s">
        <v>268</v>
      </c>
      <c r="C46" s="308"/>
      <c r="D46" s="113">
        <v>4.6137895282529806</v>
      </c>
      <c r="E46" s="115">
        <v>267</v>
      </c>
      <c r="F46" s="114">
        <v>341</v>
      </c>
      <c r="G46" s="114">
        <v>300</v>
      </c>
      <c r="H46" s="114">
        <v>222</v>
      </c>
      <c r="I46" s="140">
        <v>262</v>
      </c>
      <c r="J46" s="115">
        <v>5</v>
      </c>
      <c r="K46" s="116">
        <v>1.9083969465648856</v>
      </c>
    </row>
    <row r="47" spans="1:11" ht="14.1" customHeight="1" x14ac:dyDescent="0.2">
      <c r="A47" s="306">
        <v>61</v>
      </c>
      <c r="B47" s="307" t="s">
        <v>269</v>
      </c>
      <c r="C47" s="308"/>
      <c r="D47" s="113">
        <v>1.088646967340591</v>
      </c>
      <c r="E47" s="115">
        <v>63</v>
      </c>
      <c r="F47" s="114">
        <v>60</v>
      </c>
      <c r="G47" s="114">
        <v>62</v>
      </c>
      <c r="H47" s="114">
        <v>66</v>
      </c>
      <c r="I47" s="140">
        <v>86</v>
      </c>
      <c r="J47" s="115">
        <v>-23</v>
      </c>
      <c r="K47" s="116">
        <v>-26.744186046511629</v>
      </c>
    </row>
    <row r="48" spans="1:11" ht="14.1" customHeight="1" x14ac:dyDescent="0.2">
      <c r="A48" s="306">
        <v>62</v>
      </c>
      <c r="B48" s="307" t="s">
        <v>270</v>
      </c>
      <c r="C48" s="308"/>
      <c r="D48" s="113">
        <v>9.002937618800761</v>
      </c>
      <c r="E48" s="115">
        <v>521</v>
      </c>
      <c r="F48" s="114">
        <v>590</v>
      </c>
      <c r="G48" s="114">
        <v>579</v>
      </c>
      <c r="H48" s="114">
        <v>429</v>
      </c>
      <c r="I48" s="140">
        <v>659</v>
      </c>
      <c r="J48" s="115">
        <v>-138</v>
      </c>
      <c r="K48" s="116">
        <v>-20.94081942336874</v>
      </c>
    </row>
    <row r="49" spans="1:11" ht="14.1" customHeight="1" x14ac:dyDescent="0.2">
      <c r="A49" s="306">
        <v>63</v>
      </c>
      <c r="B49" s="307" t="s">
        <v>271</v>
      </c>
      <c r="C49" s="308"/>
      <c r="D49" s="113">
        <v>10.679108346293416</v>
      </c>
      <c r="E49" s="115">
        <v>618</v>
      </c>
      <c r="F49" s="114">
        <v>956</v>
      </c>
      <c r="G49" s="114">
        <v>537</v>
      </c>
      <c r="H49" s="114">
        <v>440</v>
      </c>
      <c r="I49" s="140">
        <v>572</v>
      </c>
      <c r="J49" s="115">
        <v>46</v>
      </c>
      <c r="K49" s="116">
        <v>8.0419580419580416</v>
      </c>
    </row>
    <row r="50" spans="1:11" ht="14.1" customHeight="1" x14ac:dyDescent="0.2">
      <c r="A50" s="306" t="s">
        <v>272</v>
      </c>
      <c r="B50" s="307" t="s">
        <v>273</v>
      </c>
      <c r="C50" s="308"/>
      <c r="D50" s="113">
        <v>2.1772939346811819</v>
      </c>
      <c r="E50" s="115">
        <v>126</v>
      </c>
      <c r="F50" s="114">
        <v>279</v>
      </c>
      <c r="G50" s="114">
        <v>140</v>
      </c>
      <c r="H50" s="114">
        <v>124</v>
      </c>
      <c r="I50" s="140">
        <v>137</v>
      </c>
      <c r="J50" s="115">
        <v>-11</v>
      </c>
      <c r="K50" s="116">
        <v>-8.0291970802919703</v>
      </c>
    </row>
    <row r="51" spans="1:11" ht="14.1" customHeight="1" x14ac:dyDescent="0.2">
      <c r="A51" s="306" t="s">
        <v>274</v>
      </c>
      <c r="B51" s="307" t="s">
        <v>275</v>
      </c>
      <c r="C51" s="308"/>
      <c r="D51" s="113">
        <v>8.1389320891653707</v>
      </c>
      <c r="E51" s="115">
        <v>471</v>
      </c>
      <c r="F51" s="114">
        <v>648</v>
      </c>
      <c r="G51" s="114">
        <v>374</v>
      </c>
      <c r="H51" s="114">
        <v>297</v>
      </c>
      <c r="I51" s="140">
        <v>416</v>
      </c>
      <c r="J51" s="115">
        <v>55</v>
      </c>
      <c r="K51" s="116">
        <v>13.221153846153847</v>
      </c>
    </row>
    <row r="52" spans="1:11" ht="14.1" customHeight="1" x14ac:dyDescent="0.2">
      <c r="A52" s="306">
        <v>71</v>
      </c>
      <c r="B52" s="307" t="s">
        <v>276</v>
      </c>
      <c r="C52" s="308"/>
      <c r="D52" s="113">
        <v>6.3936409193018839</v>
      </c>
      <c r="E52" s="115">
        <v>370</v>
      </c>
      <c r="F52" s="114">
        <v>270</v>
      </c>
      <c r="G52" s="114">
        <v>354</v>
      </c>
      <c r="H52" s="114">
        <v>390</v>
      </c>
      <c r="I52" s="140">
        <v>408</v>
      </c>
      <c r="J52" s="115">
        <v>-38</v>
      </c>
      <c r="K52" s="116">
        <v>-9.3137254901960791</v>
      </c>
    </row>
    <row r="53" spans="1:11" ht="14.1" customHeight="1" x14ac:dyDescent="0.2">
      <c r="A53" s="306" t="s">
        <v>277</v>
      </c>
      <c r="B53" s="307" t="s">
        <v>278</v>
      </c>
      <c r="C53" s="308"/>
      <c r="D53" s="113">
        <v>2.2636944876447211</v>
      </c>
      <c r="E53" s="115">
        <v>131</v>
      </c>
      <c r="F53" s="114">
        <v>84</v>
      </c>
      <c r="G53" s="114">
        <v>115</v>
      </c>
      <c r="H53" s="114">
        <v>155</v>
      </c>
      <c r="I53" s="140">
        <v>150</v>
      </c>
      <c r="J53" s="115">
        <v>-19</v>
      </c>
      <c r="K53" s="116">
        <v>-12.666666666666666</v>
      </c>
    </row>
    <row r="54" spans="1:11" ht="14.1" customHeight="1" x14ac:dyDescent="0.2">
      <c r="A54" s="306" t="s">
        <v>279</v>
      </c>
      <c r="B54" s="307" t="s">
        <v>280</v>
      </c>
      <c r="C54" s="308"/>
      <c r="D54" s="113">
        <v>3.4387420079488509</v>
      </c>
      <c r="E54" s="115">
        <v>199</v>
      </c>
      <c r="F54" s="114">
        <v>160</v>
      </c>
      <c r="G54" s="114">
        <v>208</v>
      </c>
      <c r="H54" s="114">
        <v>211</v>
      </c>
      <c r="I54" s="140">
        <v>214</v>
      </c>
      <c r="J54" s="115">
        <v>-15</v>
      </c>
      <c r="K54" s="116">
        <v>-7.009345794392523</v>
      </c>
    </row>
    <row r="55" spans="1:11" ht="14.1" customHeight="1" x14ac:dyDescent="0.2">
      <c r="A55" s="306">
        <v>72</v>
      </c>
      <c r="B55" s="307" t="s">
        <v>281</v>
      </c>
      <c r="C55" s="308"/>
      <c r="D55" s="113">
        <v>2.0563331605322275</v>
      </c>
      <c r="E55" s="115">
        <v>119</v>
      </c>
      <c r="F55" s="114">
        <v>86</v>
      </c>
      <c r="G55" s="114">
        <v>108</v>
      </c>
      <c r="H55" s="114">
        <v>87</v>
      </c>
      <c r="I55" s="140">
        <v>116</v>
      </c>
      <c r="J55" s="115">
        <v>3</v>
      </c>
      <c r="K55" s="116">
        <v>2.5862068965517242</v>
      </c>
    </row>
    <row r="56" spans="1:11" ht="14.1" customHeight="1" x14ac:dyDescent="0.2">
      <c r="A56" s="306" t="s">
        <v>282</v>
      </c>
      <c r="B56" s="307" t="s">
        <v>283</v>
      </c>
      <c r="C56" s="308"/>
      <c r="D56" s="113">
        <v>0.95040608259892867</v>
      </c>
      <c r="E56" s="115">
        <v>55</v>
      </c>
      <c r="F56" s="114">
        <v>38</v>
      </c>
      <c r="G56" s="114">
        <v>44</v>
      </c>
      <c r="H56" s="114">
        <v>40</v>
      </c>
      <c r="I56" s="140">
        <v>52</v>
      </c>
      <c r="J56" s="115">
        <v>3</v>
      </c>
      <c r="K56" s="116">
        <v>5.7692307692307692</v>
      </c>
    </row>
    <row r="57" spans="1:11" ht="14.1" customHeight="1" x14ac:dyDescent="0.2">
      <c r="A57" s="306" t="s">
        <v>284</v>
      </c>
      <c r="B57" s="307" t="s">
        <v>285</v>
      </c>
      <c r="C57" s="308"/>
      <c r="D57" s="113">
        <v>0.5529635389666494</v>
      </c>
      <c r="E57" s="115">
        <v>32</v>
      </c>
      <c r="F57" s="114">
        <v>19</v>
      </c>
      <c r="G57" s="114">
        <v>33</v>
      </c>
      <c r="H57" s="114">
        <v>17</v>
      </c>
      <c r="I57" s="140">
        <v>28</v>
      </c>
      <c r="J57" s="115">
        <v>4</v>
      </c>
      <c r="K57" s="116">
        <v>14.285714285714286</v>
      </c>
    </row>
    <row r="58" spans="1:11" ht="14.1" customHeight="1" x14ac:dyDescent="0.2">
      <c r="A58" s="306">
        <v>73</v>
      </c>
      <c r="B58" s="307" t="s">
        <v>286</v>
      </c>
      <c r="C58" s="308"/>
      <c r="D58" s="113">
        <v>1.2787281838603768</v>
      </c>
      <c r="E58" s="115">
        <v>74</v>
      </c>
      <c r="F58" s="114">
        <v>47</v>
      </c>
      <c r="G58" s="114">
        <v>95</v>
      </c>
      <c r="H58" s="114">
        <v>85</v>
      </c>
      <c r="I58" s="140">
        <v>81</v>
      </c>
      <c r="J58" s="115">
        <v>-7</v>
      </c>
      <c r="K58" s="116">
        <v>-8.6419753086419746</v>
      </c>
    </row>
    <row r="59" spans="1:11" ht="14.1" customHeight="1" x14ac:dyDescent="0.2">
      <c r="A59" s="306" t="s">
        <v>287</v>
      </c>
      <c r="B59" s="307" t="s">
        <v>288</v>
      </c>
      <c r="C59" s="308"/>
      <c r="D59" s="113">
        <v>0.9676861931916364</v>
      </c>
      <c r="E59" s="115">
        <v>56</v>
      </c>
      <c r="F59" s="114">
        <v>41</v>
      </c>
      <c r="G59" s="114">
        <v>71</v>
      </c>
      <c r="H59" s="114">
        <v>61</v>
      </c>
      <c r="I59" s="140">
        <v>59</v>
      </c>
      <c r="J59" s="115">
        <v>-3</v>
      </c>
      <c r="K59" s="116">
        <v>-5.0847457627118642</v>
      </c>
    </row>
    <row r="60" spans="1:11" ht="14.1" customHeight="1" x14ac:dyDescent="0.2">
      <c r="A60" s="306">
        <v>81</v>
      </c>
      <c r="B60" s="307" t="s">
        <v>289</v>
      </c>
      <c r="C60" s="308"/>
      <c r="D60" s="113">
        <v>4.6656298600311041</v>
      </c>
      <c r="E60" s="115">
        <v>270</v>
      </c>
      <c r="F60" s="114">
        <v>287</v>
      </c>
      <c r="G60" s="114">
        <v>319</v>
      </c>
      <c r="H60" s="114">
        <v>298</v>
      </c>
      <c r="I60" s="140">
        <v>316</v>
      </c>
      <c r="J60" s="115">
        <v>-46</v>
      </c>
      <c r="K60" s="116">
        <v>-14.556962025316455</v>
      </c>
    </row>
    <row r="61" spans="1:11" ht="14.1" customHeight="1" x14ac:dyDescent="0.2">
      <c r="A61" s="306" t="s">
        <v>290</v>
      </c>
      <c r="B61" s="307" t="s">
        <v>291</v>
      </c>
      <c r="C61" s="308"/>
      <c r="D61" s="113">
        <v>1.1577674097114221</v>
      </c>
      <c r="E61" s="115">
        <v>67</v>
      </c>
      <c r="F61" s="114">
        <v>62</v>
      </c>
      <c r="G61" s="114">
        <v>104</v>
      </c>
      <c r="H61" s="114">
        <v>98</v>
      </c>
      <c r="I61" s="140">
        <v>107</v>
      </c>
      <c r="J61" s="115">
        <v>-40</v>
      </c>
      <c r="K61" s="116">
        <v>-37.383177570093459</v>
      </c>
    </row>
    <row r="62" spans="1:11" ht="14.1" customHeight="1" x14ac:dyDescent="0.2">
      <c r="A62" s="306" t="s">
        <v>292</v>
      </c>
      <c r="B62" s="307" t="s">
        <v>293</v>
      </c>
      <c r="C62" s="308"/>
      <c r="D62" s="113">
        <v>1.6243303957145325</v>
      </c>
      <c r="E62" s="115">
        <v>94</v>
      </c>
      <c r="F62" s="114">
        <v>136</v>
      </c>
      <c r="G62" s="114">
        <v>121</v>
      </c>
      <c r="H62" s="114">
        <v>101</v>
      </c>
      <c r="I62" s="140">
        <v>96</v>
      </c>
      <c r="J62" s="115">
        <v>-2</v>
      </c>
      <c r="K62" s="116">
        <v>-2.0833333333333335</v>
      </c>
    </row>
    <row r="63" spans="1:11" ht="14.1" customHeight="1" x14ac:dyDescent="0.2">
      <c r="A63" s="306"/>
      <c r="B63" s="307" t="s">
        <v>294</v>
      </c>
      <c r="C63" s="308"/>
      <c r="D63" s="113">
        <v>1.3478486262312079</v>
      </c>
      <c r="E63" s="115">
        <v>78</v>
      </c>
      <c r="F63" s="114">
        <v>115</v>
      </c>
      <c r="G63" s="114">
        <v>90</v>
      </c>
      <c r="H63" s="114">
        <v>84</v>
      </c>
      <c r="I63" s="140">
        <v>87</v>
      </c>
      <c r="J63" s="115">
        <v>-9</v>
      </c>
      <c r="K63" s="116">
        <v>-10.344827586206897</v>
      </c>
    </row>
    <row r="64" spans="1:11" ht="14.1" customHeight="1" x14ac:dyDescent="0.2">
      <c r="A64" s="306" t="s">
        <v>295</v>
      </c>
      <c r="B64" s="307" t="s">
        <v>296</v>
      </c>
      <c r="C64" s="308"/>
      <c r="D64" s="113">
        <v>0.43200276481769484</v>
      </c>
      <c r="E64" s="115">
        <v>25</v>
      </c>
      <c r="F64" s="114">
        <v>24</v>
      </c>
      <c r="G64" s="114">
        <v>20</v>
      </c>
      <c r="H64" s="114">
        <v>24</v>
      </c>
      <c r="I64" s="140">
        <v>28</v>
      </c>
      <c r="J64" s="115">
        <v>-3</v>
      </c>
      <c r="K64" s="116">
        <v>-10.714285714285714</v>
      </c>
    </row>
    <row r="65" spans="1:11" ht="14.1" customHeight="1" x14ac:dyDescent="0.2">
      <c r="A65" s="306" t="s">
        <v>297</v>
      </c>
      <c r="B65" s="307" t="s">
        <v>298</v>
      </c>
      <c r="C65" s="308"/>
      <c r="D65" s="113">
        <v>0.74304475548643512</v>
      </c>
      <c r="E65" s="115">
        <v>43</v>
      </c>
      <c r="F65" s="114">
        <v>31</v>
      </c>
      <c r="G65" s="114">
        <v>40</v>
      </c>
      <c r="H65" s="114">
        <v>52</v>
      </c>
      <c r="I65" s="140">
        <v>49</v>
      </c>
      <c r="J65" s="115">
        <v>-6</v>
      </c>
      <c r="K65" s="116">
        <v>-12.244897959183673</v>
      </c>
    </row>
    <row r="66" spans="1:11" ht="14.1" customHeight="1" x14ac:dyDescent="0.2">
      <c r="A66" s="306">
        <v>82</v>
      </c>
      <c r="B66" s="307" t="s">
        <v>299</v>
      </c>
      <c r="C66" s="308"/>
      <c r="D66" s="113">
        <v>3.5251425609123896</v>
      </c>
      <c r="E66" s="115">
        <v>204</v>
      </c>
      <c r="F66" s="114">
        <v>178</v>
      </c>
      <c r="G66" s="114">
        <v>261</v>
      </c>
      <c r="H66" s="114">
        <v>167</v>
      </c>
      <c r="I66" s="140">
        <v>203</v>
      </c>
      <c r="J66" s="115">
        <v>1</v>
      </c>
      <c r="K66" s="116">
        <v>0.49261083743842365</v>
      </c>
    </row>
    <row r="67" spans="1:11" ht="14.1" customHeight="1" x14ac:dyDescent="0.2">
      <c r="A67" s="306" t="s">
        <v>300</v>
      </c>
      <c r="B67" s="307" t="s">
        <v>301</v>
      </c>
      <c r="C67" s="308"/>
      <c r="D67" s="113">
        <v>2.4710558147572144</v>
      </c>
      <c r="E67" s="115">
        <v>143</v>
      </c>
      <c r="F67" s="114">
        <v>130</v>
      </c>
      <c r="G67" s="114">
        <v>156</v>
      </c>
      <c r="H67" s="114">
        <v>118</v>
      </c>
      <c r="I67" s="140">
        <v>143</v>
      </c>
      <c r="J67" s="115">
        <v>0</v>
      </c>
      <c r="K67" s="116">
        <v>0</v>
      </c>
    </row>
    <row r="68" spans="1:11" ht="14.1" customHeight="1" x14ac:dyDescent="0.2">
      <c r="A68" s="306" t="s">
        <v>302</v>
      </c>
      <c r="B68" s="307" t="s">
        <v>303</v>
      </c>
      <c r="C68" s="308"/>
      <c r="D68" s="113">
        <v>0.86400552963538968</v>
      </c>
      <c r="E68" s="115">
        <v>50</v>
      </c>
      <c r="F68" s="114">
        <v>36</v>
      </c>
      <c r="G68" s="114">
        <v>73</v>
      </c>
      <c r="H68" s="114">
        <v>34</v>
      </c>
      <c r="I68" s="140">
        <v>40</v>
      </c>
      <c r="J68" s="115">
        <v>10</v>
      </c>
      <c r="K68" s="116">
        <v>25</v>
      </c>
    </row>
    <row r="69" spans="1:11" ht="14.1" customHeight="1" x14ac:dyDescent="0.2">
      <c r="A69" s="306">
        <v>83</v>
      </c>
      <c r="B69" s="307" t="s">
        <v>304</v>
      </c>
      <c r="C69" s="308"/>
      <c r="D69" s="113">
        <v>4.6483497494383963</v>
      </c>
      <c r="E69" s="115">
        <v>269</v>
      </c>
      <c r="F69" s="114">
        <v>265</v>
      </c>
      <c r="G69" s="114">
        <v>436</v>
      </c>
      <c r="H69" s="114">
        <v>215</v>
      </c>
      <c r="I69" s="140">
        <v>254</v>
      </c>
      <c r="J69" s="115">
        <v>15</v>
      </c>
      <c r="K69" s="116">
        <v>5.9055118110236222</v>
      </c>
    </row>
    <row r="70" spans="1:11" ht="14.1" customHeight="1" x14ac:dyDescent="0.2">
      <c r="A70" s="306" t="s">
        <v>305</v>
      </c>
      <c r="B70" s="307" t="s">
        <v>306</v>
      </c>
      <c r="C70" s="308"/>
      <c r="D70" s="113">
        <v>3.1795403490582341</v>
      </c>
      <c r="E70" s="115">
        <v>184</v>
      </c>
      <c r="F70" s="114">
        <v>177</v>
      </c>
      <c r="G70" s="114">
        <v>355</v>
      </c>
      <c r="H70" s="114">
        <v>145</v>
      </c>
      <c r="I70" s="140">
        <v>181</v>
      </c>
      <c r="J70" s="115">
        <v>3</v>
      </c>
      <c r="K70" s="116">
        <v>1.6574585635359116</v>
      </c>
    </row>
    <row r="71" spans="1:11" ht="14.1" customHeight="1" x14ac:dyDescent="0.2">
      <c r="A71" s="306"/>
      <c r="B71" s="307" t="s">
        <v>307</v>
      </c>
      <c r="C71" s="308"/>
      <c r="D71" s="113">
        <v>1.3824088474166234</v>
      </c>
      <c r="E71" s="115">
        <v>80</v>
      </c>
      <c r="F71" s="114">
        <v>84</v>
      </c>
      <c r="G71" s="114">
        <v>188</v>
      </c>
      <c r="H71" s="114">
        <v>70</v>
      </c>
      <c r="I71" s="140">
        <v>82</v>
      </c>
      <c r="J71" s="115">
        <v>-2</v>
      </c>
      <c r="K71" s="116">
        <v>-2.4390243902439024</v>
      </c>
    </row>
    <row r="72" spans="1:11" ht="14.1" customHeight="1" x14ac:dyDescent="0.2">
      <c r="A72" s="306">
        <v>84</v>
      </c>
      <c r="B72" s="307" t="s">
        <v>308</v>
      </c>
      <c r="C72" s="308"/>
      <c r="D72" s="113">
        <v>0.77760497667185069</v>
      </c>
      <c r="E72" s="115">
        <v>45</v>
      </c>
      <c r="F72" s="114">
        <v>38</v>
      </c>
      <c r="G72" s="114">
        <v>113</v>
      </c>
      <c r="H72" s="114">
        <v>32</v>
      </c>
      <c r="I72" s="140">
        <v>55</v>
      </c>
      <c r="J72" s="115">
        <v>-10</v>
      </c>
      <c r="K72" s="116">
        <v>-18.181818181818183</v>
      </c>
    </row>
    <row r="73" spans="1:11" ht="14.1" customHeight="1" x14ac:dyDescent="0.2">
      <c r="A73" s="306" t="s">
        <v>309</v>
      </c>
      <c r="B73" s="307" t="s">
        <v>310</v>
      </c>
      <c r="C73" s="308"/>
      <c r="D73" s="113">
        <v>0.41472265422498705</v>
      </c>
      <c r="E73" s="115">
        <v>24</v>
      </c>
      <c r="F73" s="114">
        <v>9</v>
      </c>
      <c r="G73" s="114">
        <v>61</v>
      </c>
      <c r="H73" s="114">
        <v>9</v>
      </c>
      <c r="I73" s="140">
        <v>32</v>
      </c>
      <c r="J73" s="115">
        <v>-8</v>
      </c>
      <c r="K73" s="116">
        <v>-25</v>
      </c>
    </row>
    <row r="74" spans="1:11" ht="14.1" customHeight="1" x14ac:dyDescent="0.2">
      <c r="A74" s="306" t="s">
        <v>311</v>
      </c>
      <c r="B74" s="307" t="s">
        <v>312</v>
      </c>
      <c r="C74" s="308"/>
      <c r="D74" s="113">
        <v>0.10368066355624676</v>
      </c>
      <c r="E74" s="115">
        <v>6</v>
      </c>
      <c r="F74" s="114">
        <v>5</v>
      </c>
      <c r="G74" s="114">
        <v>21</v>
      </c>
      <c r="H74" s="114">
        <v>5</v>
      </c>
      <c r="I74" s="140">
        <v>10</v>
      </c>
      <c r="J74" s="115">
        <v>-4</v>
      </c>
      <c r="K74" s="116">
        <v>-40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0.44928287541040263</v>
      </c>
      <c r="E76" s="115">
        <v>26</v>
      </c>
      <c r="F76" s="114">
        <v>27</v>
      </c>
      <c r="G76" s="114">
        <v>42</v>
      </c>
      <c r="H76" s="114">
        <v>12</v>
      </c>
      <c r="I76" s="140">
        <v>19</v>
      </c>
      <c r="J76" s="115">
        <v>7</v>
      </c>
      <c r="K76" s="116">
        <v>36.842105263157897</v>
      </c>
    </row>
    <row r="77" spans="1:11" ht="14.1" customHeight="1" x14ac:dyDescent="0.2">
      <c r="A77" s="306">
        <v>92</v>
      </c>
      <c r="B77" s="307" t="s">
        <v>316</v>
      </c>
      <c r="C77" s="308"/>
      <c r="D77" s="113">
        <v>0.13824088474166235</v>
      </c>
      <c r="E77" s="115">
        <v>8</v>
      </c>
      <c r="F77" s="114">
        <v>9</v>
      </c>
      <c r="G77" s="114">
        <v>14</v>
      </c>
      <c r="H77" s="114">
        <v>11</v>
      </c>
      <c r="I77" s="140">
        <v>43</v>
      </c>
      <c r="J77" s="115">
        <v>-35</v>
      </c>
      <c r="K77" s="116">
        <v>-81.395348837209298</v>
      </c>
    </row>
    <row r="78" spans="1:11" ht="14.1" customHeight="1" x14ac:dyDescent="0.2">
      <c r="A78" s="306">
        <v>93</v>
      </c>
      <c r="B78" s="307" t="s">
        <v>317</v>
      </c>
      <c r="C78" s="308"/>
      <c r="D78" s="113">
        <v>0.15552099533437014</v>
      </c>
      <c r="E78" s="115">
        <v>9</v>
      </c>
      <c r="F78" s="114">
        <v>10</v>
      </c>
      <c r="G78" s="114">
        <v>9</v>
      </c>
      <c r="H78" s="114">
        <v>8</v>
      </c>
      <c r="I78" s="140" t="s">
        <v>513</v>
      </c>
      <c r="J78" s="115" t="s">
        <v>513</v>
      </c>
      <c r="K78" s="116" t="s">
        <v>513</v>
      </c>
    </row>
    <row r="79" spans="1:11" ht="14.1" customHeight="1" x14ac:dyDescent="0.2">
      <c r="A79" s="306">
        <v>94</v>
      </c>
      <c r="B79" s="307" t="s">
        <v>318</v>
      </c>
      <c r="C79" s="308"/>
      <c r="D79" s="113">
        <v>8.6400552963538962E-2</v>
      </c>
      <c r="E79" s="115">
        <v>5</v>
      </c>
      <c r="F79" s="114">
        <v>155</v>
      </c>
      <c r="G79" s="114">
        <v>10</v>
      </c>
      <c r="H79" s="114">
        <v>64</v>
      </c>
      <c r="I79" s="140">
        <v>9</v>
      </c>
      <c r="J79" s="115">
        <v>-4</v>
      </c>
      <c r="K79" s="116">
        <v>-44.444444444444443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0.12096077414895455</v>
      </c>
      <c r="E81" s="143">
        <v>7</v>
      </c>
      <c r="F81" s="144">
        <v>6</v>
      </c>
      <c r="G81" s="144">
        <v>8</v>
      </c>
      <c r="H81" s="144" t="s">
        <v>513</v>
      </c>
      <c r="I81" s="145">
        <v>7</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45620</v>
      </c>
      <c r="C10" s="114">
        <v>24247</v>
      </c>
      <c r="D10" s="114">
        <v>21373</v>
      </c>
      <c r="E10" s="114">
        <v>35754</v>
      </c>
      <c r="F10" s="114">
        <v>8881</v>
      </c>
      <c r="G10" s="114">
        <v>7483</v>
      </c>
      <c r="H10" s="114">
        <v>10032</v>
      </c>
      <c r="I10" s="115">
        <v>16441</v>
      </c>
      <c r="J10" s="114">
        <v>13514</v>
      </c>
      <c r="K10" s="114">
        <v>2927</v>
      </c>
      <c r="L10" s="423">
        <v>5819</v>
      </c>
      <c r="M10" s="424">
        <v>4957</v>
      </c>
    </row>
    <row r="11" spans="1:13" ht="11.1" customHeight="1" x14ac:dyDescent="0.2">
      <c r="A11" s="422" t="s">
        <v>387</v>
      </c>
      <c r="B11" s="115">
        <v>47332</v>
      </c>
      <c r="C11" s="114">
        <v>25391</v>
      </c>
      <c r="D11" s="114">
        <v>21941</v>
      </c>
      <c r="E11" s="114">
        <v>37275</v>
      </c>
      <c r="F11" s="114">
        <v>9072</v>
      </c>
      <c r="G11" s="114">
        <v>7488</v>
      </c>
      <c r="H11" s="114">
        <v>10524</v>
      </c>
      <c r="I11" s="115">
        <v>17242</v>
      </c>
      <c r="J11" s="114">
        <v>14041</v>
      </c>
      <c r="K11" s="114">
        <v>3201</v>
      </c>
      <c r="L11" s="423">
        <v>5776</v>
      </c>
      <c r="M11" s="424">
        <v>4104</v>
      </c>
    </row>
    <row r="12" spans="1:13" ht="11.1" customHeight="1" x14ac:dyDescent="0.2">
      <c r="A12" s="422" t="s">
        <v>388</v>
      </c>
      <c r="B12" s="115">
        <v>48919</v>
      </c>
      <c r="C12" s="114">
        <v>26314</v>
      </c>
      <c r="D12" s="114">
        <v>22605</v>
      </c>
      <c r="E12" s="114">
        <v>38593</v>
      </c>
      <c r="F12" s="114">
        <v>9316</v>
      </c>
      <c r="G12" s="114">
        <v>8500</v>
      </c>
      <c r="H12" s="114">
        <v>10757</v>
      </c>
      <c r="I12" s="115">
        <v>17228</v>
      </c>
      <c r="J12" s="114">
        <v>13846</v>
      </c>
      <c r="K12" s="114">
        <v>3382</v>
      </c>
      <c r="L12" s="423">
        <v>6541</v>
      </c>
      <c r="M12" s="424">
        <v>5180</v>
      </c>
    </row>
    <row r="13" spans="1:13" s="110" customFormat="1" ht="11.1" customHeight="1" x14ac:dyDescent="0.2">
      <c r="A13" s="422" t="s">
        <v>389</v>
      </c>
      <c r="B13" s="115">
        <v>46552</v>
      </c>
      <c r="C13" s="114">
        <v>24857</v>
      </c>
      <c r="D13" s="114">
        <v>21695</v>
      </c>
      <c r="E13" s="114">
        <v>36234</v>
      </c>
      <c r="F13" s="114">
        <v>9296</v>
      </c>
      <c r="G13" s="114">
        <v>7948</v>
      </c>
      <c r="H13" s="114">
        <v>10395</v>
      </c>
      <c r="I13" s="115">
        <v>16874</v>
      </c>
      <c r="J13" s="114">
        <v>13743</v>
      </c>
      <c r="K13" s="114">
        <v>3131</v>
      </c>
      <c r="L13" s="423">
        <v>3544</v>
      </c>
      <c r="M13" s="424">
        <v>5997</v>
      </c>
    </row>
    <row r="14" spans="1:13" ht="15" customHeight="1" x14ac:dyDescent="0.2">
      <c r="A14" s="422" t="s">
        <v>390</v>
      </c>
      <c r="B14" s="115">
        <v>47284</v>
      </c>
      <c r="C14" s="114">
        <v>25288</v>
      </c>
      <c r="D14" s="114">
        <v>21996</v>
      </c>
      <c r="E14" s="114">
        <v>35186</v>
      </c>
      <c r="F14" s="114">
        <v>11164</v>
      </c>
      <c r="G14" s="114">
        <v>7827</v>
      </c>
      <c r="H14" s="114">
        <v>10692</v>
      </c>
      <c r="I14" s="115">
        <v>17320</v>
      </c>
      <c r="J14" s="114">
        <v>14148</v>
      </c>
      <c r="K14" s="114">
        <v>3172</v>
      </c>
      <c r="L14" s="423">
        <v>5718</v>
      </c>
      <c r="M14" s="424">
        <v>5065</v>
      </c>
    </row>
    <row r="15" spans="1:13" ht="11.1" customHeight="1" x14ac:dyDescent="0.2">
      <c r="A15" s="422" t="s">
        <v>387</v>
      </c>
      <c r="B15" s="115">
        <v>49420</v>
      </c>
      <c r="C15" s="114">
        <v>26449</v>
      </c>
      <c r="D15" s="114">
        <v>22971</v>
      </c>
      <c r="E15" s="114">
        <v>36337</v>
      </c>
      <c r="F15" s="114">
        <v>12168</v>
      </c>
      <c r="G15" s="114">
        <v>7885</v>
      </c>
      <c r="H15" s="114">
        <v>11280</v>
      </c>
      <c r="I15" s="115">
        <v>17949</v>
      </c>
      <c r="J15" s="114">
        <v>14574</v>
      </c>
      <c r="K15" s="114">
        <v>3375</v>
      </c>
      <c r="L15" s="423">
        <v>5955</v>
      </c>
      <c r="M15" s="424">
        <v>3890</v>
      </c>
    </row>
    <row r="16" spans="1:13" ht="11.1" customHeight="1" x14ac:dyDescent="0.2">
      <c r="A16" s="422" t="s">
        <v>388</v>
      </c>
      <c r="B16" s="115">
        <v>51118</v>
      </c>
      <c r="C16" s="114">
        <v>27412</v>
      </c>
      <c r="D16" s="114">
        <v>23706</v>
      </c>
      <c r="E16" s="114">
        <v>38048</v>
      </c>
      <c r="F16" s="114">
        <v>12407</v>
      </c>
      <c r="G16" s="114">
        <v>8956</v>
      </c>
      <c r="H16" s="114">
        <v>11460</v>
      </c>
      <c r="I16" s="115">
        <v>17805</v>
      </c>
      <c r="J16" s="114">
        <v>14219</v>
      </c>
      <c r="K16" s="114">
        <v>3586</v>
      </c>
      <c r="L16" s="423">
        <v>6902</v>
      </c>
      <c r="M16" s="424">
        <v>5227</v>
      </c>
    </row>
    <row r="17" spans="1:13" s="110" customFormat="1" ht="11.1" customHeight="1" x14ac:dyDescent="0.2">
      <c r="A17" s="422" t="s">
        <v>389</v>
      </c>
      <c r="B17" s="115">
        <v>48666</v>
      </c>
      <c r="C17" s="114">
        <v>26118</v>
      </c>
      <c r="D17" s="114">
        <v>22548</v>
      </c>
      <c r="E17" s="114">
        <v>36863</v>
      </c>
      <c r="F17" s="114">
        <v>11743</v>
      </c>
      <c r="G17" s="114">
        <v>8270</v>
      </c>
      <c r="H17" s="114">
        <v>11155</v>
      </c>
      <c r="I17" s="115">
        <v>17264</v>
      </c>
      <c r="J17" s="114">
        <v>13997</v>
      </c>
      <c r="K17" s="114">
        <v>3267</v>
      </c>
      <c r="L17" s="423">
        <v>3444</v>
      </c>
      <c r="M17" s="424">
        <v>5969</v>
      </c>
    </row>
    <row r="18" spans="1:13" ht="15" customHeight="1" x14ac:dyDescent="0.2">
      <c r="A18" s="422" t="s">
        <v>391</v>
      </c>
      <c r="B18" s="115">
        <v>50042</v>
      </c>
      <c r="C18" s="114">
        <v>26889</v>
      </c>
      <c r="D18" s="114">
        <v>23153</v>
      </c>
      <c r="E18" s="114">
        <v>37619</v>
      </c>
      <c r="F18" s="114">
        <v>12267</v>
      </c>
      <c r="G18" s="114">
        <v>8181</v>
      </c>
      <c r="H18" s="114">
        <v>11662</v>
      </c>
      <c r="I18" s="115">
        <v>16795</v>
      </c>
      <c r="J18" s="114">
        <v>13551</v>
      </c>
      <c r="K18" s="114">
        <v>3244</v>
      </c>
      <c r="L18" s="423">
        <v>6810</v>
      </c>
      <c r="M18" s="424">
        <v>5428</v>
      </c>
    </row>
    <row r="19" spans="1:13" ht="11.1" customHeight="1" x14ac:dyDescent="0.2">
      <c r="A19" s="422" t="s">
        <v>387</v>
      </c>
      <c r="B19" s="115">
        <v>51817</v>
      </c>
      <c r="C19" s="114">
        <v>27837</v>
      </c>
      <c r="D19" s="114">
        <v>23980</v>
      </c>
      <c r="E19" s="114">
        <v>38615</v>
      </c>
      <c r="F19" s="114">
        <v>13040</v>
      </c>
      <c r="G19" s="114">
        <v>8155</v>
      </c>
      <c r="H19" s="114">
        <v>12250</v>
      </c>
      <c r="I19" s="115">
        <v>17290</v>
      </c>
      <c r="J19" s="114">
        <v>13766</v>
      </c>
      <c r="K19" s="114">
        <v>3524</v>
      </c>
      <c r="L19" s="423">
        <v>5557</v>
      </c>
      <c r="M19" s="424">
        <v>3684</v>
      </c>
    </row>
    <row r="20" spans="1:13" ht="11.1" customHeight="1" x14ac:dyDescent="0.2">
      <c r="A20" s="422" t="s">
        <v>388</v>
      </c>
      <c r="B20" s="115">
        <v>53098</v>
      </c>
      <c r="C20" s="114">
        <v>28658</v>
      </c>
      <c r="D20" s="114">
        <v>24440</v>
      </c>
      <c r="E20" s="114">
        <v>39711</v>
      </c>
      <c r="F20" s="114">
        <v>13202</v>
      </c>
      <c r="G20" s="114">
        <v>9055</v>
      </c>
      <c r="H20" s="114">
        <v>12435</v>
      </c>
      <c r="I20" s="115">
        <v>17024</v>
      </c>
      <c r="J20" s="114">
        <v>13371</v>
      </c>
      <c r="K20" s="114">
        <v>3653</v>
      </c>
      <c r="L20" s="423">
        <v>6759</v>
      </c>
      <c r="M20" s="424">
        <v>5635</v>
      </c>
    </row>
    <row r="21" spans="1:13" s="110" customFormat="1" ht="11.1" customHeight="1" x14ac:dyDescent="0.2">
      <c r="A21" s="422" t="s">
        <v>389</v>
      </c>
      <c r="B21" s="115">
        <v>51120</v>
      </c>
      <c r="C21" s="114">
        <v>27574</v>
      </c>
      <c r="D21" s="114">
        <v>23546</v>
      </c>
      <c r="E21" s="114">
        <v>38675</v>
      </c>
      <c r="F21" s="114">
        <v>12417</v>
      </c>
      <c r="G21" s="114">
        <v>8528</v>
      </c>
      <c r="H21" s="114">
        <v>12052</v>
      </c>
      <c r="I21" s="115">
        <v>16802</v>
      </c>
      <c r="J21" s="114">
        <v>13292</v>
      </c>
      <c r="K21" s="114">
        <v>3510</v>
      </c>
      <c r="L21" s="423">
        <v>3897</v>
      </c>
      <c r="M21" s="424">
        <v>5995</v>
      </c>
    </row>
    <row r="22" spans="1:13" ht="15" customHeight="1" x14ac:dyDescent="0.2">
      <c r="A22" s="422" t="s">
        <v>392</v>
      </c>
      <c r="B22" s="115">
        <v>51931</v>
      </c>
      <c r="C22" s="114">
        <v>27803</v>
      </c>
      <c r="D22" s="114">
        <v>24128</v>
      </c>
      <c r="E22" s="114">
        <v>39189</v>
      </c>
      <c r="F22" s="114">
        <v>12546</v>
      </c>
      <c r="G22" s="114">
        <v>8367</v>
      </c>
      <c r="H22" s="114">
        <v>12496</v>
      </c>
      <c r="I22" s="115">
        <v>16742</v>
      </c>
      <c r="J22" s="114">
        <v>13230</v>
      </c>
      <c r="K22" s="114">
        <v>3512</v>
      </c>
      <c r="L22" s="423">
        <v>6325</v>
      </c>
      <c r="M22" s="424">
        <v>5324</v>
      </c>
    </row>
    <row r="23" spans="1:13" ht="11.1" customHeight="1" x14ac:dyDescent="0.2">
      <c r="A23" s="422" t="s">
        <v>387</v>
      </c>
      <c r="B23" s="115">
        <v>53174</v>
      </c>
      <c r="C23" s="114">
        <v>28564</v>
      </c>
      <c r="D23" s="114">
        <v>24610</v>
      </c>
      <c r="E23" s="114">
        <v>39959</v>
      </c>
      <c r="F23" s="114">
        <v>12969</v>
      </c>
      <c r="G23" s="114">
        <v>8150</v>
      </c>
      <c r="H23" s="114">
        <v>13068</v>
      </c>
      <c r="I23" s="115">
        <v>17422</v>
      </c>
      <c r="J23" s="114">
        <v>13631</v>
      </c>
      <c r="K23" s="114">
        <v>3791</v>
      </c>
      <c r="L23" s="423">
        <v>5268</v>
      </c>
      <c r="M23" s="424">
        <v>4093</v>
      </c>
    </row>
    <row r="24" spans="1:13" ht="11.1" customHeight="1" x14ac:dyDescent="0.2">
      <c r="A24" s="422" t="s">
        <v>388</v>
      </c>
      <c r="B24" s="115">
        <v>54792</v>
      </c>
      <c r="C24" s="114">
        <v>29440</v>
      </c>
      <c r="D24" s="114">
        <v>25352</v>
      </c>
      <c r="E24" s="114">
        <v>40472</v>
      </c>
      <c r="F24" s="114">
        <v>13132</v>
      </c>
      <c r="G24" s="114">
        <v>9216</v>
      </c>
      <c r="H24" s="114">
        <v>13296</v>
      </c>
      <c r="I24" s="115">
        <v>17528</v>
      </c>
      <c r="J24" s="114">
        <v>13535</v>
      </c>
      <c r="K24" s="114">
        <v>3993</v>
      </c>
      <c r="L24" s="423">
        <v>6698</v>
      </c>
      <c r="M24" s="424">
        <v>5299</v>
      </c>
    </row>
    <row r="25" spans="1:13" s="110" customFormat="1" ht="11.1" customHeight="1" x14ac:dyDescent="0.2">
      <c r="A25" s="422" t="s">
        <v>389</v>
      </c>
      <c r="B25" s="115">
        <v>52149</v>
      </c>
      <c r="C25" s="114">
        <v>28010</v>
      </c>
      <c r="D25" s="114">
        <v>24139</v>
      </c>
      <c r="E25" s="114">
        <v>38218</v>
      </c>
      <c r="F25" s="114">
        <v>12753</v>
      </c>
      <c r="G25" s="114">
        <v>8521</v>
      </c>
      <c r="H25" s="114">
        <v>12857</v>
      </c>
      <c r="I25" s="115">
        <v>17315</v>
      </c>
      <c r="J25" s="114">
        <v>13550</v>
      </c>
      <c r="K25" s="114">
        <v>3765</v>
      </c>
      <c r="L25" s="423">
        <v>3597</v>
      </c>
      <c r="M25" s="424">
        <v>6225</v>
      </c>
    </row>
    <row r="26" spans="1:13" ht="15" customHeight="1" x14ac:dyDescent="0.2">
      <c r="A26" s="422" t="s">
        <v>393</v>
      </c>
      <c r="B26" s="115">
        <v>53344</v>
      </c>
      <c r="C26" s="114">
        <v>28761</v>
      </c>
      <c r="D26" s="114">
        <v>24583</v>
      </c>
      <c r="E26" s="114">
        <v>39156</v>
      </c>
      <c r="F26" s="114">
        <v>13009</v>
      </c>
      <c r="G26" s="114">
        <v>8360</v>
      </c>
      <c r="H26" s="114">
        <v>13313</v>
      </c>
      <c r="I26" s="115">
        <v>17198</v>
      </c>
      <c r="J26" s="114">
        <v>13430</v>
      </c>
      <c r="K26" s="114">
        <v>3768</v>
      </c>
      <c r="L26" s="423">
        <v>6282</v>
      </c>
      <c r="M26" s="424">
        <v>5186</v>
      </c>
    </row>
    <row r="27" spans="1:13" ht="11.1" customHeight="1" x14ac:dyDescent="0.2">
      <c r="A27" s="422" t="s">
        <v>387</v>
      </c>
      <c r="B27" s="115">
        <v>55182</v>
      </c>
      <c r="C27" s="114">
        <v>29819</v>
      </c>
      <c r="D27" s="114">
        <v>25363</v>
      </c>
      <c r="E27" s="114">
        <v>40547</v>
      </c>
      <c r="F27" s="114">
        <v>13469</v>
      </c>
      <c r="G27" s="114">
        <v>8357</v>
      </c>
      <c r="H27" s="114">
        <v>14020</v>
      </c>
      <c r="I27" s="115">
        <v>17853</v>
      </c>
      <c r="J27" s="114">
        <v>13740</v>
      </c>
      <c r="K27" s="114">
        <v>4113</v>
      </c>
      <c r="L27" s="423">
        <v>5924</v>
      </c>
      <c r="M27" s="424">
        <v>4116</v>
      </c>
    </row>
    <row r="28" spans="1:13" ht="11.1" customHeight="1" x14ac:dyDescent="0.2">
      <c r="A28" s="422" t="s">
        <v>388</v>
      </c>
      <c r="B28" s="115">
        <v>56344</v>
      </c>
      <c r="C28" s="114">
        <v>30333</v>
      </c>
      <c r="D28" s="114">
        <v>26011</v>
      </c>
      <c r="E28" s="114">
        <v>42373</v>
      </c>
      <c r="F28" s="114">
        <v>13857</v>
      </c>
      <c r="G28" s="114">
        <v>9090</v>
      </c>
      <c r="H28" s="114">
        <v>14209</v>
      </c>
      <c r="I28" s="115">
        <v>17821</v>
      </c>
      <c r="J28" s="114">
        <v>13610</v>
      </c>
      <c r="K28" s="114">
        <v>4211</v>
      </c>
      <c r="L28" s="423">
        <v>6903</v>
      </c>
      <c r="M28" s="424">
        <v>5869</v>
      </c>
    </row>
    <row r="29" spans="1:13" s="110" customFormat="1" ht="11.1" customHeight="1" x14ac:dyDescent="0.2">
      <c r="A29" s="422" t="s">
        <v>389</v>
      </c>
      <c r="B29" s="115">
        <v>53785</v>
      </c>
      <c r="C29" s="114">
        <v>28732</v>
      </c>
      <c r="D29" s="114">
        <v>25053</v>
      </c>
      <c r="E29" s="114">
        <v>40195</v>
      </c>
      <c r="F29" s="114">
        <v>13535</v>
      </c>
      <c r="G29" s="114">
        <v>8416</v>
      </c>
      <c r="H29" s="114">
        <v>13702</v>
      </c>
      <c r="I29" s="115">
        <v>17282</v>
      </c>
      <c r="J29" s="114">
        <v>13389</v>
      </c>
      <c r="K29" s="114">
        <v>3893</v>
      </c>
      <c r="L29" s="423">
        <v>3649</v>
      </c>
      <c r="M29" s="424">
        <v>6242</v>
      </c>
    </row>
    <row r="30" spans="1:13" ht="15" customHeight="1" x14ac:dyDescent="0.2">
      <c r="A30" s="422" t="s">
        <v>394</v>
      </c>
      <c r="B30" s="115">
        <v>55199</v>
      </c>
      <c r="C30" s="114">
        <v>29321</v>
      </c>
      <c r="D30" s="114">
        <v>25878</v>
      </c>
      <c r="E30" s="114">
        <v>40913</v>
      </c>
      <c r="F30" s="114">
        <v>14246</v>
      </c>
      <c r="G30" s="114">
        <v>8319</v>
      </c>
      <c r="H30" s="114">
        <v>14264</v>
      </c>
      <c r="I30" s="115">
        <v>16828</v>
      </c>
      <c r="J30" s="114">
        <v>12876</v>
      </c>
      <c r="K30" s="114">
        <v>3952</v>
      </c>
      <c r="L30" s="423">
        <v>7088</v>
      </c>
      <c r="M30" s="424">
        <v>5591</v>
      </c>
    </row>
    <row r="31" spans="1:13" ht="11.1" customHeight="1" x14ac:dyDescent="0.2">
      <c r="A31" s="422" t="s">
        <v>387</v>
      </c>
      <c r="B31" s="115">
        <v>56933</v>
      </c>
      <c r="C31" s="114">
        <v>30365</v>
      </c>
      <c r="D31" s="114">
        <v>26568</v>
      </c>
      <c r="E31" s="114">
        <v>42086</v>
      </c>
      <c r="F31" s="114">
        <v>14810</v>
      </c>
      <c r="G31" s="114">
        <v>8305</v>
      </c>
      <c r="H31" s="114">
        <v>14932</v>
      </c>
      <c r="I31" s="115">
        <v>17165</v>
      </c>
      <c r="J31" s="114">
        <v>12999</v>
      </c>
      <c r="K31" s="114">
        <v>4166</v>
      </c>
      <c r="L31" s="423">
        <v>5845</v>
      </c>
      <c r="M31" s="424">
        <v>4177</v>
      </c>
    </row>
    <row r="32" spans="1:13" ht="11.1" customHeight="1" x14ac:dyDescent="0.2">
      <c r="A32" s="422" t="s">
        <v>388</v>
      </c>
      <c r="B32" s="115">
        <v>58378</v>
      </c>
      <c r="C32" s="114">
        <v>31074</v>
      </c>
      <c r="D32" s="114">
        <v>27304</v>
      </c>
      <c r="E32" s="114">
        <v>43227</v>
      </c>
      <c r="F32" s="114">
        <v>15125</v>
      </c>
      <c r="G32" s="114">
        <v>9146</v>
      </c>
      <c r="H32" s="114">
        <v>15304</v>
      </c>
      <c r="I32" s="115">
        <v>17259</v>
      </c>
      <c r="J32" s="114">
        <v>12943</v>
      </c>
      <c r="K32" s="114">
        <v>4316</v>
      </c>
      <c r="L32" s="423">
        <v>7290</v>
      </c>
      <c r="M32" s="424">
        <v>6035</v>
      </c>
    </row>
    <row r="33" spans="1:13" s="110" customFormat="1" ht="11.1" customHeight="1" x14ac:dyDescent="0.2">
      <c r="A33" s="422" t="s">
        <v>389</v>
      </c>
      <c r="B33" s="115">
        <v>56034</v>
      </c>
      <c r="C33" s="114">
        <v>29596</v>
      </c>
      <c r="D33" s="114">
        <v>26438</v>
      </c>
      <c r="E33" s="114">
        <v>41067</v>
      </c>
      <c r="F33" s="114">
        <v>14943</v>
      </c>
      <c r="G33" s="114">
        <v>8498</v>
      </c>
      <c r="H33" s="114">
        <v>14944</v>
      </c>
      <c r="I33" s="115">
        <v>17001</v>
      </c>
      <c r="J33" s="114">
        <v>12890</v>
      </c>
      <c r="K33" s="114">
        <v>4111</v>
      </c>
      <c r="L33" s="423">
        <v>4095</v>
      </c>
      <c r="M33" s="424">
        <v>6590</v>
      </c>
    </row>
    <row r="34" spans="1:13" ht="15" customHeight="1" x14ac:dyDescent="0.2">
      <c r="A34" s="422" t="s">
        <v>395</v>
      </c>
      <c r="B34" s="115">
        <v>57458</v>
      </c>
      <c r="C34" s="114">
        <v>30235</v>
      </c>
      <c r="D34" s="114">
        <v>27223</v>
      </c>
      <c r="E34" s="114">
        <v>42131</v>
      </c>
      <c r="F34" s="114">
        <v>15314</v>
      </c>
      <c r="G34" s="114">
        <v>8431</v>
      </c>
      <c r="H34" s="114">
        <v>15575</v>
      </c>
      <c r="I34" s="115">
        <v>16977</v>
      </c>
      <c r="J34" s="114">
        <v>12813</v>
      </c>
      <c r="K34" s="114">
        <v>4164</v>
      </c>
      <c r="L34" s="423">
        <v>6917</v>
      </c>
      <c r="M34" s="424">
        <v>5504</v>
      </c>
    </row>
    <row r="35" spans="1:13" ht="11.1" customHeight="1" x14ac:dyDescent="0.2">
      <c r="A35" s="422" t="s">
        <v>387</v>
      </c>
      <c r="B35" s="115">
        <v>58406</v>
      </c>
      <c r="C35" s="114">
        <v>30886</v>
      </c>
      <c r="D35" s="114">
        <v>27520</v>
      </c>
      <c r="E35" s="114">
        <v>42701</v>
      </c>
      <c r="F35" s="114">
        <v>15694</v>
      </c>
      <c r="G35" s="114">
        <v>8241</v>
      </c>
      <c r="H35" s="114">
        <v>16084</v>
      </c>
      <c r="I35" s="115">
        <v>17210</v>
      </c>
      <c r="J35" s="114">
        <v>12911</v>
      </c>
      <c r="K35" s="114">
        <v>4299</v>
      </c>
      <c r="L35" s="423">
        <v>5373</v>
      </c>
      <c r="M35" s="424">
        <v>4463</v>
      </c>
    </row>
    <row r="36" spans="1:13" ht="11.1" customHeight="1" x14ac:dyDescent="0.2">
      <c r="A36" s="422" t="s">
        <v>388</v>
      </c>
      <c r="B36" s="115">
        <v>59899</v>
      </c>
      <c r="C36" s="114">
        <v>31715</v>
      </c>
      <c r="D36" s="114">
        <v>28184</v>
      </c>
      <c r="E36" s="114">
        <v>43848</v>
      </c>
      <c r="F36" s="114">
        <v>16040</v>
      </c>
      <c r="G36" s="114">
        <v>9186</v>
      </c>
      <c r="H36" s="114">
        <v>16325</v>
      </c>
      <c r="I36" s="115">
        <v>17372</v>
      </c>
      <c r="J36" s="114">
        <v>12804</v>
      </c>
      <c r="K36" s="114">
        <v>4568</v>
      </c>
      <c r="L36" s="423">
        <v>7081</v>
      </c>
      <c r="M36" s="424">
        <v>5749</v>
      </c>
    </row>
    <row r="37" spans="1:13" s="110" customFormat="1" ht="11.1" customHeight="1" x14ac:dyDescent="0.2">
      <c r="A37" s="422" t="s">
        <v>389</v>
      </c>
      <c r="B37" s="115">
        <v>57704</v>
      </c>
      <c r="C37" s="114">
        <v>30545</v>
      </c>
      <c r="D37" s="114">
        <v>27159</v>
      </c>
      <c r="E37" s="114">
        <v>42059</v>
      </c>
      <c r="F37" s="114">
        <v>15634</v>
      </c>
      <c r="G37" s="114">
        <v>8645</v>
      </c>
      <c r="H37" s="114">
        <v>15902</v>
      </c>
      <c r="I37" s="115">
        <v>16986</v>
      </c>
      <c r="J37" s="114">
        <v>12670</v>
      </c>
      <c r="K37" s="114">
        <v>4316</v>
      </c>
      <c r="L37" s="423">
        <v>3830</v>
      </c>
      <c r="M37" s="424">
        <v>6094</v>
      </c>
    </row>
    <row r="38" spans="1:13" ht="15" customHeight="1" x14ac:dyDescent="0.2">
      <c r="A38" s="425" t="s">
        <v>396</v>
      </c>
      <c r="B38" s="115">
        <v>59016</v>
      </c>
      <c r="C38" s="114">
        <v>31152</v>
      </c>
      <c r="D38" s="114">
        <v>27864</v>
      </c>
      <c r="E38" s="114">
        <v>42756</v>
      </c>
      <c r="F38" s="114">
        <v>16255</v>
      </c>
      <c r="G38" s="114">
        <v>8443</v>
      </c>
      <c r="H38" s="114">
        <v>16560</v>
      </c>
      <c r="I38" s="115">
        <v>17234</v>
      </c>
      <c r="J38" s="114">
        <v>12830</v>
      </c>
      <c r="K38" s="114">
        <v>4404</v>
      </c>
      <c r="L38" s="423">
        <v>6612</v>
      </c>
      <c r="M38" s="424">
        <v>5559</v>
      </c>
    </row>
    <row r="39" spans="1:13" ht="11.1" customHeight="1" x14ac:dyDescent="0.2">
      <c r="A39" s="422" t="s">
        <v>387</v>
      </c>
      <c r="B39" s="115">
        <v>60541</v>
      </c>
      <c r="C39" s="114">
        <v>32046</v>
      </c>
      <c r="D39" s="114">
        <v>28495</v>
      </c>
      <c r="E39" s="114">
        <v>43640</v>
      </c>
      <c r="F39" s="114">
        <v>16896</v>
      </c>
      <c r="G39" s="114">
        <v>8337</v>
      </c>
      <c r="H39" s="114">
        <v>17257</v>
      </c>
      <c r="I39" s="115">
        <v>17948</v>
      </c>
      <c r="J39" s="114">
        <v>13176</v>
      </c>
      <c r="K39" s="114">
        <v>4772</v>
      </c>
      <c r="L39" s="423">
        <v>6386</v>
      </c>
      <c r="M39" s="424">
        <v>4938</v>
      </c>
    </row>
    <row r="40" spans="1:13" ht="11.1" customHeight="1" x14ac:dyDescent="0.2">
      <c r="A40" s="425" t="s">
        <v>388</v>
      </c>
      <c r="B40" s="115">
        <v>61853</v>
      </c>
      <c r="C40" s="114">
        <v>32754</v>
      </c>
      <c r="D40" s="114">
        <v>29099</v>
      </c>
      <c r="E40" s="114">
        <v>44768</v>
      </c>
      <c r="F40" s="114">
        <v>17085</v>
      </c>
      <c r="G40" s="114">
        <v>9181</v>
      </c>
      <c r="H40" s="114">
        <v>17544</v>
      </c>
      <c r="I40" s="115">
        <v>17964</v>
      </c>
      <c r="J40" s="114">
        <v>13019</v>
      </c>
      <c r="K40" s="114">
        <v>4945</v>
      </c>
      <c r="L40" s="423">
        <v>7656</v>
      </c>
      <c r="M40" s="424">
        <v>6467</v>
      </c>
    </row>
    <row r="41" spans="1:13" s="110" customFormat="1" ht="11.1" customHeight="1" x14ac:dyDescent="0.2">
      <c r="A41" s="422" t="s">
        <v>389</v>
      </c>
      <c r="B41" s="115">
        <v>59498</v>
      </c>
      <c r="C41" s="114">
        <v>31388</v>
      </c>
      <c r="D41" s="114">
        <v>28110</v>
      </c>
      <c r="E41" s="114">
        <v>42828</v>
      </c>
      <c r="F41" s="114">
        <v>16670</v>
      </c>
      <c r="G41" s="114">
        <v>8545</v>
      </c>
      <c r="H41" s="114">
        <v>17197</v>
      </c>
      <c r="I41" s="115">
        <v>17617</v>
      </c>
      <c r="J41" s="114">
        <v>12934</v>
      </c>
      <c r="K41" s="114">
        <v>4683</v>
      </c>
      <c r="L41" s="423">
        <v>3880</v>
      </c>
      <c r="M41" s="424">
        <v>6290</v>
      </c>
    </row>
    <row r="42" spans="1:13" ht="15" customHeight="1" x14ac:dyDescent="0.2">
      <c r="A42" s="422" t="s">
        <v>397</v>
      </c>
      <c r="B42" s="115">
        <v>60345</v>
      </c>
      <c r="C42" s="114">
        <v>31771</v>
      </c>
      <c r="D42" s="114">
        <v>28574</v>
      </c>
      <c r="E42" s="114">
        <v>43373</v>
      </c>
      <c r="F42" s="114">
        <v>16972</v>
      </c>
      <c r="G42" s="114">
        <v>8267</v>
      </c>
      <c r="H42" s="114">
        <v>17703</v>
      </c>
      <c r="I42" s="115">
        <v>17592</v>
      </c>
      <c r="J42" s="114">
        <v>12844</v>
      </c>
      <c r="K42" s="114">
        <v>4748</v>
      </c>
      <c r="L42" s="423">
        <v>6697</v>
      </c>
      <c r="M42" s="424">
        <v>5820</v>
      </c>
    </row>
    <row r="43" spans="1:13" ht="11.1" customHeight="1" x14ac:dyDescent="0.2">
      <c r="A43" s="422" t="s">
        <v>387</v>
      </c>
      <c r="B43" s="115">
        <v>60954</v>
      </c>
      <c r="C43" s="114">
        <v>32084</v>
      </c>
      <c r="D43" s="114">
        <v>28870</v>
      </c>
      <c r="E43" s="114">
        <v>43550</v>
      </c>
      <c r="F43" s="114">
        <v>17404</v>
      </c>
      <c r="G43" s="114">
        <v>8033</v>
      </c>
      <c r="H43" s="114">
        <v>18149</v>
      </c>
      <c r="I43" s="115">
        <v>18025</v>
      </c>
      <c r="J43" s="114">
        <v>12926</v>
      </c>
      <c r="K43" s="114">
        <v>5099</v>
      </c>
      <c r="L43" s="423">
        <v>6142</v>
      </c>
      <c r="M43" s="424">
        <v>5577</v>
      </c>
    </row>
    <row r="44" spans="1:13" ht="11.1" customHeight="1" x14ac:dyDescent="0.2">
      <c r="A44" s="422" t="s">
        <v>388</v>
      </c>
      <c r="B44" s="115">
        <v>62059</v>
      </c>
      <c r="C44" s="114">
        <v>32464</v>
      </c>
      <c r="D44" s="114">
        <v>29595</v>
      </c>
      <c r="E44" s="114">
        <v>44257</v>
      </c>
      <c r="F44" s="114">
        <v>17802</v>
      </c>
      <c r="G44" s="114">
        <v>8862</v>
      </c>
      <c r="H44" s="114">
        <v>18402</v>
      </c>
      <c r="I44" s="115">
        <v>18145</v>
      </c>
      <c r="J44" s="114">
        <v>12771</v>
      </c>
      <c r="K44" s="114">
        <v>5374</v>
      </c>
      <c r="L44" s="423">
        <v>7282</v>
      </c>
      <c r="M44" s="424">
        <v>6363</v>
      </c>
    </row>
    <row r="45" spans="1:13" s="110" customFormat="1" ht="11.1" customHeight="1" x14ac:dyDescent="0.2">
      <c r="A45" s="422" t="s">
        <v>389</v>
      </c>
      <c r="B45" s="115">
        <v>59768</v>
      </c>
      <c r="C45" s="114">
        <v>31149</v>
      </c>
      <c r="D45" s="114">
        <v>28619</v>
      </c>
      <c r="E45" s="114">
        <v>42269</v>
      </c>
      <c r="F45" s="114">
        <v>17499</v>
      </c>
      <c r="G45" s="114">
        <v>8324</v>
      </c>
      <c r="H45" s="114">
        <v>18064</v>
      </c>
      <c r="I45" s="115">
        <v>17696</v>
      </c>
      <c r="J45" s="114">
        <v>12593</v>
      </c>
      <c r="K45" s="114">
        <v>5103</v>
      </c>
      <c r="L45" s="423">
        <v>4169</v>
      </c>
      <c r="M45" s="424">
        <v>6458</v>
      </c>
    </row>
    <row r="46" spans="1:13" ht="15" customHeight="1" x14ac:dyDescent="0.2">
      <c r="A46" s="422" t="s">
        <v>398</v>
      </c>
      <c r="B46" s="115">
        <v>60230</v>
      </c>
      <c r="C46" s="114">
        <v>31341</v>
      </c>
      <c r="D46" s="114">
        <v>28889</v>
      </c>
      <c r="E46" s="114">
        <v>42482</v>
      </c>
      <c r="F46" s="114">
        <v>17748</v>
      </c>
      <c r="G46" s="114">
        <v>8063</v>
      </c>
      <c r="H46" s="114">
        <v>18479</v>
      </c>
      <c r="I46" s="115">
        <v>17592</v>
      </c>
      <c r="J46" s="114">
        <v>12439</v>
      </c>
      <c r="K46" s="114">
        <v>5153</v>
      </c>
      <c r="L46" s="423">
        <v>6432</v>
      </c>
      <c r="M46" s="424">
        <v>5982</v>
      </c>
    </row>
    <row r="47" spans="1:13" ht="11.1" customHeight="1" x14ac:dyDescent="0.2">
      <c r="A47" s="422" t="s">
        <v>387</v>
      </c>
      <c r="B47" s="115">
        <v>61152</v>
      </c>
      <c r="C47" s="114">
        <v>31700</v>
      </c>
      <c r="D47" s="114">
        <v>29452</v>
      </c>
      <c r="E47" s="114">
        <v>42882</v>
      </c>
      <c r="F47" s="114">
        <v>18270</v>
      </c>
      <c r="G47" s="114">
        <v>7942</v>
      </c>
      <c r="H47" s="114">
        <v>19022</v>
      </c>
      <c r="I47" s="115">
        <v>18189</v>
      </c>
      <c r="J47" s="114">
        <v>12724</v>
      </c>
      <c r="K47" s="114">
        <v>5465</v>
      </c>
      <c r="L47" s="423">
        <v>5875</v>
      </c>
      <c r="M47" s="424">
        <v>5016</v>
      </c>
    </row>
    <row r="48" spans="1:13" ht="11.1" customHeight="1" x14ac:dyDescent="0.2">
      <c r="A48" s="422" t="s">
        <v>388</v>
      </c>
      <c r="B48" s="115">
        <v>62239</v>
      </c>
      <c r="C48" s="114">
        <v>32169</v>
      </c>
      <c r="D48" s="114">
        <v>30070</v>
      </c>
      <c r="E48" s="114">
        <v>43676</v>
      </c>
      <c r="F48" s="114">
        <v>18563</v>
      </c>
      <c r="G48" s="114">
        <v>8761</v>
      </c>
      <c r="H48" s="114">
        <v>19205</v>
      </c>
      <c r="I48" s="115">
        <v>18284</v>
      </c>
      <c r="J48" s="114">
        <v>12553</v>
      </c>
      <c r="K48" s="114">
        <v>5731</v>
      </c>
      <c r="L48" s="423">
        <v>7409</v>
      </c>
      <c r="M48" s="424">
        <v>6373</v>
      </c>
    </row>
    <row r="49" spans="1:17" s="110" customFormat="1" ht="11.1" customHeight="1" x14ac:dyDescent="0.2">
      <c r="A49" s="422" t="s">
        <v>389</v>
      </c>
      <c r="B49" s="115">
        <v>60075</v>
      </c>
      <c r="C49" s="114">
        <v>30813</v>
      </c>
      <c r="D49" s="114">
        <v>29262</v>
      </c>
      <c r="E49" s="114">
        <v>41775</v>
      </c>
      <c r="F49" s="114">
        <v>18300</v>
      </c>
      <c r="G49" s="114">
        <v>8270</v>
      </c>
      <c r="H49" s="114">
        <v>18826</v>
      </c>
      <c r="I49" s="115">
        <v>17795</v>
      </c>
      <c r="J49" s="114">
        <v>12429</v>
      </c>
      <c r="K49" s="114">
        <v>5366</v>
      </c>
      <c r="L49" s="423">
        <v>3830</v>
      </c>
      <c r="M49" s="424">
        <v>6106</v>
      </c>
    </row>
    <row r="50" spans="1:17" ht="15" customHeight="1" x14ac:dyDescent="0.2">
      <c r="A50" s="422" t="s">
        <v>399</v>
      </c>
      <c r="B50" s="143">
        <v>60211</v>
      </c>
      <c r="C50" s="144">
        <v>30738</v>
      </c>
      <c r="D50" s="144">
        <v>29473</v>
      </c>
      <c r="E50" s="144">
        <v>41805</v>
      </c>
      <c r="F50" s="144">
        <v>18406</v>
      </c>
      <c r="G50" s="144">
        <v>7967</v>
      </c>
      <c r="H50" s="144">
        <v>19055</v>
      </c>
      <c r="I50" s="143">
        <v>17069</v>
      </c>
      <c r="J50" s="144">
        <v>11864</v>
      </c>
      <c r="K50" s="144">
        <v>5205</v>
      </c>
      <c r="L50" s="426">
        <v>5867</v>
      </c>
      <c r="M50" s="427">
        <v>5787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-3.1545741324921134E-2</v>
      </c>
      <c r="C6" s="480">
        <f>'Tabelle 3.3'!J11</f>
        <v>-2.9729422464756707</v>
      </c>
      <c r="D6" s="481">
        <f t="shared" ref="D6:E9" si="0">IF(OR(AND(B6&gt;=-50,B6&lt;=50),ISNUMBER(B6)=FALSE),B6,"")</f>
        <v>-3.1545741324921134E-2</v>
      </c>
      <c r="E6" s="481">
        <f t="shared" si="0"/>
        <v>-2.9729422464756707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-3.1545741324921134E-2</v>
      </c>
      <c r="C14" s="480">
        <f>'Tabelle 3.3'!J11</f>
        <v>-2.9729422464756707</v>
      </c>
      <c r="D14" s="481">
        <f>IF(OR(AND(B14&gt;=-50,B14&lt;=50),ISNUMBER(B14)=FALSE),B14,"")</f>
        <v>-3.1545741324921134E-2</v>
      </c>
      <c r="E14" s="481">
        <f>IF(OR(AND(C14&gt;=-50,C14&lt;=50),ISNUMBER(C14)=FALSE),C14,"")</f>
        <v>-2.9729422464756707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1.1807447774750226</v>
      </c>
      <c r="C15" s="480">
        <f>'Tabelle 3.3'!J12</f>
        <v>5.5755395683453237</v>
      </c>
      <c r="D15" s="481">
        <f t="shared" ref="D15:E45" si="3">IF(OR(AND(B15&gt;=-50,B15&lt;=50),ISNUMBER(B15)=FALSE),B15,"")</f>
        <v>1.1807447774750226</v>
      </c>
      <c r="E15" s="481">
        <f t="shared" si="3"/>
        <v>5.5755395683453237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0.80601826974744761</v>
      </c>
      <c r="C16" s="480">
        <f>'Tabelle 3.3'!J13</f>
        <v>-2.5423728813559321</v>
      </c>
      <c r="D16" s="481">
        <f t="shared" si="3"/>
        <v>0.80601826974744761</v>
      </c>
      <c r="E16" s="481">
        <f t="shared" si="3"/>
        <v>-2.5423728813559321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-2.8649760109664153</v>
      </c>
      <c r="C17" s="480">
        <f>'Tabelle 3.3'!J14</f>
        <v>1.2232415902140672</v>
      </c>
      <c r="D17" s="481">
        <f t="shared" si="3"/>
        <v>-2.8649760109664153</v>
      </c>
      <c r="E17" s="481">
        <f t="shared" si="3"/>
        <v>1.2232415902140672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4.3273350471293917</v>
      </c>
      <c r="C18" s="480">
        <f>'Tabelle 3.3'!J15</f>
        <v>1.8404907975460123</v>
      </c>
      <c r="D18" s="481">
        <f t="shared" si="3"/>
        <v>4.3273350471293917</v>
      </c>
      <c r="E18" s="481">
        <f t="shared" si="3"/>
        <v>1.8404907975460123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-5.0838968194340097</v>
      </c>
      <c r="C19" s="480">
        <f>'Tabelle 3.3'!J16</f>
        <v>0.77220077220077221</v>
      </c>
      <c r="D19" s="481">
        <f t="shared" si="3"/>
        <v>-5.0838968194340097</v>
      </c>
      <c r="E19" s="481">
        <f t="shared" si="3"/>
        <v>0.77220077220077221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-11.053719008264462</v>
      </c>
      <c r="C20" s="480">
        <f>'Tabelle 3.3'!J17</f>
        <v>-2.8571428571428572</v>
      </c>
      <c r="D20" s="481">
        <f t="shared" si="3"/>
        <v>-11.053719008264462</v>
      </c>
      <c r="E20" s="481">
        <f t="shared" si="3"/>
        <v>-2.8571428571428572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-2.445752114748069</v>
      </c>
      <c r="C21" s="480">
        <f>'Tabelle 3.3'!J18</f>
        <v>-0.41379310344827586</v>
      </c>
      <c r="D21" s="481">
        <f t="shared" si="3"/>
        <v>-2.445752114748069</v>
      </c>
      <c r="E21" s="481">
        <f t="shared" si="3"/>
        <v>-0.41379310344827586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1.1378555798687089</v>
      </c>
      <c r="C22" s="480">
        <f>'Tabelle 3.3'!J19</f>
        <v>-5.3571428571428568</v>
      </c>
      <c r="D22" s="481">
        <f t="shared" si="3"/>
        <v>1.1378555798687089</v>
      </c>
      <c r="E22" s="481">
        <f t="shared" si="3"/>
        <v>-5.3571428571428568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-1.125703564727955</v>
      </c>
      <c r="C23" s="480">
        <f>'Tabelle 3.3'!J20</f>
        <v>3.8461538461538463</v>
      </c>
      <c r="D23" s="481">
        <f t="shared" si="3"/>
        <v>-1.125703564727955</v>
      </c>
      <c r="E23" s="481">
        <f t="shared" si="3"/>
        <v>3.8461538461538463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-1.1264080100125156</v>
      </c>
      <c r="C24" s="480">
        <f>'Tabelle 3.3'!J21</f>
        <v>-10.505359877488514</v>
      </c>
      <c r="D24" s="481">
        <f t="shared" si="3"/>
        <v>-1.1264080100125156</v>
      </c>
      <c r="E24" s="481">
        <f t="shared" si="3"/>
        <v>-10.505359877488514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6.3745019920318722</v>
      </c>
      <c r="C25" s="480">
        <f>'Tabelle 3.3'!J22</f>
        <v>-2.4242424242424243</v>
      </c>
      <c r="D25" s="481">
        <f t="shared" si="3"/>
        <v>6.3745019920318722</v>
      </c>
      <c r="E25" s="481">
        <f t="shared" si="3"/>
        <v>-2.4242424242424243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0.31372549019607843</v>
      </c>
      <c r="C26" s="480">
        <f>'Tabelle 3.3'!J23</f>
        <v>-9.7560975609756095</v>
      </c>
      <c r="D26" s="481">
        <f t="shared" si="3"/>
        <v>0.31372549019607843</v>
      </c>
      <c r="E26" s="481">
        <f t="shared" si="3"/>
        <v>-9.7560975609756095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0.59322033898305082</v>
      </c>
      <c r="C27" s="480">
        <f>'Tabelle 3.3'!J24</f>
        <v>-3.1472081218274113</v>
      </c>
      <c r="D27" s="481">
        <f t="shared" si="3"/>
        <v>0.59322033898305082</v>
      </c>
      <c r="E27" s="481">
        <f t="shared" si="3"/>
        <v>-3.1472081218274113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0.34982508745627189</v>
      </c>
      <c r="C28" s="480">
        <f>'Tabelle 3.3'!J25</f>
        <v>1.1508951406649617</v>
      </c>
      <c r="D28" s="481">
        <f t="shared" si="3"/>
        <v>0.34982508745627189</v>
      </c>
      <c r="E28" s="481">
        <f t="shared" si="3"/>
        <v>1.1508951406649617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-21.353558926487747</v>
      </c>
      <c r="C29" s="480">
        <f>'Tabelle 3.3'!J26</f>
        <v>0</v>
      </c>
      <c r="D29" s="481">
        <f t="shared" si="3"/>
        <v>-21.353558926487747</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3.0560861260635526</v>
      </c>
      <c r="C30" s="480">
        <f>'Tabelle 3.3'!J27</f>
        <v>-13.108614232209737</v>
      </c>
      <c r="D30" s="481">
        <f t="shared" si="3"/>
        <v>3.0560861260635526</v>
      </c>
      <c r="E30" s="481">
        <f t="shared" si="3"/>
        <v>-13.108614232209737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1.9967620075553156</v>
      </c>
      <c r="C31" s="480">
        <f>'Tabelle 3.3'!J28</f>
        <v>-3.5294117647058822</v>
      </c>
      <c r="D31" s="481">
        <f t="shared" si="3"/>
        <v>1.9967620075553156</v>
      </c>
      <c r="E31" s="481">
        <f t="shared" si="3"/>
        <v>-3.5294117647058822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3.128286014721346</v>
      </c>
      <c r="C32" s="480">
        <f>'Tabelle 3.3'!J29</f>
        <v>1.5641293013555788</v>
      </c>
      <c r="D32" s="481">
        <f t="shared" si="3"/>
        <v>3.128286014721346</v>
      </c>
      <c r="E32" s="481">
        <f t="shared" si="3"/>
        <v>1.5641293013555788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3.7345025703054127</v>
      </c>
      <c r="C33" s="480">
        <f>'Tabelle 3.3'!J30</f>
        <v>8.695652173913043</v>
      </c>
      <c r="D33" s="481">
        <f t="shared" si="3"/>
        <v>3.7345025703054127</v>
      </c>
      <c r="E33" s="481">
        <f t="shared" si="3"/>
        <v>8.695652173913043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-0.6582884500299222</v>
      </c>
      <c r="C34" s="480">
        <f>'Tabelle 3.3'!J31</f>
        <v>-4.3116883116883118</v>
      </c>
      <c r="D34" s="481">
        <f t="shared" si="3"/>
        <v>-0.6582884500299222</v>
      </c>
      <c r="E34" s="481">
        <f t="shared" si="3"/>
        <v>-4.3116883116883118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1.1807447774750226</v>
      </c>
      <c r="C37" s="480">
        <f>'Tabelle 3.3'!J34</f>
        <v>5.5755395683453237</v>
      </c>
      <c r="D37" s="481">
        <f t="shared" si="3"/>
        <v>1.1807447774750226</v>
      </c>
      <c r="E37" s="481">
        <f t="shared" si="3"/>
        <v>5.5755395683453237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-2.240646841167603</v>
      </c>
      <c r="C38" s="480">
        <f>'Tabelle 3.3'!J35</f>
        <v>0.32894736842105265</v>
      </c>
      <c r="D38" s="481">
        <f t="shared" si="3"/>
        <v>-2.240646841167603</v>
      </c>
      <c r="E38" s="481">
        <f t="shared" si="3"/>
        <v>0.32894736842105265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0.66243010800979052</v>
      </c>
      <c r="C39" s="480">
        <f>'Tabelle 3.3'!J36</f>
        <v>-3.668880268262213</v>
      </c>
      <c r="D39" s="481">
        <f t="shared" si="3"/>
        <v>0.66243010800979052</v>
      </c>
      <c r="E39" s="481">
        <f t="shared" si="3"/>
        <v>-3.668880268262213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0.66243010800979052</v>
      </c>
      <c r="C45" s="480">
        <f>'Tabelle 3.3'!J36</f>
        <v>-3.668880268262213</v>
      </c>
      <c r="D45" s="481">
        <f t="shared" si="3"/>
        <v>0.66243010800979052</v>
      </c>
      <c r="E45" s="481">
        <f t="shared" si="3"/>
        <v>-3.668880268262213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53344</v>
      </c>
      <c r="C51" s="487">
        <v>13430</v>
      </c>
      <c r="D51" s="487">
        <v>3768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55182</v>
      </c>
      <c r="C52" s="487">
        <v>13740</v>
      </c>
      <c r="D52" s="487">
        <v>4113</v>
      </c>
      <c r="E52" s="488">
        <f t="shared" ref="E52:G70" si="11">IF($A$51=37802,IF(COUNTBLANK(B$51:B$70)&gt;0,#N/A,B52/B$51*100),IF(COUNTBLANK(B$51:B$75)&gt;0,#N/A,B52/B$51*100))</f>
        <v>103.44556088782244</v>
      </c>
      <c r="F52" s="488">
        <f t="shared" si="11"/>
        <v>102.30826507818318</v>
      </c>
      <c r="G52" s="488">
        <f t="shared" si="11"/>
        <v>109.156050955414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56344</v>
      </c>
      <c r="C53" s="487">
        <v>13610</v>
      </c>
      <c r="D53" s="487">
        <v>4211</v>
      </c>
      <c r="E53" s="488">
        <f t="shared" si="11"/>
        <v>105.623875224955</v>
      </c>
      <c r="F53" s="488">
        <f t="shared" si="11"/>
        <v>101.3402829486225</v>
      </c>
      <c r="G53" s="488">
        <f t="shared" si="11"/>
        <v>111.75690021231421</v>
      </c>
      <c r="H53" s="489">
        <f>IF(ISERROR(L53)=TRUE,IF(MONTH(A53)=MONTH(MAX(A$51:A$75)),A53,""),"")</f>
        <v>41883</v>
      </c>
      <c r="I53" s="488">
        <f t="shared" si="12"/>
        <v>105.623875224955</v>
      </c>
      <c r="J53" s="488">
        <f t="shared" si="10"/>
        <v>101.3402829486225</v>
      </c>
      <c r="K53" s="488">
        <f t="shared" si="10"/>
        <v>111.75690021231421</v>
      </c>
      <c r="L53" s="488" t="e">
        <f t="shared" si="13"/>
        <v>#N/A</v>
      </c>
    </row>
    <row r="54" spans="1:14" ht="15" customHeight="1" x14ac:dyDescent="0.2">
      <c r="A54" s="490" t="s">
        <v>462</v>
      </c>
      <c r="B54" s="487">
        <v>53785</v>
      </c>
      <c r="C54" s="487">
        <v>13389</v>
      </c>
      <c r="D54" s="487">
        <v>3893</v>
      </c>
      <c r="E54" s="488">
        <f t="shared" si="11"/>
        <v>100.8267096580684</v>
      </c>
      <c r="F54" s="488">
        <f t="shared" si="11"/>
        <v>99.694713328369318</v>
      </c>
      <c r="G54" s="488">
        <f t="shared" si="11"/>
        <v>103.31740976645436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55199</v>
      </c>
      <c r="C55" s="487">
        <v>12876</v>
      </c>
      <c r="D55" s="487">
        <v>3952</v>
      </c>
      <c r="E55" s="488">
        <f t="shared" si="11"/>
        <v>103.47742951409717</v>
      </c>
      <c r="F55" s="488">
        <f t="shared" si="11"/>
        <v>95.874906924795226</v>
      </c>
      <c r="G55" s="488">
        <f t="shared" si="11"/>
        <v>104.8832271762208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56933</v>
      </c>
      <c r="C56" s="487">
        <v>12999</v>
      </c>
      <c r="D56" s="487">
        <v>4166</v>
      </c>
      <c r="E56" s="488">
        <f t="shared" si="11"/>
        <v>106.72802939412118</v>
      </c>
      <c r="F56" s="488">
        <f t="shared" si="11"/>
        <v>96.790766939687273</v>
      </c>
      <c r="G56" s="488">
        <f t="shared" si="11"/>
        <v>110.56263269639066</v>
      </c>
      <c r="H56" s="489" t="str">
        <f t="shared" si="14"/>
        <v/>
      </c>
      <c r="I56" s="488" t="str">
        <f t="shared" si="12"/>
        <v/>
      </c>
      <c r="J56" s="488" t="str">
        <f t="shared" si="10"/>
        <v/>
      </c>
      <c r="K56" s="488" t="str">
        <f t="shared" si="10"/>
        <v/>
      </c>
      <c r="L56" s="488" t="e">
        <f t="shared" si="13"/>
        <v>#N/A</v>
      </c>
    </row>
    <row r="57" spans="1:14" ht="15" customHeight="1" x14ac:dyDescent="0.2">
      <c r="A57" s="490">
        <v>42248</v>
      </c>
      <c r="B57" s="487">
        <v>58378</v>
      </c>
      <c r="C57" s="487">
        <v>12943</v>
      </c>
      <c r="D57" s="487">
        <v>4316</v>
      </c>
      <c r="E57" s="488">
        <f t="shared" si="11"/>
        <v>109.4368626274745</v>
      </c>
      <c r="F57" s="488">
        <f t="shared" si="11"/>
        <v>96.373790022338042</v>
      </c>
      <c r="G57" s="488">
        <f t="shared" si="11"/>
        <v>114.5435244161359</v>
      </c>
      <c r="H57" s="489">
        <f t="shared" si="14"/>
        <v>42248</v>
      </c>
      <c r="I57" s="488">
        <f t="shared" si="12"/>
        <v>109.4368626274745</v>
      </c>
      <c r="J57" s="488">
        <f t="shared" si="10"/>
        <v>96.373790022338042</v>
      </c>
      <c r="K57" s="488">
        <f t="shared" si="10"/>
        <v>114.5435244161359</v>
      </c>
      <c r="L57" s="488" t="e">
        <f t="shared" si="13"/>
        <v>#N/A</v>
      </c>
    </row>
    <row r="58" spans="1:14" ht="15" customHeight="1" x14ac:dyDescent="0.2">
      <c r="A58" s="490" t="s">
        <v>465</v>
      </c>
      <c r="B58" s="487">
        <v>56034</v>
      </c>
      <c r="C58" s="487">
        <v>12890</v>
      </c>
      <c r="D58" s="487">
        <v>4111</v>
      </c>
      <c r="E58" s="488">
        <f t="shared" si="11"/>
        <v>105.04274145170966</v>
      </c>
      <c r="F58" s="488">
        <f t="shared" si="11"/>
        <v>95.979151154132538</v>
      </c>
      <c r="G58" s="488">
        <f t="shared" si="11"/>
        <v>109.10297239915074</v>
      </c>
      <c r="H58" s="489" t="str">
        <f t="shared" si="14"/>
        <v/>
      </c>
      <c r="I58" s="488" t="str">
        <f t="shared" si="12"/>
        <v/>
      </c>
      <c r="J58" s="488" t="str">
        <f t="shared" si="10"/>
        <v/>
      </c>
      <c r="K58" s="488" t="str">
        <f t="shared" si="10"/>
        <v/>
      </c>
      <c r="L58" s="488" t="e">
        <f t="shared" si="13"/>
        <v>#N/A</v>
      </c>
    </row>
    <row r="59" spans="1:14" ht="15" customHeight="1" x14ac:dyDescent="0.2">
      <c r="A59" s="490" t="s">
        <v>466</v>
      </c>
      <c r="B59" s="487">
        <v>57458</v>
      </c>
      <c r="C59" s="487">
        <v>12813</v>
      </c>
      <c r="D59" s="487">
        <v>4164</v>
      </c>
      <c r="E59" s="488">
        <f t="shared" si="11"/>
        <v>107.71220755848829</v>
      </c>
      <c r="F59" s="488">
        <f t="shared" si="11"/>
        <v>95.405807892777361</v>
      </c>
      <c r="G59" s="488">
        <f t="shared" si="11"/>
        <v>110.50955414012739</v>
      </c>
      <c r="H59" s="489" t="str">
        <f t="shared" si="14"/>
        <v/>
      </c>
      <c r="I59" s="488" t="str">
        <f t="shared" si="12"/>
        <v/>
      </c>
      <c r="J59" s="488" t="str">
        <f t="shared" si="10"/>
        <v/>
      </c>
      <c r="K59" s="488" t="str">
        <f t="shared" si="10"/>
        <v/>
      </c>
      <c r="L59" s="488" t="e">
        <f t="shared" si="13"/>
        <v>#N/A</v>
      </c>
    </row>
    <row r="60" spans="1:14" ht="15" customHeight="1" x14ac:dyDescent="0.2">
      <c r="A60" s="490" t="s">
        <v>467</v>
      </c>
      <c r="B60" s="487">
        <v>58406</v>
      </c>
      <c r="C60" s="487">
        <v>12911</v>
      </c>
      <c r="D60" s="487">
        <v>4299</v>
      </c>
      <c r="E60" s="488">
        <f t="shared" si="11"/>
        <v>109.48935212957409</v>
      </c>
      <c r="F60" s="488">
        <f t="shared" si="11"/>
        <v>96.135517498138498</v>
      </c>
      <c r="G60" s="488">
        <f t="shared" si="11"/>
        <v>114.0923566878981</v>
      </c>
      <c r="H60" s="489" t="str">
        <f t="shared" si="14"/>
        <v/>
      </c>
      <c r="I60" s="488" t="str">
        <f t="shared" si="12"/>
        <v/>
      </c>
      <c r="J60" s="488" t="str">
        <f t="shared" si="10"/>
        <v/>
      </c>
      <c r="K60" s="488" t="str">
        <f t="shared" si="10"/>
        <v/>
      </c>
      <c r="L60" s="488" t="e">
        <f t="shared" si="13"/>
        <v>#N/A</v>
      </c>
    </row>
    <row r="61" spans="1:14" ht="15" customHeight="1" x14ac:dyDescent="0.2">
      <c r="A61" s="490">
        <v>42614</v>
      </c>
      <c r="B61" s="487">
        <v>59899</v>
      </c>
      <c r="C61" s="487">
        <v>12804</v>
      </c>
      <c r="D61" s="487">
        <v>4568</v>
      </c>
      <c r="E61" s="488">
        <f t="shared" si="11"/>
        <v>112.28816736652669</v>
      </c>
      <c r="F61" s="488">
        <f t="shared" si="11"/>
        <v>95.338793745346237</v>
      </c>
      <c r="G61" s="488">
        <f t="shared" si="11"/>
        <v>121.23142250530785</v>
      </c>
      <c r="H61" s="489">
        <f t="shared" si="14"/>
        <v>42614</v>
      </c>
      <c r="I61" s="488">
        <f t="shared" si="12"/>
        <v>112.28816736652669</v>
      </c>
      <c r="J61" s="488">
        <f t="shared" si="10"/>
        <v>95.338793745346237</v>
      </c>
      <c r="K61" s="488">
        <f t="shared" si="10"/>
        <v>121.23142250530785</v>
      </c>
      <c r="L61" s="488" t="e">
        <f t="shared" si="13"/>
        <v>#N/A</v>
      </c>
    </row>
    <row r="62" spans="1:14" ht="15" customHeight="1" x14ac:dyDescent="0.2">
      <c r="A62" s="490" t="s">
        <v>468</v>
      </c>
      <c r="B62" s="487">
        <v>57704</v>
      </c>
      <c r="C62" s="487">
        <v>12670</v>
      </c>
      <c r="D62" s="487">
        <v>4316</v>
      </c>
      <c r="E62" s="488">
        <f t="shared" si="11"/>
        <v>108.17336532693463</v>
      </c>
      <c r="F62" s="488">
        <f t="shared" si="11"/>
        <v>94.34102755026062</v>
      </c>
      <c r="G62" s="488">
        <f t="shared" si="11"/>
        <v>114.5435244161359</v>
      </c>
      <c r="H62" s="489" t="str">
        <f t="shared" si="14"/>
        <v/>
      </c>
      <c r="I62" s="488" t="str">
        <f t="shared" si="12"/>
        <v/>
      </c>
      <c r="J62" s="488" t="str">
        <f t="shared" si="10"/>
        <v/>
      </c>
      <c r="K62" s="488" t="str">
        <f t="shared" si="10"/>
        <v/>
      </c>
      <c r="L62" s="488" t="e">
        <f t="shared" si="13"/>
        <v>#N/A</v>
      </c>
    </row>
    <row r="63" spans="1:14" ht="15" customHeight="1" x14ac:dyDescent="0.2">
      <c r="A63" s="490" t="s">
        <v>469</v>
      </c>
      <c r="B63" s="487">
        <v>59016</v>
      </c>
      <c r="C63" s="487">
        <v>12830</v>
      </c>
      <c r="D63" s="487">
        <v>4404</v>
      </c>
      <c r="E63" s="488">
        <f t="shared" si="11"/>
        <v>110.63287342531494</v>
      </c>
      <c r="F63" s="488">
        <f t="shared" si="11"/>
        <v>95.532390171258371</v>
      </c>
      <c r="G63" s="488">
        <f t="shared" si="11"/>
        <v>116.87898089171975</v>
      </c>
      <c r="H63" s="489" t="str">
        <f t="shared" si="14"/>
        <v/>
      </c>
      <c r="I63" s="488" t="str">
        <f t="shared" si="12"/>
        <v/>
      </c>
      <c r="J63" s="488" t="str">
        <f t="shared" si="10"/>
        <v/>
      </c>
      <c r="K63" s="488" t="str">
        <f t="shared" si="10"/>
        <v/>
      </c>
      <c r="L63" s="488" t="e">
        <f t="shared" si="13"/>
        <v>#N/A</v>
      </c>
    </row>
    <row r="64" spans="1:14" ht="15" customHeight="1" x14ac:dyDescent="0.2">
      <c r="A64" s="490" t="s">
        <v>470</v>
      </c>
      <c r="B64" s="487">
        <v>60541</v>
      </c>
      <c r="C64" s="487">
        <v>13176</v>
      </c>
      <c r="D64" s="487">
        <v>4772</v>
      </c>
      <c r="E64" s="488">
        <f t="shared" si="11"/>
        <v>113.49167666466707</v>
      </c>
      <c r="F64" s="488">
        <f t="shared" si="11"/>
        <v>98.108711839166034</v>
      </c>
      <c r="G64" s="488">
        <f t="shared" si="11"/>
        <v>126.64543524416136</v>
      </c>
      <c r="H64" s="489" t="str">
        <f t="shared" si="14"/>
        <v/>
      </c>
      <c r="I64" s="488" t="str">
        <f t="shared" si="12"/>
        <v/>
      </c>
      <c r="J64" s="488" t="str">
        <f t="shared" si="10"/>
        <v/>
      </c>
      <c r="K64" s="488" t="str">
        <f t="shared" si="10"/>
        <v/>
      </c>
      <c r="L64" s="488" t="e">
        <f t="shared" si="13"/>
        <v>#N/A</v>
      </c>
    </row>
    <row r="65" spans="1:12" ht="15" customHeight="1" x14ac:dyDescent="0.2">
      <c r="A65" s="490">
        <v>42979</v>
      </c>
      <c r="B65" s="487">
        <v>61853</v>
      </c>
      <c r="C65" s="487">
        <v>13019</v>
      </c>
      <c r="D65" s="487">
        <v>4945</v>
      </c>
      <c r="E65" s="488">
        <f t="shared" si="11"/>
        <v>115.95118476304739</v>
      </c>
      <c r="F65" s="488">
        <f t="shared" si="11"/>
        <v>96.939687267311996</v>
      </c>
      <c r="G65" s="488">
        <f t="shared" si="11"/>
        <v>131.23673036093416</v>
      </c>
      <c r="H65" s="489">
        <f t="shared" si="14"/>
        <v>42979</v>
      </c>
      <c r="I65" s="488">
        <f t="shared" si="12"/>
        <v>115.95118476304739</v>
      </c>
      <c r="J65" s="488">
        <f t="shared" si="10"/>
        <v>96.939687267311996</v>
      </c>
      <c r="K65" s="488">
        <f t="shared" si="10"/>
        <v>131.23673036093416</v>
      </c>
      <c r="L65" s="488" t="e">
        <f t="shared" si="13"/>
        <v>#N/A</v>
      </c>
    </row>
    <row r="66" spans="1:12" ht="15" customHeight="1" x14ac:dyDescent="0.2">
      <c r="A66" s="490" t="s">
        <v>471</v>
      </c>
      <c r="B66" s="487">
        <v>59498</v>
      </c>
      <c r="C66" s="487">
        <v>12934</v>
      </c>
      <c r="D66" s="487">
        <v>4683</v>
      </c>
      <c r="E66" s="488">
        <f t="shared" si="11"/>
        <v>111.53644271145771</v>
      </c>
      <c r="F66" s="488">
        <f t="shared" si="11"/>
        <v>96.306775874906918</v>
      </c>
      <c r="G66" s="488">
        <f t="shared" si="11"/>
        <v>124.28343949044587</v>
      </c>
      <c r="H66" s="489" t="str">
        <f t="shared" si="14"/>
        <v/>
      </c>
      <c r="I66" s="488" t="str">
        <f t="shared" si="12"/>
        <v/>
      </c>
      <c r="J66" s="488" t="str">
        <f t="shared" si="10"/>
        <v/>
      </c>
      <c r="K66" s="488" t="str">
        <f t="shared" si="10"/>
        <v/>
      </c>
      <c r="L66" s="488" t="e">
        <f t="shared" si="13"/>
        <v>#N/A</v>
      </c>
    </row>
    <row r="67" spans="1:12" ht="15" customHeight="1" x14ac:dyDescent="0.2">
      <c r="A67" s="490" t="s">
        <v>472</v>
      </c>
      <c r="B67" s="487">
        <v>60345</v>
      </c>
      <c r="C67" s="487">
        <v>12844</v>
      </c>
      <c r="D67" s="487">
        <v>4748</v>
      </c>
      <c r="E67" s="488">
        <f t="shared" si="11"/>
        <v>113.12425014997001</v>
      </c>
      <c r="F67" s="488">
        <f t="shared" si="11"/>
        <v>95.636634400595682</v>
      </c>
      <c r="G67" s="488">
        <f t="shared" si="11"/>
        <v>126.00849256900213</v>
      </c>
      <c r="H67" s="489" t="str">
        <f t="shared" si="14"/>
        <v/>
      </c>
      <c r="I67" s="488" t="str">
        <f t="shared" si="12"/>
        <v/>
      </c>
      <c r="J67" s="488" t="str">
        <f t="shared" si="12"/>
        <v/>
      </c>
      <c r="K67" s="488" t="str">
        <f t="shared" si="12"/>
        <v/>
      </c>
      <c r="L67" s="488" t="e">
        <f t="shared" si="13"/>
        <v>#N/A</v>
      </c>
    </row>
    <row r="68" spans="1:12" ht="15" customHeight="1" x14ac:dyDescent="0.2">
      <c r="A68" s="490" t="s">
        <v>473</v>
      </c>
      <c r="B68" s="487">
        <v>60954</v>
      </c>
      <c r="C68" s="487">
        <v>12926</v>
      </c>
      <c r="D68" s="487">
        <v>5099</v>
      </c>
      <c r="E68" s="488">
        <f t="shared" si="11"/>
        <v>114.26589682063589</v>
      </c>
      <c r="F68" s="488">
        <f t="shared" si="11"/>
        <v>96.247207743857032</v>
      </c>
      <c r="G68" s="488">
        <f t="shared" si="11"/>
        <v>135.32377919320595</v>
      </c>
      <c r="H68" s="489" t="str">
        <f t="shared" si="14"/>
        <v/>
      </c>
      <c r="I68" s="488" t="str">
        <f t="shared" si="12"/>
        <v/>
      </c>
      <c r="J68" s="488" t="str">
        <f t="shared" si="12"/>
        <v/>
      </c>
      <c r="K68" s="488" t="str">
        <f t="shared" si="12"/>
        <v/>
      </c>
      <c r="L68" s="488" t="e">
        <f t="shared" si="13"/>
        <v>#N/A</v>
      </c>
    </row>
    <row r="69" spans="1:12" ht="15" customHeight="1" x14ac:dyDescent="0.2">
      <c r="A69" s="490">
        <v>43344</v>
      </c>
      <c r="B69" s="487">
        <v>62059</v>
      </c>
      <c r="C69" s="487">
        <v>12771</v>
      </c>
      <c r="D69" s="487">
        <v>5374</v>
      </c>
      <c r="E69" s="488">
        <f t="shared" si="11"/>
        <v>116.33735752849429</v>
      </c>
      <c r="F69" s="488">
        <f t="shared" si="11"/>
        <v>95.093075204765455</v>
      </c>
      <c r="G69" s="488">
        <f t="shared" si="11"/>
        <v>142.62208067940551</v>
      </c>
      <c r="H69" s="489">
        <f t="shared" si="14"/>
        <v>43344</v>
      </c>
      <c r="I69" s="488">
        <f t="shared" si="12"/>
        <v>116.33735752849429</v>
      </c>
      <c r="J69" s="488">
        <f t="shared" si="12"/>
        <v>95.093075204765455</v>
      </c>
      <c r="K69" s="488">
        <f t="shared" si="12"/>
        <v>142.62208067940551</v>
      </c>
      <c r="L69" s="488" t="e">
        <f t="shared" si="13"/>
        <v>#N/A</v>
      </c>
    </row>
    <row r="70" spans="1:12" ht="15" customHeight="1" x14ac:dyDescent="0.2">
      <c r="A70" s="490" t="s">
        <v>474</v>
      </c>
      <c r="B70" s="487">
        <v>59768</v>
      </c>
      <c r="C70" s="487">
        <v>12593</v>
      </c>
      <c r="D70" s="487">
        <v>5103</v>
      </c>
      <c r="E70" s="488">
        <f t="shared" si="11"/>
        <v>112.04259148170365</v>
      </c>
      <c r="F70" s="488">
        <f t="shared" si="11"/>
        <v>93.767684288905443</v>
      </c>
      <c r="G70" s="488">
        <f t="shared" si="11"/>
        <v>135.42993630573247</v>
      </c>
      <c r="H70" s="489" t="str">
        <f t="shared" si="14"/>
        <v/>
      </c>
      <c r="I70" s="488" t="str">
        <f t="shared" si="12"/>
        <v/>
      </c>
      <c r="J70" s="488" t="str">
        <f t="shared" si="12"/>
        <v/>
      </c>
      <c r="K70" s="488" t="str">
        <f t="shared" si="12"/>
        <v/>
      </c>
      <c r="L70" s="488" t="e">
        <f t="shared" si="13"/>
        <v>#N/A</v>
      </c>
    </row>
    <row r="71" spans="1:12" ht="15" customHeight="1" x14ac:dyDescent="0.2">
      <c r="A71" s="490" t="s">
        <v>475</v>
      </c>
      <c r="B71" s="487">
        <v>60230</v>
      </c>
      <c r="C71" s="487">
        <v>12439</v>
      </c>
      <c r="D71" s="487">
        <v>5153</v>
      </c>
      <c r="E71" s="491">
        <f t="shared" ref="E71:G75" si="15">IF($A$51=37802,IF(COUNTBLANK(B$51:B$70)&gt;0,#N/A,IF(ISBLANK(B71)=FALSE,B71/B$51*100,#N/A)),IF(COUNTBLANK(B$51:B$75)&gt;0,#N/A,B71/B$51*100))</f>
        <v>112.90866826634674</v>
      </c>
      <c r="F71" s="491">
        <f t="shared" si="15"/>
        <v>92.620997766195089</v>
      </c>
      <c r="G71" s="491">
        <f t="shared" si="15"/>
        <v>136.75690021231421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61152</v>
      </c>
      <c r="C72" s="487">
        <v>12724</v>
      </c>
      <c r="D72" s="487">
        <v>5465</v>
      </c>
      <c r="E72" s="491">
        <f t="shared" si="15"/>
        <v>114.6370725854829</v>
      </c>
      <c r="F72" s="491">
        <f t="shared" si="15"/>
        <v>94.743112434847347</v>
      </c>
      <c r="G72" s="491">
        <f t="shared" si="15"/>
        <v>145.03715498938431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62239</v>
      </c>
      <c r="C73" s="487">
        <v>12553</v>
      </c>
      <c r="D73" s="487">
        <v>5731</v>
      </c>
      <c r="E73" s="491">
        <f t="shared" si="15"/>
        <v>116.6747900419916</v>
      </c>
      <c r="F73" s="491">
        <f t="shared" si="15"/>
        <v>93.469843633655998</v>
      </c>
      <c r="G73" s="491">
        <f t="shared" si="15"/>
        <v>152.09660297239915</v>
      </c>
      <c r="H73" s="492">
        <f>IF(A$51=37802,IF(ISERROR(L73)=TRUE,IF(ISBLANK(A73)=FALSE,IF(MONTH(A73)=MONTH(MAX(A$51:A$75)),A73,""),""),""),IF(ISERROR(L73)=TRUE,IF(MONTH(A73)=MONTH(MAX(A$51:A$75)),A73,""),""))</f>
        <v>43709</v>
      </c>
      <c r="I73" s="488">
        <f t="shared" si="12"/>
        <v>116.6747900419916</v>
      </c>
      <c r="J73" s="488">
        <f t="shared" si="12"/>
        <v>93.469843633655998</v>
      </c>
      <c r="K73" s="488">
        <f t="shared" si="12"/>
        <v>152.09660297239915</v>
      </c>
      <c r="L73" s="488" t="e">
        <f t="shared" si="13"/>
        <v>#N/A</v>
      </c>
    </row>
    <row r="74" spans="1:12" ht="15" customHeight="1" x14ac:dyDescent="0.2">
      <c r="A74" s="490" t="s">
        <v>477</v>
      </c>
      <c r="B74" s="487">
        <v>60075</v>
      </c>
      <c r="C74" s="487">
        <v>12429</v>
      </c>
      <c r="D74" s="487">
        <v>5366</v>
      </c>
      <c r="E74" s="491">
        <f t="shared" si="15"/>
        <v>112.61810137972405</v>
      </c>
      <c r="F74" s="491">
        <f t="shared" si="15"/>
        <v>92.546537602382728</v>
      </c>
      <c r="G74" s="491">
        <f t="shared" si="15"/>
        <v>142.40976645435245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60211</v>
      </c>
      <c r="C75" s="493">
        <v>11864</v>
      </c>
      <c r="D75" s="493">
        <v>5205</v>
      </c>
      <c r="E75" s="491">
        <f t="shared" si="15"/>
        <v>112.87305038992201</v>
      </c>
      <c r="F75" s="491">
        <f t="shared" si="15"/>
        <v>88.339538346984355</v>
      </c>
      <c r="G75" s="491">
        <f t="shared" si="15"/>
        <v>138.13694267515925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116.6747900419916</v>
      </c>
      <c r="J77" s="488">
        <f>IF(J75&lt;&gt;"",J75,IF(J74&lt;&gt;"",J74,IF(J73&lt;&gt;"",J73,IF(J72&lt;&gt;"",J72,IF(J71&lt;&gt;"",J71,IF(J70&lt;&gt;"",J70,""))))))</f>
        <v>93.469843633655998</v>
      </c>
      <c r="K77" s="488">
        <f>IF(K75&lt;&gt;"",K75,IF(K74&lt;&gt;"",K74,IF(K73&lt;&gt;"",K73,IF(K72&lt;&gt;"",K72,IF(K71&lt;&gt;"",K71,IF(K70&lt;&gt;"",K70,""))))))</f>
        <v>152.09660297239915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+16,7%</v>
      </c>
      <c r="J79" s="488" t="str">
        <f>"GeB - ausschließlich: "&amp;IF(J77&gt;100,"+","")&amp;TEXT(J77-100,"0,0")&amp;"%"</f>
        <v>GeB - ausschließlich: -6,5%</v>
      </c>
      <c r="K79" s="488" t="str">
        <f>"GeB - im Nebenjob: "&amp;IF(K77&gt;100,"+","")&amp;TEXT(K77-100,"0,0")&amp;"%"</f>
        <v>GeB - im Nebenjob: +52,1%</v>
      </c>
    </row>
    <row r="81" spans="9:9" ht="15" customHeight="1" x14ac:dyDescent="0.2">
      <c r="I81" s="488" t="str">
        <f>IF(ISERROR(HLOOKUP(1,I$78:K$79,2,FALSE)),"",HLOOKUP(1,I$78:K$79,2,FALSE))</f>
        <v>GeB - im Nebenjob: +52,1%</v>
      </c>
    </row>
    <row r="82" spans="9:9" ht="15" customHeight="1" x14ac:dyDescent="0.2">
      <c r="I82" s="488" t="str">
        <f>IF(ISERROR(HLOOKUP(2,I$78:K$79,2,FALSE)),"",HLOOKUP(2,I$78:K$79,2,FALSE))</f>
        <v>SvB: +16,7%</v>
      </c>
    </row>
    <row r="83" spans="9:9" ht="15" customHeight="1" x14ac:dyDescent="0.2">
      <c r="I83" s="488" t="str">
        <f>IF(ISERROR(HLOOKUP(3,I$78:K$79,2,FALSE)),"",HLOOKUP(3,I$78:K$79,2,FALSE))</f>
        <v>GeB - ausschließlich: -6,5%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60211</v>
      </c>
      <c r="E12" s="114">
        <v>60075</v>
      </c>
      <c r="F12" s="114">
        <v>62239</v>
      </c>
      <c r="G12" s="114">
        <v>61152</v>
      </c>
      <c r="H12" s="114">
        <v>60230</v>
      </c>
      <c r="I12" s="115">
        <v>-19</v>
      </c>
      <c r="J12" s="116">
        <v>-3.1545741324921134E-2</v>
      </c>
      <c r="N12" s="117"/>
    </row>
    <row r="13" spans="1:15" s="110" customFormat="1" ht="13.5" customHeight="1" x14ac:dyDescent="0.2">
      <c r="A13" s="118" t="s">
        <v>105</v>
      </c>
      <c r="B13" s="119" t="s">
        <v>106</v>
      </c>
      <c r="C13" s="113">
        <v>51.050472505023997</v>
      </c>
      <c r="D13" s="114">
        <v>30738</v>
      </c>
      <c r="E13" s="114">
        <v>30813</v>
      </c>
      <c r="F13" s="114">
        <v>32169</v>
      </c>
      <c r="G13" s="114">
        <v>31700</v>
      </c>
      <c r="H13" s="114">
        <v>31341</v>
      </c>
      <c r="I13" s="115">
        <v>-603</v>
      </c>
      <c r="J13" s="116">
        <v>-1.9239973198047287</v>
      </c>
    </row>
    <row r="14" spans="1:15" s="110" customFormat="1" ht="13.5" customHeight="1" x14ac:dyDescent="0.2">
      <c r="A14" s="120"/>
      <c r="B14" s="119" t="s">
        <v>107</v>
      </c>
      <c r="C14" s="113">
        <v>48.949527494976003</v>
      </c>
      <c r="D14" s="114">
        <v>29473</v>
      </c>
      <c r="E14" s="114">
        <v>29262</v>
      </c>
      <c r="F14" s="114">
        <v>30070</v>
      </c>
      <c r="G14" s="114">
        <v>29452</v>
      </c>
      <c r="H14" s="114">
        <v>28889</v>
      </c>
      <c r="I14" s="115">
        <v>584</v>
      </c>
      <c r="J14" s="116">
        <v>2.0215306864204368</v>
      </c>
    </row>
    <row r="15" spans="1:15" s="110" customFormat="1" ht="13.5" customHeight="1" x14ac:dyDescent="0.2">
      <c r="A15" s="118" t="s">
        <v>105</v>
      </c>
      <c r="B15" s="121" t="s">
        <v>108</v>
      </c>
      <c r="C15" s="113">
        <v>13.231801498065138</v>
      </c>
      <c r="D15" s="114">
        <v>7967</v>
      </c>
      <c r="E15" s="114">
        <v>8270</v>
      </c>
      <c r="F15" s="114">
        <v>8761</v>
      </c>
      <c r="G15" s="114">
        <v>7942</v>
      </c>
      <c r="H15" s="114">
        <v>8063</v>
      </c>
      <c r="I15" s="115">
        <v>-96</v>
      </c>
      <c r="J15" s="116">
        <v>-1.1906238372814089</v>
      </c>
    </row>
    <row r="16" spans="1:15" s="110" customFormat="1" ht="13.5" customHeight="1" x14ac:dyDescent="0.2">
      <c r="A16" s="118"/>
      <c r="B16" s="121" t="s">
        <v>109</v>
      </c>
      <c r="C16" s="113">
        <v>67.786617063327299</v>
      </c>
      <c r="D16" s="114">
        <v>40815</v>
      </c>
      <c r="E16" s="114">
        <v>40553</v>
      </c>
      <c r="F16" s="114">
        <v>42027</v>
      </c>
      <c r="G16" s="114">
        <v>41958</v>
      </c>
      <c r="H16" s="114">
        <v>41353</v>
      </c>
      <c r="I16" s="115">
        <v>-538</v>
      </c>
      <c r="J16" s="116">
        <v>-1.3009938819432689</v>
      </c>
    </row>
    <row r="17" spans="1:10" s="110" customFormat="1" ht="13.5" customHeight="1" x14ac:dyDescent="0.2">
      <c r="A17" s="118"/>
      <c r="B17" s="121" t="s">
        <v>110</v>
      </c>
      <c r="C17" s="113">
        <v>17.86550630283503</v>
      </c>
      <c r="D17" s="114">
        <v>10757</v>
      </c>
      <c r="E17" s="114">
        <v>10591</v>
      </c>
      <c r="F17" s="114">
        <v>10752</v>
      </c>
      <c r="G17" s="114">
        <v>10593</v>
      </c>
      <c r="H17" s="114">
        <v>10222</v>
      </c>
      <c r="I17" s="115">
        <v>535</v>
      </c>
      <c r="J17" s="116">
        <v>5.2338094306397966</v>
      </c>
    </row>
    <row r="18" spans="1:10" s="110" customFormat="1" ht="13.5" customHeight="1" x14ac:dyDescent="0.2">
      <c r="A18" s="120"/>
      <c r="B18" s="121" t="s">
        <v>111</v>
      </c>
      <c r="C18" s="113">
        <v>1.1160751357725334</v>
      </c>
      <c r="D18" s="114">
        <v>672</v>
      </c>
      <c r="E18" s="114">
        <v>661</v>
      </c>
      <c r="F18" s="114">
        <v>699</v>
      </c>
      <c r="G18" s="114">
        <v>659</v>
      </c>
      <c r="H18" s="114">
        <v>592</v>
      </c>
      <c r="I18" s="115">
        <v>80</v>
      </c>
      <c r="J18" s="116">
        <v>13.513513513513514</v>
      </c>
    </row>
    <row r="19" spans="1:10" s="110" customFormat="1" ht="13.5" customHeight="1" x14ac:dyDescent="0.2">
      <c r="A19" s="120"/>
      <c r="B19" s="121" t="s">
        <v>112</v>
      </c>
      <c r="C19" s="113">
        <v>0.31223530584112535</v>
      </c>
      <c r="D19" s="114">
        <v>188</v>
      </c>
      <c r="E19" s="114">
        <v>178</v>
      </c>
      <c r="F19" s="114">
        <v>202</v>
      </c>
      <c r="G19" s="114">
        <v>159</v>
      </c>
      <c r="H19" s="114">
        <v>139</v>
      </c>
      <c r="I19" s="115">
        <v>49</v>
      </c>
      <c r="J19" s="116">
        <v>35.251798561151077</v>
      </c>
    </row>
    <row r="20" spans="1:10" s="110" customFormat="1" ht="13.5" customHeight="1" x14ac:dyDescent="0.2">
      <c r="A20" s="118" t="s">
        <v>113</v>
      </c>
      <c r="B20" s="122" t="s">
        <v>114</v>
      </c>
      <c r="C20" s="113">
        <v>69.430834897277904</v>
      </c>
      <c r="D20" s="114">
        <v>41805</v>
      </c>
      <c r="E20" s="114">
        <v>41775</v>
      </c>
      <c r="F20" s="114">
        <v>43676</v>
      </c>
      <c r="G20" s="114">
        <v>42882</v>
      </c>
      <c r="H20" s="114">
        <v>42482</v>
      </c>
      <c r="I20" s="115">
        <v>-677</v>
      </c>
      <c r="J20" s="116">
        <v>-1.5936161197683725</v>
      </c>
    </row>
    <row r="21" spans="1:10" s="110" customFormat="1" ht="13.5" customHeight="1" x14ac:dyDescent="0.2">
      <c r="A21" s="120"/>
      <c r="B21" s="122" t="s">
        <v>115</v>
      </c>
      <c r="C21" s="113">
        <v>30.569165102722096</v>
      </c>
      <c r="D21" s="114">
        <v>18406</v>
      </c>
      <c r="E21" s="114">
        <v>18300</v>
      </c>
      <c r="F21" s="114">
        <v>18563</v>
      </c>
      <c r="G21" s="114">
        <v>18270</v>
      </c>
      <c r="H21" s="114">
        <v>17748</v>
      </c>
      <c r="I21" s="115">
        <v>658</v>
      </c>
      <c r="J21" s="116">
        <v>3.7074599954924499</v>
      </c>
    </row>
    <row r="22" spans="1:10" s="110" customFormat="1" ht="13.5" customHeight="1" x14ac:dyDescent="0.2">
      <c r="A22" s="118" t="s">
        <v>113</v>
      </c>
      <c r="B22" s="122" t="s">
        <v>116</v>
      </c>
      <c r="C22" s="113">
        <v>93.316835794124003</v>
      </c>
      <c r="D22" s="114">
        <v>56187</v>
      </c>
      <c r="E22" s="114">
        <v>56229</v>
      </c>
      <c r="F22" s="114">
        <v>57738</v>
      </c>
      <c r="G22" s="114">
        <v>56780</v>
      </c>
      <c r="H22" s="114">
        <v>56317</v>
      </c>
      <c r="I22" s="115">
        <v>-130</v>
      </c>
      <c r="J22" s="116">
        <v>-0.23083615959656942</v>
      </c>
    </row>
    <row r="23" spans="1:10" s="110" customFormat="1" ht="13.5" customHeight="1" x14ac:dyDescent="0.2">
      <c r="A23" s="123"/>
      <c r="B23" s="124" t="s">
        <v>117</v>
      </c>
      <c r="C23" s="125">
        <v>6.668216771021906</v>
      </c>
      <c r="D23" s="114">
        <v>4015</v>
      </c>
      <c r="E23" s="114">
        <v>3837</v>
      </c>
      <c r="F23" s="114">
        <v>4489</v>
      </c>
      <c r="G23" s="114">
        <v>4363</v>
      </c>
      <c r="H23" s="114">
        <v>3901</v>
      </c>
      <c r="I23" s="115">
        <v>114</v>
      </c>
      <c r="J23" s="116">
        <v>2.9223276083055625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17069</v>
      </c>
      <c r="E26" s="114">
        <v>17795</v>
      </c>
      <c r="F26" s="114">
        <v>18284</v>
      </c>
      <c r="G26" s="114">
        <v>18189</v>
      </c>
      <c r="H26" s="140">
        <v>17592</v>
      </c>
      <c r="I26" s="115">
        <v>-523</v>
      </c>
      <c r="J26" s="116">
        <v>-2.9729422464756707</v>
      </c>
    </row>
    <row r="27" spans="1:10" s="110" customFormat="1" ht="13.5" customHeight="1" x14ac:dyDescent="0.2">
      <c r="A27" s="118" t="s">
        <v>105</v>
      </c>
      <c r="B27" s="119" t="s">
        <v>106</v>
      </c>
      <c r="C27" s="113">
        <v>33.335286191341027</v>
      </c>
      <c r="D27" s="115">
        <v>5690</v>
      </c>
      <c r="E27" s="114">
        <v>5934</v>
      </c>
      <c r="F27" s="114">
        <v>6084</v>
      </c>
      <c r="G27" s="114">
        <v>6008</v>
      </c>
      <c r="H27" s="140">
        <v>5736</v>
      </c>
      <c r="I27" s="115">
        <v>-46</v>
      </c>
      <c r="J27" s="116">
        <v>-0.80195258019525806</v>
      </c>
    </row>
    <row r="28" spans="1:10" s="110" customFormat="1" ht="13.5" customHeight="1" x14ac:dyDescent="0.2">
      <c r="A28" s="120"/>
      <c r="B28" s="119" t="s">
        <v>107</v>
      </c>
      <c r="C28" s="113">
        <v>66.664713808658973</v>
      </c>
      <c r="D28" s="115">
        <v>11379</v>
      </c>
      <c r="E28" s="114">
        <v>11861</v>
      </c>
      <c r="F28" s="114">
        <v>12200</v>
      </c>
      <c r="G28" s="114">
        <v>12181</v>
      </c>
      <c r="H28" s="140">
        <v>11856</v>
      </c>
      <c r="I28" s="115">
        <v>-477</v>
      </c>
      <c r="J28" s="116">
        <v>-4.0232793522267203</v>
      </c>
    </row>
    <row r="29" spans="1:10" s="110" customFormat="1" ht="13.5" customHeight="1" x14ac:dyDescent="0.2">
      <c r="A29" s="118" t="s">
        <v>105</v>
      </c>
      <c r="B29" s="121" t="s">
        <v>108</v>
      </c>
      <c r="C29" s="113">
        <v>14.136739117698752</v>
      </c>
      <c r="D29" s="115">
        <v>2413</v>
      </c>
      <c r="E29" s="114">
        <v>2579</v>
      </c>
      <c r="F29" s="114">
        <v>2825</v>
      </c>
      <c r="G29" s="114">
        <v>2809</v>
      </c>
      <c r="H29" s="140">
        <v>2476</v>
      </c>
      <c r="I29" s="115">
        <v>-63</v>
      </c>
      <c r="J29" s="116">
        <v>-2.5444264943457191</v>
      </c>
    </row>
    <row r="30" spans="1:10" s="110" customFormat="1" ht="13.5" customHeight="1" x14ac:dyDescent="0.2">
      <c r="A30" s="118"/>
      <c r="B30" s="121" t="s">
        <v>109</v>
      </c>
      <c r="C30" s="113">
        <v>49.809596344249812</v>
      </c>
      <c r="D30" s="115">
        <v>8502</v>
      </c>
      <c r="E30" s="114">
        <v>8931</v>
      </c>
      <c r="F30" s="114">
        <v>9075</v>
      </c>
      <c r="G30" s="114">
        <v>9039</v>
      </c>
      <c r="H30" s="140">
        <v>8986</v>
      </c>
      <c r="I30" s="115">
        <v>-484</v>
      </c>
      <c r="J30" s="116">
        <v>-5.3861562430447361</v>
      </c>
    </row>
    <row r="31" spans="1:10" s="110" customFormat="1" ht="13.5" customHeight="1" x14ac:dyDescent="0.2">
      <c r="A31" s="118"/>
      <c r="B31" s="121" t="s">
        <v>110</v>
      </c>
      <c r="C31" s="113">
        <v>21.594703849083132</v>
      </c>
      <c r="D31" s="115">
        <v>3686</v>
      </c>
      <c r="E31" s="114">
        <v>3772</v>
      </c>
      <c r="F31" s="114">
        <v>3814</v>
      </c>
      <c r="G31" s="114">
        <v>3795</v>
      </c>
      <c r="H31" s="140">
        <v>3708</v>
      </c>
      <c r="I31" s="115">
        <v>-22</v>
      </c>
      <c r="J31" s="116">
        <v>-0.59331175836030203</v>
      </c>
    </row>
    <row r="32" spans="1:10" s="110" customFormat="1" ht="13.5" customHeight="1" x14ac:dyDescent="0.2">
      <c r="A32" s="120"/>
      <c r="B32" s="121" t="s">
        <v>111</v>
      </c>
      <c r="C32" s="113">
        <v>14.458960688968306</v>
      </c>
      <c r="D32" s="115">
        <v>2468</v>
      </c>
      <c r="E32" s="114">
        <v>2513</v>
      </c>
      <c r="F32" s="114">
        <v>2570</v>
      </c>
      <c r="G32" s="114">
        <v>2546</v>
      </c>
      <c r="H32" s="140">
        <v>2422</v>
      </c>
      <c r="I32" s="115">
        <v>46</v>
      </c>
      <c r="J32" s="116">
        <v>1.8992568125516103</v>
      </c>
    </row>
    <row r="33" spans="1:10" s="110" customFormat="1" ht="13.5" customHeight="1" x14ac:dyDescent="0.2">
      <c r="A33" s="120"/>
      <c r="B33" s="121" t="s">
        <v>112</v>
      </c>
      <c r="C33" s="113">
        <v>1.5173706719784406</v>
      </c>
      <c r="D33" s="115">
        <v>259</v>
      </c>
      <c r="E33" s="114">
        <v>243</v>
      </c>
      <c r="F33" s="114">
        <v>255</v>
      </c>
      <c r="G33" s="114">
        <v>234</v>
      </c>
      <c r="H33" s="140">
        <v>208</v>
      </c>
      <c r="I33" s="115">
        <v>51</v>
      </c>
      <c r="J33" s="116">
        <v>24.51923076923077</v>
      </c>
    </row>
    <row r="34" spans="1:10" s="110" customFormat="1" ht="13.5" customHeight="1" x14ac:dyDescent="0.2">
      <c r="A34" s="118" t="s">
        <v>113</v>
      </c>
      <c r="B34" s="122" t="s">
        <v>116</v>
      </c>
      <c r="C34" s="113">
        <v>95.002636358310383</v>
      </c>
      <c r="D34" s="115">
        <v>16216</v>
      </c>
      <c r="E34" s="114">
        <v>16886</v>
      </c>
      <c r="F34" s="114">
        <v>17278</v>
      </c>
      <c r="G34" s="114">
        <v>17185</v>
      </c>
      <c r="H34" s="140">
        <v>16691</v>
      </c>
      <c r="I34" s="115">
        <v>-475</v>
      </c>
      <c r="J34" s="116">
        <v>-2.845845066203343</v>
      </c>
    </row>
    <row r="35" spans="1:10" s="110" customFormat="1" ht="13.5" customHeight="1" x14ac:dyDescent="0.2">
      <c r="A35" s="118"/>
      <c r="B35" s="119" t="s">
        <v>117</v>
      </c>
      <c r="C35" s="113">
        <v>4.8919093092741228</v>
      </c>
      <c r="D35" s="115">
        <v>835</v>
      </c>
      <c r="E35" s="114">
        <v>890</v>
      </c>
      <c r="F35" s="114">
        <v>984</v>
      </c>
      <c r="G35" s="114">
        <v>974</v>
      </c>
      <c r="H35" s="140">
        <v>871</v>
      </c>
      <c r="I35" s="115">
        <v>-36</v>
      </c>
      <c r="J35" s="116">
        <v>-4.1331802525832373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11864</v>
      </c>
      <c r="E37" s="114">
        <v>12429</v>
      </c>
      <c r="F37" s="114">
        <v>12553</v>
      </c>
      <c r="G37" s="114">
        <v>12724</v>
      </c>
      <c r="H37" s="140">
        <v>12439</v>
      </c>
      <c r="I37" s="115">
        <v>-575</v>
      </c>
      <c r="J37" s="116">
        <v>-4.6225580834472222</v>
      </c>
    </row>
    <row r="38" spans="1:10" s="110" customFormat="1" ht="13.5" customHeight="1" x14ac:dyDescent="0.2">
      <c r="A38" s="118" t="s">
        <v>105</v>
      </c>
      <c r="B38" s="119" t="s">
        <v>106</v>
      </c>
      <c r="C38" s="113">
        <v>29.517869184086312</v>
      </c>
      <c r="D38" s="115">
        <v>3502</v>
      </c>
      <c r="E38" s="114">
        <v>3649</v>
      </c>
      <c r="F38" s="114">
        <v>3662</v>
      </c>
      <c r="G38" s="114">
        <v>3710</v>
      </c>
      <c r="H38" s="140">
        <v>3597</v>
      </c>
      <c r="I38" s="115">
        <v>-95</v>
      </c>
      <c r="J38" s="116">
        <v>-2.6410897970531</v>
      </c>
    </row>
    <row r="39" spans="1:10" s="110" customFormat="1" ht="13.5" customHeight="1" x14ac:dyDescent="0.2">
      <c r="A39" s="120"/>
      <c r="B39" s="119" t="s">
        <v>107</v>
      </c>
      <c r="C39" s="113">
        <v>70.482130815913692</v>
      </c>
      <c r="D39" s="115">
        <v>8362</v>
      </c>
      <c r="E39" s="114">
        <v>8780</v>
      </c>
      <c r="F39" s="114">
        <v>8891</v>
      </c>
      <c r="G39" s="114">
        <v>9014</v>
      </c>
      <c r="H39" s="140">
        <v>8842</v>
      </c>
      <c r="I39" s="115">
        <v>-480</v>
      </c>
      <c r="J39" s="116">
        <v>-5.4286360551911335</v>
      </c>
    </row>
    <row r="40" spans="1:10" s="110" customFormat="1" ht="13.5" customHeight="1" x14ac:dyDescent="0.2">
      <c r="A40" s="118" t="s">
        <v>105</v>
      </c>
      <c r="B40" s="121" t="s">
        <v>108</v>
      </c>
      <c r="C40" s="113">
        <v>14.413351314902226</v>
      </c>
      <c r="D40" s="115">
        <v>1710</v>
      </c>
      <c r="E40" s="114">
        <v>1801</v>
      </c>
      <c r="F40" s="114">
        <v>1969</v>
      </c>
      <c r="G40" s="114">
        <v>2095</v>
      </c>
      <c r="H40" s="140">
        <v>1778</v>
      </c>
      <c r="I40" s="115">
        <v>-68</v>
      </c>
      <c r="J40" s="116">
        <v>-3.8245219347581552</v>
      </c>
    </row>
    <row r="41" spans="1:10" s="110" customFormat="1" ht="13.5" customHeight="1" x14ac:dyDescent="0.2">
      <c r="A41" s="118"/>
      <c r="B41" s="121" t="s">
        <v>109</v>
      </c>
      <c r="C41" s="113">
        <v>41.44470667565745</v>
      </c>
      <c r="D41" s="115">
        <v>4917</v>
      </c>
      <c r="E41" s="114">
        <v>5266</v>
      </c>
      <c r="F41" s="114">
        <v>5163</v>
      </c>
      <c r="G41" s="114">
        <v>5220</v>
      </c>
      <c r="H41" s="140">
        <v>5408</v>
      </c>
      <c r="I41" s="115">
        <v>-491</v>
      </c>
      <c r="J41" s="116">
        <v>-9.0791420118343193</v>
      </c>
    </row>
    <row r="42" spans="1:10" s="110" customFormat="1" ht="13.5" customHeight="1" x14ac:dyDescent="0.2">
      <c r="A42" s="118"/>
      <c r="B42" s="121" t="s">
        <v>110</v>
      </c>
      <c r="C42" s="113">
        <v>23.735670937289278</v>
      </c>
      <c r="D42" s="115">
        <v>2816</v>
      </c>
      <c r="E42" s="114">
        <v>2901</v>
      </c>
      <c r="F42" s="114">
        <v>2906</v>
      </c>
      <c r="G42" s="114">
        <v>2918</v>
      </c>
      <c r="H42" s="140">
        <v>2877</v>
      </c>
      <c r="I42" s="115">
        <v>-61</v>
      </c>
      <c r="J42" s="116">
        <v>-2.1202641640597846</v>
      </c>
    </row>
    <row r="43" spans="1:10" s="110" customFormat="1" ht="13.5" customHeight="1" x14ac:dyDescent="0.2">
      <c r="A43" s="120"/>
      <c r="B43" s="121" t="s">
        <v>111</v>
      </c>
      <c r="C43" s="113">
        <v>20.406271072151046</v>
      </c>
      <c r="D43" s="115">
        <v>2421</v>
      </c>
      <c r="E43" s="114">
        <v>2461</v>
      </c>
      <c r="F43" s="114">
        <v>2515</v>
      </c>
      <c r="G43" s="114">
        <v>2491</v>
      </c>
      <c r="H43" s="140">
        <v>2376</v>
      </c>
      <c r="I43" s="115">
        <v>45</v>
      </c>
      <c r="J43" s="116">
        <v>1.893939393939394</v>
      </c>
    </row>
    <row r="44" spans="1:10" s="110" customFormat="1" ht="13.5" customHeight="1" x14ac:dyDescent="0.2">
      <c r="A44" s="120"/>
      <c r="B44" s="121" t="s">
        <v>112</v>
      </c>
      <c r="C44" s="113">
        <v>2.0903573836817264</v>
      </c>
      <c r="D44" s="115">
        <v>248</v>
      </c>
      <c r="E44" s="114">
        <v>229</v>
      </c>
      <c r="F44" s="114">
        <v>242</v>
      </c>
      <c r="G44" s="114">
        <v>220</v>
      </c>
      <c r="H44" s="140">
        <v>197</v>
      </c>
      <c r="I44" s="115">
        <v>51</v>
      </c>
      <c r="J44" s="116">
        <v>25.888324873096447</v>
      </c>
    </row>
    <row r="45" spans="1:10" s="110" customFormat="1" ht="13.5" customHeight="1" x14ac:dyDescent="0.2">
      <c r="A45" s="118" t="s">
        <v>113</v>
      </c>
      <c r="B45" s="122" t="s">
        <v>116</v>
      </c>
      <c r="C45" s="113">
        <v>95.102832097100475</v>
      </c>
      <c r="D45" s="115">
        <v>11283</v>
      </c>
      <c r="E45" s="114">
        <v>11802</v>
      </c>
      <c r="F45" s="114">
        <v>11927</v>
      </c>
      <c r="G45" s="114">
        <v>12083</v>
      </c>
      <c r="H45" s="140">
        <v>11819</v>
      </c>
      <c r="I45" s="115">
        <v>-536</v>
      </c>
      <c r="J45" s="116">
        <v>-4.5350706489550721</v>
      </c>
    </row>
    <row r="46" spans="1:10" s="110" customFormat="1" ht="13.5" customHeight="1" x14ac:dyDescent="0.2">
      <c r="A46" s="118"/>
      <c r="B46" s="119" t="s">
        <v>117</v>
      </c>
      <c r="C46" s="113">
        <v>4.7454484153742413</v>
      </c>
      <c r="D46" s="115">
        <v>563</v>
      </c>
      <c r="E46" s="114">
        <v>608</v>
      </c>
      <c r="F46" s="114">
        <v>604</v>
      </c>
      <c r="G46" s="114">
        <v>611</v>
      </c>
      <c r="H46" s="140">
        <v>590</v>
      </c>
      <c r="I46" s="115">
        <v>-27</v>
      </c>
      <c r="J46" s="116">
        <v>-4.5762711864406782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5205</v>
      </c>
      <c r="E48" s="114">
        <v>5366</v>
      </c>
      <c r="F48" s="114">
        <v>5731</v>
      </c>
      <c r="G48" s="114">
        <v>5465</v>
      </c>
      <c r="H48" s="140">
        <v>5153</v>
      </c>
      <c r="I48" s="115">
        <v>52</v>
      </c>
      <c r="J48" s="116">
        <v>1.009120900446342</v>
      </c>
    </row>
    <row r="49" spans="1:12" s="110" customFormat="1" ht="13.5" customHeight="1" x14ac:dyDescent="0.2">
      <c r="A49" s="118" t="s">
        <v>105</v>
      </c>
      <c r="B49" s="119" t="s">
        <v>106</v>
      </c>
      <c r="C49" s="113">
        <v>42.036503362151777</v>
      </c>
      <c r="D49" s="115">
        <v>2188</v>
      </c>
      <c r="E49" s="114">
        <v>2285</v>
      </c>
      <c r="F49" s="114">
        <v>2422</v>
      </c>
      <c r="G49" s="114">
        <v>2298</v>
      </c>
      <c r="H49" s="140">
        <v>2139</v>
      </c>
      <c r="I49" s="115">
        <v>49</v>
      </c>
      <c r="J49" s="116">
        <v>2.2907900888265544</v>
      </c>
    </row>
    <row r="50" spans="1:12" s="110" customFormat="1" ht="13.5" customHeight="1" x14ac:dyDescent="0.2">
      <c r="A50" s="120"/>
      <c r="B50" s="119" t="s">
        <v>107</v>
      </c>
      <c r="C50" s="113">
        <v>57.963496637848223</v>
      </c>
      <c r="D50" s="115">
        <v>3017</v>
      </c>
      <c r="E50" s="114">
        <v>3081</v>
      </c>
      <c r="F50" s="114">
        <v>3309</v>
      </c>
      <c r="G50" s="114">
        <v>3167</v>
      </c>
      <c r="H50" s="140">
        <v>3014</v>
      </c>
      <c r="I50" s="115">
        <v>3</v>
      </c>
      <c r="J50" s="116">
        <v>9.9535500995355006E-2</v>
      </c>
    </row>
    <row r="51" spans="1:12" s="110" customFormat="1" ht="13.5" customHeight="1" x14ac:dyDescent="0.2">
      <c r="A51" s="118" t="s">
        <v>105</v>
      </c>
      <c r="B51" s="121" t="s">
        <v>108</v>
      </c>
      <c r="C51" s="113">
        <v>13.50624399615754</v>
      </c>
      <c r="D51" s="115">
        <v>703</v>
      </c>
      <c r="E51" s="114">
        <v>778</v>
      </c>
      <c r="F51" s="114">
        <v>856</v>
      </c>
      <c r="G51" s="114">
        <v>714</v>
      </c>
      <c r="H51" s="140">
        <v>698</v>
      </c>
      <c r="I51" s="115">
        <v>5</v>
      </c>
      <c r="J51" s="116">
        <v>0.71633237822349571</v>
      </c>
    </row>
    <row r="52" spans="1:12" s="110" customFormat="1" ht="13.5" customHeight="1" x14ac:dyDescent="0.2">
      <c r="A52" s="118"/>
      <c r="B52" s="121" t="s">
        <v>109</v>
      </c>
      <c r="C52" s="113">
        <v>68.876080691642656</v>
      </c>
      <c r="D52" s="115">
        <v>3585</v>
      </c>
      <c r="E52" s="114">
        <v>3665</v>
      </c>
      <c r="F52" s="114">
        <v>3912</v>
      </c>
      <c r="G52" s="114">
        <v>3819</v>
      </c>
      <c r="H52" s="140">
        <v>3578</v>
      </c>
      <c r="I52" s="115">
        <v>7</v>
      </c>
      <c r="J52" s="116">
        <v>0.19564002235885969</v>
      </c>
    </row>
    <row r="53" spans="1:12" s="110" customFormat="1" ht="13.5" customHeight="1" x14ac:dyDescent="0.2">
      <c r="A53" s="118"/>
      <c r="B53" s="121" t="s">
        <v>110</v>
      </c>
      <c r="C53" s="113">
        <v>16.714697406340058</v>
      </c>
      <c r="D53" s="115">
        <v>870</v>
      </c>
      <c r="E53" s="114">
        <v>871</v>
      </c>
      <c r="F53" s="114">
        <v>908</v>
      </c>
      <c r="G53" s="114">
        <v>877</v>
      </c>
      <c r="H53" s="140">
        <v>831</v>
      </c>
      <c r="I53" s="115">
        <v>39</v>
      </c>
      <c r="J53" s="116">
        <v>4.6931407942238268</v>
      </c>
    </row>
    <row r="54" spans="1:12" s="110" customFormat="1" ht="13.5" customHeight="1" x14ac:dyDescent="0.2">
      <c r="A54" s="120"/>
      <c r="B54" s="121" t="s">
        <v>111</v>
      </c>
      <c r="C54" s="113">
        <v>0.90297790585975024</v>
      </c>
      <c r="D54" s="115">
        <v>47</v>
      </c>
      <c r="E54" s="114">
        <v>52</v>
      </c>
      <c r="F54" s="114">
        <v>55</v>
      </c>
      <c r="G54" s="114">
        <v>55</v>
      </c>
      <c r="H54" s="140">
        <v>46</v>
      </c>
      <c r="I54" s="115">
        <v>1</v>
      </c>
      <c r="J54" s="116">
        <v>2.1739130434782608</v>
      </c>
    </row>
    <row r="55" spans="1:12" s="110" customFormat="1" ht="13.5" customHeight="1" x14ac:dyDescent="0.2">
      <c r="A55" s="120"/>
      <c r="B55" s="121" t="s">
        <v>112</v>
      </c>
      <c r="C55" s="113">
        <v>0.21133525456292027</v>
      </c>
      <c r="D55" s="115">
        <v>11</v>
      </c>
      <c r="E55" s="114">
        <v>14</v>
      </c>
      <c r="F55" s="114">
        <v>13</v>
      </c>
      <c r="G55" s="114">
        <v>14</v>
      </c>
      <c r="H55" s="140">
        <v>11</v>
      </c>
      <c r="I55" s="115">
        <v>0</v>
      </c>
      <c r="J55" s="116">
        <v>0</v>
      </c>
    </row>
    <row r="56" spans="1:12" s="110" customFormat="1" ht="13.5" customHeight="1" x14ac:dyDescent="0.2">
      <c r="A56" s="118" t="s">
        <v>113</v>
      </c>
      <c r="B56" s="122" t="s">
        <v>116</v>
      </c>
      <c r="C56" s="113">
        <v>94.774255523535061</v>
      </c>
      <c r="D56" s="115">
        <v>4933</v>
      </c>
      <c r="E56" s="114">
        <v>5084</v>
      </c>
      <c r="F56" s="114">
        <v>5351</v>
      </c>
      <c r="G56" s="114">
        <v>5102</v>
      </c>
      <c r="H56" s="140">
        <v>4872</v>
      </c>
      <c r="I56" s="115">
        <v>61</v>
      </c>
      <c r="J56" s="116">
        <v>1.2520525451559934</v>
      </c>
    </row>
    <row r="57" spans="1:12" s="110" customFormat="1" ht="13.5" customHeight="1" x14ac:dyDescent="0.2">
      <c r="A57" s="142"/>
      <c r="B57" s="124" t="s">
        <v>117</v>
      </c>
      <c r="C57" s="125">
        <v>5.2257444764649374</v>
      </c>
      <c r="D57" s="143">
        <v>272</v>
      </c>
      <c r="E57" s="144">
        <v>282</v>
      </c>
      <c r="F57" s="144">
        <v>380</v>
      </c>
      <c r="G57" s="144">
        <v>363</v>
      </c>
      <c r="H57" s="145">
        <v>281</v>
      </c>
      <c r="I57" s="143">
        <v>-9</v>
      </c>
      <c r="J57" s="146">
        <v>-3.2028469750889679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60211</v>
      </c>
      <c r="E12" s="236">
        <v>60075</v>
      </c>
      <c r="F12" s="114">
        <v>62239</v>
      </c>
      <c r="G12" s="114">
        <v>61152</v>
      </c>
      <c r="H12" s="140">
        <v>60230</v>
      </c>
      <c r="I12" s="115">
        <v>-19</v>
      </c>
      <c r="J12" s="116">
        <v>-3.1545741324921134E-2</v>
      </c>
    </row>
    <row r="13" spans="1:15" s="110" customFormat="1" ht="12" customHeight="1" x14ac:dyDescent="0.2">
      <c r="A13" s="118" t="s">
        <v>105</v>
      </c>
      <c r="B13" s="119" t="s">
        <v>106</v>
      </c>
      <c r="C13" s="113">
        <v>51.050472505023997</v>
      </c>
      <c r="D13" s="115">
        <v>30738</v>
      </c>
      <c r="E13" s="114">
        <v>30813</v>
      </c>
      <c r="F13" s="114">
        <v>32169</v>
      </c>
      <c r="G13" s="114">
        <v>31700</v>
      </c>
      <c r="H13" s="140">
        <v>31341</v>
      </c>
      <c r="I13" s="115">
        <v>-603</v>
      </c>
      <c r="J13" s="116">
        <v>-1.9239973198047287</v>
      </c>
    </row>
    <row r="14" spans="1:15" s="110" customFormat="1" ht="12" customHeight="1" x14ac:dyDescent="0.2">
      <c r="A14" s="118"/>
      <c r="B14" s="119" t="s">
        <v>107</v>
      </c>
      <c r="C14" s="113">
        <v>48.949527494976003</v>
      </c>
      <c r="D14" s="115">
        <v>29473</v>
      </c>
      <c r="E14" s="114">
        <v>29262</v>
      </c>
      <c r="F14" s="114">
        <v>30070</v>
      </c>
      <c r="G14" s="114">
        <v>29452</v>
      </c>
      <c r="H14" s="140">
        <v>28889</v>
      </c>
      <c r="I14" s="115">
        <v>584</v>
      </c>
      <c r="J14" s="116">
        <v>2.0215306864204368</v>
      </c>
    </row>
    <row r="15" spans="1:15" s="110" customFormat="1" ht="12" customHeight="1" x14ac:dyDescent="0.2">
      <c r="A15" s="118" t="s">
        <v>105</v>
      </c>
      <c r="B15" s="121" t="s">
        <v>108</v>
      </c>
      <c r="C15" s="113">
        <v>13.231801498065138</v>
      </c>
      <c r="D15" s="115">
        <v>7967</v>
      </c>
      <c r="E15" s="114">
        <v>8270</v>
      </c>
      <c r="F15" s="114">
        <v>8761</v>
      </c>
      <c r="G15" s="114">
        <v>7942</v>
      </c>
      <c r="H15" s="140">
        <v>8063</v>
      </c>
      <c r="I15" s="115">
        <v>-96</v>
      </c>
      <c r="J15" s="116">
        <v>-1.1906238372814089</v>
      </c>
    </row>
    <row r="16" spans="1:15" s="110" customFormat="1" ht="12" customHeight="1" x14ac:dyDescent="0.2">
      <c r="A16" s="118"/>
      <c r="B16" s="121" t="s">
        <v>109</v>
      </c>
      <c r="C16" s="113">
        <v>67.786617063327299</v>
      </c>
      <c r="D16" s="115">
        <v>40815</v>
      </c>
      <c r="E16" s="114">
        <v>40553</v>
      </c>
      <c r="F16" s="114">
        <v>42027</v>
      </c>
      <c r="G16" s="114">
        <v>41958</v>
      </c>
      <c r="H16" s="140">
        <v>41353</v>
      </c>
      <c r="I16" s="115">
        <v>-538</v>
      </c>
      <c r="J16" s="116">
        <v>-1.3009938819432689</v>
      </c>
    </row>
    <row r="17" spans="1:10" s="110" customFormat="1" ht="12" customHeight="1" x14ac:dyDescent="0.2">
      <c r="A17" s="118"/>
      <c r="B17" s="121" t="s">
        <v>110</v>
      </c>
      <c r="C17" s="113">
        <v>17.86550630283503</v>
      </c>
      <c r="D17" s="115">
        <v>10757</v>
      </c>
      <c r="E17" s="114">
        <v>10591</v>
      </c>
      <c r="F17" s="114">
        <v>10752</v>
      </c>
      <c r="G17" s="114">
        <v>10593</v>
      </c>
      <c r="H17" s="140">
        <v>10222</v>
      </c>
      <c r="I17" s="115">
        <v>535</v>
      </c>
      <c r="J17" s="116">
        <v>5.2338094306397966</v>
      </c>
    </row>
    <row r="18" spans="1:10" s="110" customFormat="1" ht="12" customHeight="1" x14ac:dyDescent="0.2">
      <c r="A18" s="120"/>
      <c r="B18" s="121" t="s">
        <v>111</v>
      </c>
      <c r="C18" s="113">
        <v>1.1160751357725334</v>
      </c>
      <c r="D18" s="115">
        <v>672</v>
      </c>
      <c r="E18" s="114">
        <v>661</v>
      </c>
      <c r="F18" s="114">
        <v>699</v>
      </c>
      <c r="G18" s="114">
        <v>659</v>
      </c>
      <c r="H18" s="140">
        <v>592</v>
      </c>
      <c r="I18" s="115">
        <v>80</v>
      </c>
      <c r="J18" s="116">
        <v>13.513513513513514</v>
      </c>
    </row>
    <row r="19" spans="1:10" s="110" customFormat="1" ht="12" customHeight="1" x14ac:dyDescent="0.2">
      <c r="A19" s="120"/>
      <c r="B19" s="121" t="s">
        <v>112</v>
      </c>
      <c r="C19" s="113">
        <v>0.31223530584112535</v>
      </c>
      <c r="D19" s="115">
        <v>188</v>
      </c>
      <c r="E19" s="114">
        <v>178</v>
      </c>
      <c r="F19" s="114">
        <v>202</v>
      </c>
      <c r="G19" s="114">
        <v>159</v>
      </c>
      <c r="H19" s="140">
        <v>139</v>
      </c>
      <c r="I19" s="115">
        <v>49</v>
      </c>
      <c r="J19" s="116">
        <v>35.251798561151077</v>
      </c>
    </row>
    <row r="20" spans="1:10" s="110" customFormat="1" ht="12" customHeight="1" x14ac:dyDescent="0.2">
      <c r="A20" s="118" t="s">
        <v>113</v>
      </c>
      <c r="B20" s="119" t="s">
        <v>181</v>
      </c>
      <c r="C20" s="113">
        <v>69.430834897277904</v>
      </c>
      <c r="D20" s="115">
        <v>41805</v>
      </c>
      <c r="E20" s="114">
        <v>41775</v>
      </c>
      <c r="F20" s="114">
        <v>43676</v>
      </c>
      <c r="G20" s="114">
        <v>42882</v>
      </c>
      <c r="H20" s="140">
        <v>42482</v>
      </c>
      <c r="I20" s="115">
        <v>-677</v>
      </c>
      <c r="J20" s="116">
        <v>-1.5936161197683725</v>
      </c>
    </row>
    <row r="21" spans="1:10" s="110" customFormat="1" ht="12" customHeight="1" x14ac:dyDescent="0.2">
      <c r="A21" s="118"/>
      <c r="B21" s="119" t="s">
        <v>182</v>
      </c>
      <c r="C21" s="113">
        <v>30.569165102722096</v>
      </c>
      <c r="D21" s="115">
        <v>18406</v>
      </c>
      <c r="E21" s="114">
        <v>18300</v>
      </c>
      <c r="F21" s="114">
        <v>18563</v>
      </c>
      <c r="G21" s="114">
        <v>18270</v>
      </c>
      <c r="H21" s="140">
        <v>17748</v>
      </c>
      <c r="I21" s="115">
        <v>658</v>
      </c>
      <c r="J21" s="116">
        <v>3.7074599954924499</v>
      </c>
    </row>
    <row r="22" spans="1:10" s="110" customFormat="1" ht="12" customHeight="1" x14ac:dyDescent="0.2">
      <c r="A22" s="118" t="s">
        <v>113</v>
      </c>
      <c r="B22" s="119" t="s">
        <v>116</v>
      </c>
      <c r="C22" s="113">
        <v>93.316835794124003</v>
      </c>
      <c r="D22" s="115">
        <v>56187</v>
      </c>
      <c r="E22" s="114">
        <v>56229</v>
      </c>
      <c r="F22" s="114">
        <v>57738</v>
      </c>
      <c r="G22" s="114">
        <v>56780</v>
      </c>
      <c r="H22" s="140">
        <v>56317</v>
      </c>
      <c r="I22" s="115">
        <v>-130</v>
      </c>
      <c r="J22" s="116">
        <v>-0.23083615959656942</v>
      </c>
    </row>
    <row r="23" spans="1:10" s="110" customFormat="1" ht="12" customHeight="1" x14ac:dyDescent="0.2">
      <c r="A23" s="118"/>
      <c r="B23" s="119" t="s">
        <v>117</v>
      </c>
      <c r="C23" s="113">
        <v>6.668216771021906</v>
      </c>
      <c r="D23" s="115">
        <v>4015</v>
      </c>
      <c r="E23" s="114">
        <v>3837</v>
      </c>
      <c r="F23" s="114">
        <v>4489</v>
      </c>
      <c r="G23" s="114">
        <v>4363</v>
      </c>
      <c r="H23" s="140">
        <v>3901</v>
      </c>
      <c r="I23" s="115">
        <v>114</v>
      </c>
      <c r="J23" s="116">
        <v>2.9223276083055625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70338</v>
      </c>
      <c r="E64" s="236">
        <v>70317</v>
      </c>
      <c r="F64" s="236">
        <v>72340</v>
      </c>
      <c r="G64" s="236">
        <v>70690</v>
      </c>
      <c r="H64" s="140">
        <v>69785</v>
      </c>
      <c r="I64" s="115">
        <v>553</v>
      </c>
      <c r="J64" s="116">
        <v>0.79243390413412629</v>
      </c>
    </row>
    <row r="65" spans="1:12" s="110" customFormat="1" ht="12" customHeight="1" x14ac:dyDescent="0.2">
      <c r="A65" s="118" t="s">
        <v>105</v>
      </c>
      <c r="B65" s="119" t="s">
        <v>106</v>
      </c>
      <c r="C65" s="113">
        <v>55.354147118200686</v>
      </c>
      <c r="D65" s="235">
        <v>38935</v>
      </c>
      <c r="E65" s="236">
        <v>39042</v>
      </c>
      <c r="F65" s="236">
        <v>40255</v>
      </c>
      <c r="G65" s="236">
        <v>39405</v>
      </c>
      <c r="H65" s="140">
        <v>38980</v>
      </c>
      <c r="I65" s="115">
        <v>-45</v>
      </c>
      <c r="J65" s="116">
        <v>-0.11544381734222678</v>
      </c>
    </row>
    <row r="66" spans="1:12" s="110" customFormat="1" ht="12" customHeight="1" x14ac:dyDescent="0.2">
      <c r="A66" s="118"/>
      <c r="B66" s="119" t="s">
        <v>107</v>
      </c>
      <c r="C66" s="113">
        <v>44.645852881799314</v>
      </c>
      <c r="D66" s="235">
        <v>31403</v>
      </c>
      <c r="E66" s="236">
        <v>31275</v>
      </c>
      <c r="F66" s="236">
        <v>32085</v>
      </c>
      <c r="G66" s="236">
        <v>31285</v>
      </c>
      <c r="H66" s="140">
        <v>30805</v>
      </c>
      <c r="I66" s="115">
        <v>598</v>
      </c>
      <c r="J66" s="116">
        <v>1.9412433046583346</v>
      </c>
    </row>
    <row r="67" spans="1:12" s="110" customFormat="1" ht="12" customHeight="1" x14ac:dyDescent="0.2">
      <c r="A67" s="118" t="s">
        <v>105</v>
      </c>
      <c r="B67" s="121" t="s">
        <v>108</v>
      </c>
      <c r="C67" s="113">
        <v>12.84796269441838</v>
      </c>
      <c r="D67" s="235">
        <v>9037</v>
      </c>
      <c r="E67" s="236">
        <v>9370</v>
      </c>
      <c r="F67" s="236">
        <v>9929</v>
      </c>
      <c r="G67" s="236">
        <v>8889</v>
      </c>
      <c r="H67" s="140">
        <v>9130</v>
      </c>
      <c r="I67" s="115">
        <v>-93</v>
      </c>
      <c r="J67" s="116">
        <v>-1.0186199342825848</v>
      </c>
    </row>
    <row r="68" spans="1:12" s="110" customFormat="1" ht="12" customHeight="1" x14ac:dyDescent="0.2">
      <c r="A68" s="118"/>
      <c r="B68" s="121" t="s">
        <v>109</v>
      </c>
      <c r="C68" s="113">
        <v>66.555773550570109</v>
      </c>
      <c r="D68" s="235">
        <v>46814</v>
      </c>
      <c r="E68" s="236">
        <v>46629</v>
      </c>
      <c r="F68" s="236">
        <v>47968</v>
      </c>
      <c r="G68" s="236">
        <v>47682</v>
      </c>
      <c r="H68" s="140">
        <v>46994</v>
      </c>
      <c r="I68" s="115">
        <v>-180</v>
      </c>
      <c r="J68" s="116">
        <v>-0.38302762054730394</v>
      </c>
    </row>
    <row r="69" spans="1:12" s="110" customFormat="1" ht="12" customHeight="1" x14ac:dyDescent="0.2">
      <c r="A69" s="118"/>
      <c r="B69" s="121" t="s">
        <v>110</v>
      </c>
      <c r="C69" s="113">
        <v>19.54562256532742</v>
      </c>
      <c r="D69" s="235">
        <v>13748</v>
      </c>
      <c r="E69" s="236">
        <v>13579</v>
      </c>
      <c r="F69" s="236">
        <v>13688</v>
      </c>
      <c r="G69" s="236">
        <v>13401</v>
      </c>
      <c r="H69" s="140">
        <v>13001</v>
      </c>
      <c r="I69" s="115">
        <v>747</v>
      </c>
      <c r="J69" s="116">
        <v>5.7457118683178221</v>
      </c>
    </row>
    <row r="70" spans="1:12" s="110" customFormat="1" ht="12" customHeight="1" x14ac:dyDescent="0.2">
      <c r="A70" s="120"/>
      <c r="B70" s="121" t="s">
        <v>111</v>
      </c>
      <c r="C70" s="113">
        <v>1.0506411896840968</v>
      </c>
      <c r="D70" s="235">
        <v>739</v>
      </c>
      <c r="E70" s="236">
        <v>739</v>
      </c>
      <c r="F70" s="236">
        <v>755</v>
      </c>
      <c r="G70" s="236">
        <v>718</v>
      </c>
      <c r="H70" s="140">
        <v>660</v>
      </c>
      <c r="I70" s="115">
        <v>79</v>
      </c>
      <c r="J70" s="116">
        <v>11.969696969696969</v>
      </c>
    </row>
    <row r="71" spans="1:12" s="110" customFormat="1" ht="12" customHeight="1" x14ac:dyDescent="0.2">
      <c r="A71" s="120"/>
      <c r="B71" s="121" t="s">
        <v>112</v>
      </c>
      <c r="C71" s="113">
        <v>0.30993204242372546</v>
      </c>
      <c r="D71" s="235">
        <v>218</v>
      </c>
      <c r="E71" s="236">
        <v>210</v>
      </c>
      <c r="F71" s="236">
        <v>213</v>
      </c>
      <c r="G71" s="236">
        <v>169</v>
      </c>
      <c r="H71" s="140">
        <v>149</v>
      </c>
      <c r="I71" s="115">
        <v>69</v>
      </c>
      <c r="J71" s="116">
        <v>46.308724832214764</v>
      </c>
    </row>
    <row r="72" spans="1:12" s="110" customFormat="1" ht="12" customHeight="1" x14ac:dyDescent="0.2">
      <c r="A72" s="118" t="s">
        <v>113</v>
      </c>
      <c r="B72" s="119" t="s">
        <v>181</v>
      </c>
      <c r="C72" s="113">
        <v>72.416048224288431</v>
      </c>
      <c r="D72" s="235">
        <v>50936</v>
      </c>
      <c r="E72" s="236">
        <v>50947</v>
      </c>
      <c r="F72" s="236">
        <v>52682</v>
      </c>
      <c r="G72" s="236">
        <v>51465</v>
      </c>
      <c r="H72" s="140">
        <v>51109</v>
      </c>
      <c r="I72" s="115">
        <v>-173</v>
      </c>
      <c r="J72" s="116">
        <v>-0.33849224207086814</v>
      </c>
    </row>
    <row r="73" spans="1:12" s="110" customFormat="1" ht="12" customHeight="1" x14ac:dyDescent="0.2">
      <c r="A73" s="118"/>
      <c r="B73" s="119" t="s">
        <v>182</v>
      </c>
      <c r="C73" s="113">
        <v>27.583951775711565</v>
      </c>
      <c r="D73" s="115">
        <v>19402</v>
      </c>
      <c r="E73" s="114">
        <v>19370</v>
      </c>
      <c r="F73" s="114">
        <v>19658</v>
      </c>
      <c r="G73" s="114">
        <v>19225</v>
      </c>
      <c r="H73" s="140">
        <v>18676</v>
      </c>
      <c r="I73" s="115">
        <v>726</v>
      </c>
      <c r="J73" s="116">
        <v>3.8873420432640824</v>
      </c>
    </row>
    <row r="74" spans="1:12" s="110" customFormat="1" ht="12" customHeight="1" x14ac:dyDescent="0.2">
      <c r="A74" s="118" t="s">
        <v>113</v>
      </c>
      <c r="B74" s="119" t="s">
        <v>116</v>
      </c>
      <c r="C74" s="113">
        <v>94.779493303761839</v>
      </c>
      <c r="D74" s="115">
        <v>66666</v>
      </c>
      <c r="E74" s="114">
        <v>66734</v>
      </c>
      <c r="F74" s="114">
        <v>68141</v>
      </c>
      <c r="G74" s="114">
        <v>66694</v>
      </c>
      <c r="H74" s="140">
        <v>66227</v>
      </c>
      <c r="I74" s="115">
        <v>439</v>
      </c>
      <c r="J74" s="116">
        <v>0.66287163845561481</v>
      </c>
    </row>
    <row r="75" spans="1:12" s="110" customFormat="1" ht="12" customHeight="1" x14ac:dyDescent="0.2">
      <c r="A75" s="142"/>
      <c r="B75" s="124" t="s">
        <v>117</v>
      </c>
      <c r="C75" s="125">
        <v>5.2105547499218066</v>
      </c>
      <c r="D75" s="143">
        <v>3665</v>
      </c>
      <c r="E75" s="144">
        <v>3575</v>
      </c>
      <c r="F75" s="144">
        <v>4190</v>
      </c>
      <c r="G75" s="144">
        <v>3989</v>
      </c>
      <c r="H75" s="145">
        <v>3548</v>
      </c>
      <c r="I75" s="143">
        <v>117</v>
      </c>
      <c r="J75" s="146">
        <v>3.2976324689966177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60211</v>
      </c>
      <c r="G11" s="114">
        <v>60075</v>
      </c>
      <c r="H11" s="114">
        <v>62239</v>
      </c>
      <c r="I11" s="114">
        <v>61152</v>
      </c>
      <c r="J11" s="140">
        <v>60230</v>
      </c>
      <c r="K11" s="114">
        <v>-19</v>
      </c>
      <c r="L11" s="116">
        <v>-3.1545741324921134E-2</v>
      </c>
    </row>
    <row r="12" spans="1:17" s="110" customFormat="1" ht="24.95" customHeight="1" x14ac:dyDescent="0.2">
      <c r="A12" s="604" t="s">
        <v>185</v>
      </c>
      <c r="B12" s="605"/>
      <c r="C12" s="605"/>
      <c r="D12" s="606"/>
      <c r="E12" s="113">
        <v>51.050472505023997</v>
      </c>
      <c r="F12" s="115">
        <v>30738</v>
      </c>
      <c r="G12" s="114">
        <v>30813</v>
      </c>
      <c r="H12" s="114">
        <v>32169</v>
      </c>
      <c r="I12" s="114">
        <v>31700</v>
      </c>
      <c r="J12" s="140">
        <v>31341</v>
      </c>
      <c r="K12" s="114">
        <v>-603</v>
      </c>
      <c r="L12" s="116">
        <v>-1.9239973198047287</v>
      </c>
    </row>
    <row r="13" spans="1:17" s="110" customFormat="1" ht="15" customHeight="1" x14ac:dyDescent="0.2">
      <c r="A13" s="120"/>
      <c r="B13" s="612" t="s">
        <v>107</v>
      </c>
      <c r="C13" s="612"/>
      <c r="E13" s="113">
        <v>48.949527494976003</v>
      </c>
      <c r="F13" s="115">
        <v>29473</v>
      </c>
      <c r="G13" s="114">
        <v>29262</v>
      </c>
      <c r="H13" s="114">
        <v>30070</v>
      </c>
      <c r="I13" s="114">
        <v>29452</v>
      </c>
      <c r="J13" s="140">
        <v>28889</v>
      </c>
      <c r="K13" s="114">
        <v>584</v>
      </c>
      <c r="L13" s="116">
        <v>2.0215306864204368</v>
      </c>
    </row>
    <row r="14" spans="1:17" s="110" customFormat="1" ht="24.95" customHeight="1" x14ac:dyDescent="0.2">
      <c r="A14" s="604" t="s">
        <v>186</v>
      </c>
      <c r="B14" s="605"/>
      <c r="C14" s="605"/>
      <c r="D14" s="606"/>
      <c r="E14" s="113">
        <v>13.231801498065138</v>
      </c>
      <c r="F14" s="115">
        <v>7967</v>
      </c>
      <c r="G14" s="114">
        <v>8270</v>
      </c>
      <c r="H14" s="114">
        <v>8761</v>
      </c>
      <c r="I14" s="114">
        <v>7942</v>
      </c>
      <c r="J14" s="140">
        <v>8063</v>
      </c>
      <c r="K14" s="114">
        <v>-96</v>
      </c>
      <c r="L14" s="116">
        <v>-1.1906238372814089</v>
      </c>
    </row>
    <row r="15" spans="1:17" s="110" customFormat="1" ht="15" customHeight="1" x14ac:dyDescent="0.2">
      <c r="A15" s="120"/>
      <c r="B15" s="119"/>
      <c r="C15" s="258" t="s">
        <v>106</v>
      </c>
      <c r="E15" s="113">
        <v>53.319944772185266</v>
      </c>
      <c r="F15" s="115">
        <v>4248</v>
      </c>
      <c r="G15" s="114">
        <v>4449</v>
      </c>
      <c r="H15" s="114">
        <v>4715</v>
      </c>
      <c r="I15" s="114">
        <v>4314</v>
      </c>
      <c r="J15" s="140">
        <v>4376</v>
      </c>
      <c r="K15" s="114">
        <v>-128</v>
      </c>
      <c r="L15" s="116">
        <v>-2.9250457038391224</v>
      </c>
    </row>
    <row r="16" spans="1:17" s="110" customFormat="1" ht="15" customHeight="1" x14ac:dyDescent="0.2">
      <c r="A16" s="120"/>
      <c r="B16" s="119"/>
      <c r="C16" s="258" t="s">
        <v>107</v>
      </c>
      <c r="E16" s="113">
        <v>46.680055227814734</v>
      </c>
      <c r="F16" s="115">
        <v>3719</v>
      </c>
      <c r="G16" s="114">
        <v>3821</v>
      </c>
      <c r="H16" s="114">
        <v>4046</v>
      </c>
      <c r="I16" s="114">
        <v>3628</v>
      </c>
      <c r="J16" s="140">
        <v>3687</v>
      </c>
      <c r="K16" s="114">
        <v>32</v>
      </c>
      <c r="L16" s="116">
        <v>0.86791429346352045</v>
      </c>
    </row>
    <row r="17" spans="1:12" s="110" customFormat="1" ht="15" customHeight="1" x14ac:dyDescent="0.2">
      <c r="A17" s="120"/>
      <c r="B17" s="121" t="s">
        <v>109</v>
      </c>
      <c r="C17" s="258"/>
      <c r="E17" s="113">
        <v>67.786617063327299</v>
      </c>
      <c r="F17" s="115">
        <v>40815</v>
      </c>
      <c r="G17" s="114">
        <v>40553</v>
      </c>
      <c r="H17" s="114">
        <v>42027</v>
      </c>
      <c r="I17" s="114">
        <v>41958</v>
      </c>
      <c r="J17" s="140">
        <v>41353</v>
      </c>
      <c r="K17" s="114">
        <v>-538</v>
      </c>
      <c r="L17" s="116">
        <v>-1.3009938819432689</v>
      </c>
    </row>
    <row r="18" spans="1:12" s="110" customFormat="1" ht="15" customHeight="1" x14ac:dyDescent="0.2">
      <c r="A18" s="120"/>
      <c r="B18" s="119"/>
      <c r="C18" s="258" t="s">
        <v>106</v>
      </c>
      <c r="E18" s="113">
        <v>51.53497488668382</v>
      </c>
      <c r="F18" s="115">
        <v>21034</v>
      </c>
      <c r="G18" s="114">
        <v>20976</v>
      </c>
      <c r="H18" s="114">
        <v>21932</v>
      </c>
      <c r="I18" s="114">
        <v>21954</v>
      </c>
      <c r="J18" s="140">
        <v>21729</v>
      </c>
      <c r="K18" s="114">
        <v>-695</v>
      </c>
      <c r="L18" s="116">
        <v>-3.1984904965714023</v>
      </c>
    </row>
    <row r="19" spans="1:12" s="110" customFormat="1" ht="15" customHeight="1" x14ac:dyDescent="0.2">
      <c r="A19" s="120"/>
      <c r="B19" s="119"/>
      <c r="C19" s="258" t="s">
        <v>107</v>
      </c>
      <c r="E19" s="113">
        <v>48.46502511331618</v>
      </c>
      <c r="F19" s="115">
        <v>19781</v>
      </c>
      <c r="G19" s="114">
        <v>19577</v>
      </c>
      <c r="H19" s="114">
        <v>20095</v>
      </c>
      <c r="I19" s="114">
        <v>20004</v>
      </c>
      <c r="J19" s="140">
        <v>19624</v>
      </c>
      <c r="K19" s="114">
        <v>157</v>
      </c>
      <c r="L19" s="116">
        <v>0.80004076640847943</v>
      </c>
    </row>
    <row r="20" spans="1:12" s="110" customFormat="1" ht="15" customHeight="1" x14ac:dyDescent="0.2">
      <c r="A20" s="120"/>
      <c r="B20" s="121" t="s">
        <v>110</v>
      </c>
      <c r="C20" s="258"/>
      <c r="E20" s="113">
        <v>17.86550630283503</v>
      </c>
      <c r="F20" s="115">
        <v>10757</v>
      </c>
      <c r="G20" s="114">
        <v>10591</v>
      </c>
      <c r="H20" s="114">
        <v>10752</v>
      </c>
      <c r="I20" s="114">
        <v>10593</v>
      </c>
      <c r="J20" s="140">
        <v>10222</v>
      </c>
      <c r="K20" s="114">
        <v>535</v>
      </c>
      <c r="L20" s="116">
        <v>5.2338094306397966</v>
      </c>
    </row>
    <row r="21" spans="1:12" s="110" customFormat="1" ht="15" customHeight="1" x14ac:dyDescent="0.2">
      <c r="A21" s="120"/>
      <c r="B21" s="119"/>
      <c r="C21" s="258" t="s">
        <v>106</v>
      </c>
      <c r="E21" s="113">
        <v>47.150692572278516</v>
      </c>
      <c r="F21" s="115">
        <v>5072</v>
      </c>
      <c r="G21" s="114">
        <v>5001</v>
      </c>
      <c r="H21" s="114">
        <v>5107</v>
      </c>
      <c r="I21" s="114">
        <v>5035</v>
      </c>
      <c r="J21" s="140">
        <v>4869</v>
      </c>
      <c r="K21" s="114">
        <v>203</v>
      </c>
      <c r="L21" s="116">
        <v>4.1692339289381799</v>
      </c>
    </row>
    <row r="22" spans="1:12" s="110" customFormat="1" ht="15" customHeight="1" x14ac:dyDescent="0.2">
      <c r="A22" s="120"/>
      <c r="B22" s="119"/>
      <c r="C22" s="258" t="s">
        <v>107</v>
      </c>
      <c r="E22" s="113">
        <v>52.849307427721484</v>
      </c>
      <c r="F22" s="115">
        <v>5685</v>
      </c>
      <c r="G22" s="114">
        <v>5590</v>
      </c>
      <c r="H22" s="114">
        <v>5645</v>
      </c>
      <c r="I22" s="114">
        <v>5558</v>
      </c>
      <c r="J22" s="140">
        <v>5353</v>
      </c>
      <c r="K22" s="114">
        <v>332</v>
      </c>
      <c r="L22" s="116">
        <v>6.2021296469269567</v>
      </c>
    </row>
    <row r="23" spans="1:12" s="110" customFormat="1" ht="15" customHeight="1" x14ac:dyDescent="0.2">
      <c r="A23" s="120"/>
      <c r="B23" s="121" t="s">
        <v>111</v>
      </c>
      <c r="C23" s="258"/>
      <c r="E23" s="113">
        <v>1.1160751357725334</v>
      </c>
      <c r="F23" s="115">
        <v>672</v>
      </c>
      <c r="G23" s="114">
        <v>661</v>
      </c>
      <c r="H23" s="114">
        <v>699</v>
      </c>
      <c r="I23" s="114">
        <v>659</v>
      </c>
      <c r="J23" s="140">
        <v>592</v>
      </c>
      <c r="K23" s="114">
        <v>80</v>
      </c>
      <c r="L23" s="116">
        <v>13.513513513513514</v>
      </c>
    </row>
    <row r="24" spans="1:12" s="110" customFormat="1" ht="15" customHeight="1" x14ac:dyDescent="0.2">
      <c r="A24" s="120"/>
      <c r="B24" s="119"/>
      <c r="C24" s="258" t="s">
        <v>106</v>
      </c>
      <c r="E24" s="113">
        <v>57.142857142857146</v>
      </c>
      <c r="F24" s="115">
        <v>384</v>
      </c>
      <c r="G24" s="114">
        <v>387</v>
      </c>
      <c r="H24" s="114">
        <v>415</v>
      </c>
      <c r="I24" s="114">
        <v>397</v>
      </c>
      <c r="J24" s="140">
        <v>367</v>
      </c>
      <c r="K24" s="114">
        <v>17</v>
      </c>
      <c r="L24" s="116">
        <v>4.6321525885558579</v>
      </c>
    </row>
    <row r="25" spans="1:12" s="110" customFormat="1" ht="15" customHeight="1" x14ac:dyDescent="0.2">
      <c r="A25" s="120"/>
      <c r="B25" s="119"/>
      <c r="C25" s="258" t="s">
        <v>107</v>
      </c>
      <c r="E25" s="113">
        <v>42.857142857142854</v>
      </c>
      <c r="F25" s="115">
        <v>288</v>
      </c>
      <c r="G25" s="114">
        <v>274</v>
      </c>
      <c r="H25" s="114">
        <v>284</v>
      </c>
      <c r="I25" s="114">
        <v>262</v>
      </c>
      <c r="J25" s="140">
        <v>225</v>
      </c>
      <c r="K25" s="114">
        <v>63</v>
      </c>
      <c r="L25" s="116">
        <v>28</v>
      </c>
    </row>
    <row r="26" spans="1:12" s="110" customFormat="1" ht="15" customHeight="1" x14ac:dyDescent="0.2">
      <c r="A26" s="120"/>
      <c r="C26" s="121" t="s">
        <v>187</v>
      </c>
      <c r="D26" s="110" t="s">
        <v>188</v>
      </c>
      <c r="E26" s="113">
        <v>0.31223530584112535</v>
      </c>
      <c r="F26" s="115">
        <v>188</v>
      </c>
      <c r="G26" s="114">
        <v>178</v>
      </c>
      <c r="H26" s="114">
        <v>202</v>
      </c>
      <c r="I26" s="114">
        <v>159</v>
      </c>
      <c r="J26" s="140">
        <v>139</v>
      </c>
      <c r="K26" s="114">
        <v>49</v>
      </c>
      <c r="L26" s="116">
        <v>35.251798561151077</v>
      </c>
    </row>
    <row r="27" spans="1:12" s="110" customFormat="1" ht="15" customHeight="1" x14ac:dyDescent="0.2">
      <c r="A27" s="120"/>
      <c r="B27" s="119"/>
      <c r="D27" s="259" t="s">
        <v>106</v>
      </c>
      <c r="E27" s="113">
        <v>46.808510638297875</v>
      </c>
      <c r="F27" s="115">
        <v>88</v>
      </c>
      <c r="G27" s="114">
        <v>74</v>
      </c>
      <c r="H27" s="114">
        <v>92</v>
      </c>
      <c r="I27" s="114">
        <v>70</v>
      </c>
      <c r="J27" s="140">
        <v>63</v>
      </c>
      <c r="K27" s="114">
        <v>25</v>
      </c>
      <c r="L27" s="116">
        <v>39.682539682539684</v>
      </c>
    </row>
    <row r="28" spans="1:12" s="110" customFormat="1" ht="15" customHeight="1" x14ac:dyDescent="0.2">
      <c r="A28" s="120"/>
      <c r="B28" s="119"/>
      <c r="D28" s="259" t="s">
        <v>107</v>
      </c>
      <c r="E28" s="113">
        <v>53.191489361702125</v>
      </c>
      <c r="F28" s="115">
        <v>100</v>
      </c>
      <c r="G28" s="114">
        <v>104</v>
      </c>
      <c r="H28" s="114">
        <v>110</v>
      </c>
      <c r="I28" s="114">
        <v>89</v>
      </c>
      <c r="J28" s="140">
        <v>76</v>
      </c>
      <c r="K28" s="114">
        <v>24</v>
      </c>
      <c r="L28" s="116">
        <v>31.578947368421051</v>
      </c>
    </row>
    <row r="29" spans="1:12" s="110" customFormat="1" ht="24.95" customHeight="1" x14ac:dyDescent="0.2">
      <c r="A29" s="604" t="s">
        <v>189</v>
      </c>
      <c r="B29" s="605"/>
      <c r="C29" s="605"/>
      <c r="D29" s="606"/>
      <c r="E29" s="113">
        <v>93.316835794124003</v>
      </c>
      <c r="F29" s="115">
        <v>56187</v>
      </c>
      <c r="G29" s="114">
        <v>56229</v>
      </c>
      <c r="H29" s="114">
        <v>57738</v>
      </c>
      <c r="I29" s="114">
        <v>56780</v>
      </c>
      <c r="J29" s="140">
        <v>56317</v>
      </c>
      <c r="K29" s="114">
        <v>-130</v>
      </c>
      <c r="L29" s="116">
        <v>-0.23083615959656942</v>
      </c>
    </row>
    <row r="30" spans="1:12" s="110" customFormat="1" ht="15" customHeight="1" x14ac:dyDescent="0.2">
      <c r="A30" s="120"/>
      <c r="B30" s="119"/>
      <c r="C30" s="258" t="s">
        <v>106</v>
      </c>
      <c r="E30" s="113">
        <v>50.088098670510973</v>
      </c>
      <c r="F30" s="115">
        <v>28143</v>
      </c>
      <c r="G30" s="114">
        <v>28270</v>
      </c>
      <c r="H30" s="114">
        <v>29275</v>
      </c>
      <c r="I30" s="114">
        <v>28902</v>
      </c>
      <c r="J30" s="140">
        <v>28770</v>
      </c>
      <c r="K30" s="114">
        <v>-627</v>
      </c>
      <c r="L30" s="116">
        <v>-2.1793534932221061</v>
      </c>
    </row>
    <row r="31" spans="1:12" s="110" customFormat="1" ht="15" customHeight="1" x14ac:dyDescent="0.2">
      <c r="A31" s="120"/>
      <c r="B31" s="119"/>
      <c r="C31" s="258" t="s">
        <v>107</v>
      </c>
      <c r="E31" s="113">
        <v>49.911901329489027</v>
      </c>
      <c r="F31" s="115">
        <v>28044</v>
      </c>
      <c r="G31" s="114">
        <v>27959</v>
      </c>
      <c r="H31" s="114">
        <v>28463</v>
      </c>
      <c r="I31" s="114">
        <v>27878</v>
      </c>
      <c r="J31" s="140">
        <v>27547</v>
      </c>
      <c r="K31" s="114">
        <v>497</v>
      </c>
      <c r="L31" s="116">
        <v>1.8041892039060514</v>
      </c>
    </row>
    <row r="32" spans="1:12" s="110" customFormat="1" ht="15" customHeight="1" x14ac:dyDescent="0.2">
      <c r="A32" s="120"/>
      <c r="B32" s="119" t="s">
        <v>117</v>
      </c>
      <c r="C32" s="258"/>
      <c r="E32" s="113">
        <v>6.668216771021906</v>
      </c>
      <c r="F32" s="115">
        <v>4015</v>
      </c>
      <c r="G32" s="114">
        <v>3837</v>
      </c>
      <c r="H32" s="114">
        <v>4489</v>
      </c>
      <c r="I32" s="114">
        <v>4363</v>
      </c>
      <c r="J32" s="140">
        <v>3901</v>
      </c>
      <c r="K32" s="114">
        <v>114</v>
      </c>
      <c r="L32" s="116">
        <v>2.9223276083055625</v>
      </c>
    </row>
    <row r="33" spans="1:12" s="110" customFormat="1" ht="15" customHeight="1" x14ac:dyDescent="0.2">
      <c r="A33" s="120"/>
      <c r="B33" s="119"/>
      <c r="C33" s="258" t="s">
        <v>106</v>
      </c>
      <c r="E33" s="113">
        <v>64.433374844333756</v>
      </c>
      <c r="F33" s="115">
        <v>2587</v>
      </c>
      <c r="G33" s="114">
        <v>2535</v>
      </c>
      <c r="H33" s="114">
        <v>2884</v>
      </c>
      <c r="I33" s="114">
        <v>2791</v>
      </c>
      <c r="J33" s="140">
        <v>2561</v>
      </c>
      <c r="K33" s="114">
        <v>26</v>
      </c>
      <c r="L33" s="116">
        <v>1.015228426395939</v>
      </c>
    </row>
    <row r="34" spans="1:12" s="110" customFormat="1" ht="15" customHeight="1" x14ac:dyDescent="0.2">
      <c r="A34" s="120"/>
      <c r="B34" s="119"/>
      <c r="C34" s="258" t="s">
        <v>107</v>
      </c>
      <c r="E34" s="113">
        <v>35.566625155666252</v>
      </c>
      <c r="F34" s="115">
        <v>1428</v>
      </c>
      <c r="G34" s="114">
        <v>1302</v>
      </c>
      <c r="H34" s="114">
        <v>1605</v>
      </c>
      <c r="I34" s="114">
        <v>1572</v>
      </c>
      <c r="J34" s="140">
        <v>1340</v>
      </c>
      <c r="K34" s="114">
        <v>88</v>
      </c>
      <c r="L34" s="116">
        <v>6.5671641791044779</v>
      </c>
    </row>
    <row r="35" spans="1:12" s="110" customFormat="1" ht="24.95" customHeight="1" x14ac:dyDescent="0.2">
      <c r="A35" s="604" t="s">
        <v>190</v>
      </c>
      <c r="B35" s="605"/>
      <c r="C35" s="605"/>
      <c r="D35" s="606"/>
      <c r="E35" s="113">
        <v>69.430834897277904</v>
      </c>
      <c r="F35" s="115">
        <v>41805</v>
      </c>
      <c r="G35" s="114">
        <v>41775</v>
      </c>
      <c r="H35" s="114">
        <v>43676</v>
      </c>
      <c r="I35" s="114">
        <v>42882</v>
      </c>
      <c r="J35" s="140">
        <v>42482</v>
      </c>
      <c r="K35" s="114">
        <v>-677</v>
      </c>
      <c r="L35" s="116">
        <v>-1.5936161197683725</v>
      </c>
    </row>
    <row r="36" spans="1:12" s="110" customFormat="1" ht="15" customHeight="1" x14ac:dyDescent="0.2">
      <c r="A36" s="120"/>
      <c r="B36" s="119"/>
      <c r="C36" s="258" t="s">
        <v>106</v>
      </c>
      <c r="E36" s="113">
        <v>66.692979308695129</v>
      </c>
      <c r="F36" s="115">
        <v>27881</v>
      </c>
      <c r="G36" s="114">
        <v>27948</v>
      </c>
      <c r="H36" s="114">
        <v>29173</v>
      </c>
      <c r="I36" s="114">
        <v>28749</v>
      </c>
      <c r="J36" s="140">
        <v>28547</v>
      </c>
      <c r="K36" s="114">
        <v>-666</v>
      </c>
      <c r="L36" s="116">
        <v>-2.3329947104774584</v>
      </c>
    </row>
    <row r="37" spans="1:12" s="110" customFormat="1" ht="15" customHeight="1" x14ac:dyDescent="0.2">
      <c r="A37" s="120"/>
      <c r="B37" s="119"/>
      <c r="C37" s="258" t="s">
        <v>107</v>
      </c>
      <c r="E37" s="113">
        <v>33.307020691304871</v>
      </c>
      <c r="F37" s="115">
        <v>13924</v>
      </c>
      <c r="G37" s="114">
        <v>13827</v>
      </c>
      <c r="H37" s="114">
        <v>14503</v>
      </c>
      <c r="I37" s="114">
        <v>14133</v>
      </c>
      <c r="J37" s="140">
        <v>13935</v>
      </c>
      <c r="K37" s="114">
        <v>-11</v>
      </c>
      <c r="L37" s="116">
        <v>-7.8937926085396487E-2</v>
      </c>
    </row>
    <row r="38" spans="1:12" s="110" customFormat="1" ht="15" customHeight="1" x14ac:dyDescent="0.2">
      <c r="A38" s="120"/>
      <c r="B38" s="119" t="s">
        <v>182</v>
      </c>
      <c r="C38" s="258"/>
      <c r="E38" s="113">
        <v>30.569165102722096</v>
      </c>
      <c r="F38" s="115">
        <v>18406</v>
      </c>
      <c r="G38" s="114">
        <v>18300</v>
      </c>
      <c r="H38" s="114">
        <v>18563</v>
      </c>
      <c r="I38" s="114">
        <v>18270</v>
      </c>
      <c r="J38" s="140">
        <v>17748</v>
      </c>
      <c r="K38" s="114">
        <v>658</v>
      </c>
      <c r="L38" s="116">
        <v>3.7074599954924499</v>
      </c>
    </row>
    <row r="39" spans="1:12" s="110" customFormat="1" ht="15" customHeight="1" x14ac:dyDescent="0.2">
      <c r="A39" s="120"/>
      <c r="B39" s="119"/>
      <c r="C39" s="258" t="s">
        <v>106</v>
      </c>
      <c r="E39" s="113">
        <v>15.522112354666957</v>
      </c>
      <c r="F39" s="115">
        <v>2857</v>
      </c>
      <c r="G39" s="114">
        <v>2865</v>
      </c>
      <c r="H39" s="114">
        <v>2996</v>
      </c>
      <c r="I39" s="114">
        <v>2951</v>
      </c>
      <c r="J39" s="140">
        <v>2794</v>
      </c>
      <c r="K39" s="114">
        <v>63</v>
      </c>
      <c r="L39" s="116">
        <v>2.2548317823908377</v>
      </c>
    </row>
    <row r="40" spans="1:12" s="110" customFormat="1" ht="15" customHeight="1" x14ac:dyDescent="0.2">
      <c r="A40" s="120"/>
      <c r="B40" s="119"/>
      <c r="C40" s="258" t="s">
        <v>107</v>
      </c>
      <c r="E40" s="113">
        <v>84.477887645333041</v>
      </c>
      <c r="F40" s="115">
        <v>15549</v>
      </c>
      <c r="G40" s="114">
        <v>15435</v>
      </c>
      <c r="H40" s="114">
        <v>15567</v>
      </c>
      <c r="I40" s="114">
        <v>15319</v>
      </c>
      <c r="J40" s="140">
        <v>14954</v>
      </c>
      <c r="K40" s="114">
        <v>595</v>
      </c>
      <c r="L40" s="116">
        <v>3.9788685301591546</v>
      </c>
    </row>
    <row r="41" spans="1:12" s="110" customFormat="1" ht="24.75" customHeight="1" x14ac:dyDescent="0.2">
      <c r="A41" s="604" t="s">
        <v>518</v>
      </c>
      <c r="B41" s="605"/>
      <c r="C41" s="605"/>
      <c r="D41" s="606"/>
      <c r="E41" s="113">
        <v>5.5687498961983692</v>
      </c>
      <c r="F41" s="115">
        <v>3353</v>
      </c>
      <c r="G41" s="114">
        <v>3712</v>
      </c>
      <c r="H41" s="114">
        <v>3779</v>
      </c>
      <c r="I41" s="114">
        <v>2990</v>
      </c>
      <c r="J41" s="140">
        <v>3420</v>
      </c>
      <c r="K41" s="114">
        <v>-67</v>
      </c>
      <c r="L41" s="116">
        <v>-1.9590643274853801</v>
      </c>
    </row>
    <row r="42" spans="1:12" s="110" customFormat="1" ht="15" customHeight="1" x14ac:dyDescent="0.2">
      <c r="A42" s="120"/>
      <c r="B42" s="119"/>
      <c r="C42" s="258" t="s">
        <v>106</v>
      </c>
      <c r="E42" s="113">
        <v>55.055174470623321</v>
      </c>
      <c r="F42" s="115">
        <v>1846</v>
      </c>
      <c r="G42" s="114">
        <v>2108</v>
      </c>
      <c r="H42" s="114">
        <v>2160</v>
      </c>
      <c r="I42" s="114">
        <v>1705</v>
      </c>
      <c r="J42" s="140">
        <v>1909</v>
      </c>
      <c r="K42" s="114">
        <v>-63</v>
      </c>
      <c r="L42" s="116">
        <v>-3.3001571503404925</v>
      </c>
    </row>
    <row r="43" spans="1:12" s="110" customFormat="1" ht="15" customHeight="1" x14ac:dyDescent="0.2">
      <c r="A43" s="123"/>
      <c r="B43" s="124"/>
      <c r="C43" s="260" t="s">
        <v>107</v>
      </c>
      <c r="D43" s="261"/>
      <c r="E43" s="125">
        <v>44.944825529376679</v>
      </c>
      <c r="F43" s="143">
        <v>1507</v>
      </c>
      <c r="G43" s="144">
        <v>1604</v>
      </c>
      <c r="H43" s="144">
        <v>1619</v>
      </c>
      <c r="I43" s="144">
        <v>1285</v>
      </c>
      <c r="J43" s="145">
        <v>1511</v>
      </c>
      <c r="K43" s="144">
        <v>-4</v>
      </c>
      <c r="L43" s="146">
        <v>-0.26472534745201853</v>
      </c>
    </row>
    <row r="44" spans="1:12" s="110" customFormat="1" ht="45.75" customHeight="1" x14ac:dyDescent="0.2">
      <c r="A44" s="604" t="s">
        <v>191</v>
      </c>
      <c r="B44" s="605"/>
      <c r="C44" s="605"/>
      <c r="D44" s="606"/>
      <c r="E44" s="113">
        <v>2.1889687930776769</v>
      </c>
      <c r="F44" s="115">
        <v>1318</v>
      </c>
      <c r="G44" s="114">
        <v>1329</v>
      </c>
      <c r="H44" s="114">
        <v>1337</v>
      </c>
      <c r="I44" s="114">
        <v>1280</v>
      </c>
      <c r="J44" s="140">
        <v>1292</v>
      </c>
      <c r="K44" s="114">
        <v>26</v>
      </c>
      <c r="L44" s="116">
        <v>2.0123839009287927</v>
      </c>
    </row>
    <row r="45" spans="1:12" s="110" customFormat="1" ht="15" customHeight="1" x14ac:dyDescent="0.2">
      <c r="A45" s="120"/>
      <c r="B45" s="119"/>
      <c r="C45" s="258" t="s">
        <v>106</v>
      </c>
      <c r="E45" s="113">
        <v>60.698027314112288</v>
      </c>
      <c r="F45" s="115">
        <v>800</v>
      </c>
      <c r="G45" s="114">
        <v>806</v>
      </c>
      <c r="H45" s="114">
        <v>805</v>
      </c>
      <c r="I45" s="114">
        <v>776</v>
      </c>
      <c r="J45" s="140">
        <v>785</v>
      </c>
      <c r="K45" s="114">
        <v>15</v>
      </c>
      <c r="L45" s="116">
        <v>1.910828025477707</v>
      </c>
    </row>
    <row r="46" spans="1:12" s="110" customFormat="1" ht="15" customHeight="1" x14ac:dyDescent="0.2">
      <c r="A46" s="123"/>
      <c r="B46" s="124"/>
      <c r="C46" s="260" t="s">
        <v>107</v>
      </c>
      <c r="D46" s="261"/>
      <c r="E46" s="125">
        <v>39.301972685887712</v>
      </c>
      <c r="F46" s="143">
        <v>518</v>
      </c>
      <c r="G46" s="144">
        <v>523</v>
      </c>
      <c r="H46" s="144">
        <v>532</v>
      </c>
      <c r="I46" s="144">
        <v>504</v>
      </c>
      <c r="J46" s="145">
        <v>507</v>
      </c>
      <c r="K46" s="144">
        <v>11</v>
      </c>
      <c r="L46" s="146">
        <v>2.1696252465483234</v>
      </c>
    </row>
    <row r="47" spans="1:12" s="110" customFormat="1" ht="39" customHeight="1" x14ac:dyDescent="0.2">
      <c r="A47" s="604" t="s">
        <v>519</v>
      </c>
      <c r="B47" s="607"/>
      <c r="C47" s="607"/>
      <c r="D47" s="608"/>
      <c r="E47" s="113">
        <v>0.64440052482104604</v>
      </c>
      <c r="F47" s="115">
        <v>388</v>
      </c>
      <c r="G47" s="114">
        <v>391</v>
      </c>
      <c r="H47" s="114">
        <v>370</v>
      </c>
      <c r="I47" s="114">
        <v>387</v>
      </c>
      <c r="J47" s="140">
        <v>394</v>
      </c>
      <c r="K47" s="114">
        <v>-6</v>
      </c>
      <c r="L47" s="116">
        <v>-1.5228426395939085</v>
      </c>
    </row>
    <row r="48" spans="1:12" s="110" customFormat="1" ht="15" customHeight="1" x14ac:dyDescent="0.2">
      <c r="A48" s="120"/>
      <c r="B48" s="119"/>
      <c r="C48" s="258" t="s">
        <v>106</v>
      </c>
      <c r="E48" s="113">
        <v>35.309278350515463</v>
      </c>
      <c r="F48" s="115">
        <v>137</v>
      </c>
      <c r="G48" s="114">
        <v>142</v>
      </c>
      <c r="H48" s="114">
        <v>130</v>
      </c>
      <c r="I48" s="114">
        <v>147</v>
      </c>
      <c r="J48" s="140">
        <v>151</v>
      </c>
      <c r="K48" s="114">
        <v>-14</v>
      </c>
      <c r="L48" s="116">
        <v>-9.2715231788079464</v>
      </c>
    </row>
    <row r="49" spans="1:12" s="110" customFormat="1" ht="15" customHeight="1" x14ac:dyDescent="0.2">
      <c r="A49" s="123"/>
      <c r="B49" s="124"/>
      <c r="C49" s="260" t="s">
        <v>107</v>
      </c>
      <c r="D49" s="261"/>
      <c r="E49" s="125">
        <v>64.69072164948453</v>
      </c>
      <c r="F49" s="143">
        <v>251</v>
      </c>
      <c r="G49" s="144">
        <v>249</v>
      </c>
      <c r="H49" s="144">
        <v>240</v>
      </c>
      <c r="I49" s="144">
        <v>240</v>
      </c>
      <c r="J49" s="145">
        <v>243</v>
      </c>
      <c r="K49" s="144">
        <v>8</v>
      </c>
      <c r="L49" s="146">
        <v>3.2921810699588478</v>
      </c>
    </row>
    <row r="50" spans="1:12" s="110" customFormat="1" ht="24.95" customHeight="1" x14ac:dyDescent="0.2">
      <c r="A50" s="609" t="s">
        <v>192</v>
      </c>
      <c r="B50" s="610"/>
      <c r="C50" s="610"/>
      <c r="D50" s="611"/>
      <c r="E50" s="262">
        <v>13.341416020328511</v>
      </c>
      <c r="F50" s="263">
        <v>8033</v>
      </c>
      <c r="G50" s="264">
        <v>8395</v>
      </c>
      <c r="H50" s="264">
        <v>8839</v>
      </c>
      <c r="I50" s="264">
        <v>8058</v>
      </c>
      <c r="J50" s="265">
        <v>7964</v>
      </c>
      <c r="K50" s="263">
        <v>69</v>
      </c>
      <c r="L50" s="266">
        <v>0.8663987945755901</v>
      </c>
    </row>
    <row r="51" spans="1:12" s="110" customFormat="1" ht="15" customHeight="1" x14ac:dyDescent="0.2">
      <c r="A51" s="120"/>
      <c r="B51" s="119"/>
      <c r="C51" s="258" t="s">
        <v>106</v>
      </c>
      <c r="E51" s="113">
        <v>54.151624548736464</v>
      </c>
      <c r="F51" s="115">
        <v>4350</v>
      </c>
      <c r="G51" s="114">
        <v>4562</v>
      </c>
      <c r="H51" s="114">
        <v>4850</v>
      </c>
      <c r="I51" s="114">
        <v>4442</v>
      </c>
      <c r="J51" s="140">
        <v>4408</v>
      </c>
      <c r="K51" s="114">
        <v>-58</v>
      </c>
      <c r="L51" s="116">
        <v>-1.3157894736842106</v>
      </c>
    </row>
    <row r="52" spans="1:12" s="110" customFormat="1" ht="15" customHeight="1" x14ac:dyDescent="0.2">
      <c r="A52" s="120"/>
      <c r="B52" s="119"/>
      <c r="C52" s="258" t="s">
        <v>107</v>
      </c>
      <c r="E52" s="113">
        <v>45.848375451263536</v>
      </c>
      <c r="F52" s="115">
        <v>3683</v>
      </c>
      <c r="G52" s="114">
        <v>3833</v>
      </c>
      <c r="H52" s="114">
        <v>3989</v>
      </c>
      <c r="I52" s="114">
        <v>3616</v>
      </c>
      <c r="J52" s="140">
        <v>3556</v>
      </c>
      <c r="K52" s="114">
        <v>127</v>
      </c>
      <c r="L52" s="116">
        <v>3.5714285714285716</v>
      </c>
    </row>
    <row r="53" spans="1:12" s="110" customFormat="1" ht="15" customHeight="1" x14ac:dyDescent="0.2">
      <c r="A53" s="120"/>
      <c r="B53" s="119"/>
      <c r="C53" s="258" t="s">
        <v>187</v>
      </c>
      <c r="D53" s="110" t="s">
        <v>193</v>
      </c>
      <c r="E53" s="113">
        <v>28.283331258558448</v>
      </c>
      <c r="F53" s="115">
        <v>2272</v>
      </c>
      <c r="G53" s="114">
        <v>2748</v>
      </c>
      <c r="H53" s="114">
        <v>2837</v>
      </c>
      <c r="I53" s="114">
        <v>2121</v>
      </c>
      <c r="J53" s="140">
        <v>2313</v>
      </c>
      <c r="K53" s="114">
        <v>-41</v>
      </c>
      <c r="L53" s="116">
        <v>-1.7725897103329009</v>
      </c>
    </row>
    <row r="54" spans="1:12" s="110" customFormat="1" ht="15" customHeight="1" x14ac:dyDescent="0.2">
      <c r="A54" s="120"/>
      <c r="B54" s="119"/>
      <c r="D54" s="267" t="s">
        <v>194</v>
      </c>
      <c r="E54" s="113">
        <v>55.149647887323944</v>
      </c>
      <c r="F54" s="115">
        <v>1253</v>
      </c>
      <c r="G54" s="114">
        <v>1527</v>
      </c>
      <c r="H54" s="114">
        <v>1609</v>
      </c>
      <c r="I54" s="114">
        <v>1226</v>
      </c>
      <c r="J54" s="140">
        <v>1320</v>
      </c>
      <c r="K54" s="114">
        <v>-67</v>
      </c>
      <c r="L54" s="116">
        <v>-5.0757575757575761</v>
      </c>
    </row>
    <row r="55" spans="1:12" s="110" customFormat="1" ht="15" customHeight="1" x14ac:dyDescent="0.2">
      <c r="A55" s="120"/>
      <c r="B55" s="119"/>
      <c r="D55" s="267" t="s">
        <v>195</v>
      </c>
      <c r="E55" s="113">
        <v>44.850352112676056</v>
      </c>
      <c r="F55" s="115">
        <v>1019</v>
      </c>
      <c r="G55" s="114">
        <v>1221</v>
      </c>
      <c r="H55" s="114">
        <v>1228</v>
      </c>
      <c r="I55" s="114">
        <v>895</v>
      </c>
      <c r="J55" s="140">
        <v>993</v>
      </c>
      <c r="K55" s="114">
        <v>26</v>
      </c>
      <c r="L55" s="116">
        <v>2.6183282980866061</v>
      </c>
    </row>
    <row r="56" spans="1:12" s="110" customFormat="1" ht="15" customHeight="1" x14ac:dyDescent="0.2">
      <c r="A56" s="120"/>
      <c r="B56" s="119" t="s">
        <v>196</v>
      </c>
      <c r="C56" s="258"/>
      <c r="E56" s="113">
        <v>67.583996279749542</v>
      </c>
      <c r="F56" s="115">
        <v>40693</v>
      </c>
      <c r="G56" s="114">
        <v>40234</v>
      </c>
      <c r="H56" s="114">
        <v>41328</v>
      </c>
      <c r="I56" s="114">
        <v>41069</v>
      </c>
      <c r="J56" s="140">
        <v>40592</v>
      </c>
      <c r="K56" s="114">
        <v>101</v>
      </c>
      <c r="L56" s="116">
        <v>0.24881750098541586</v>
      </c>
    </row>
    <row r="57" spans="1:12" s="110" customFormat="1" ht="15" customHeight="1" x14ac:dyDescent="0.2">
      <c r="A57" s="120"/>
      <c r="B57" s="119"/>
      <c r="C57" s="258" t="s">
        <v>106</v>
      </c>
      <c r="E57" s="113">
        <v>50.03317523898459</v>
      </c>
      <c r="F57" s="115">
        <v>20360</v>
      </c>
      <c r="G57" s="114">
        <v>20216</v>
      </c>
      <c r="H57" s="114">
        <v>20955</v>
      </c>
      <c r="I57" s="114">
        <v>20920</v>
      </c>
      <c r="J57" s="140">
        <v>20753</v>
      </c>
      <c r="K57" s="114">
        <v>-393</v>
      </c>
      <c r="L57" s="116">
        <v>-1.8937021153568159</v>
      </c>
    </row>
    <row r="58" spans="1:12" s="110" customFormat="1" ht="15" customHeight="1" x14ac:dyDescent="0.2">
      <c r="A58" s="120"/>
      <c r="B58" s="119"/>
      <c r="C58" s="258" t="s">
        <v>107</v>
      </c>
      <c r="E58" s="113">
        <v>49.96682476101541</v>
      </c>
      <c r="F58" s="115">
        <v>20333</v>
      </c>
      <c r="G58" s="114">
        <v>20018</v>
      </c>
      <c r="H58" s="114">
        <v>20373</v>
      </c>
      <c r="I58" s="114">
        <v>20149</v>
      </c>
      <c r="J58" s="140">
        <v>19839</v>
      </c>
      <c r="K58" s="114">
        <v>494</v>
      </c>
      <c r="L58" s="116">
        <v>2.4900448611321133</v>
      </c>
    </row>
    <row r="59" spans="1:12" s="110" customFormat="1" ht="15" customHeight="1" x14ac:dyDescent="0.2">
      <c r="A59" s="120"/>
      <c r="B59" s="119"/>
      <c r="C59" s="258" t="s">
        <v>105</v>
      </c>
      <c r="D59" s="110" t="s">
        <v>197</v>
      </c>
      <c r="E59" s="113">
        <v>93.674587766937805</v>
      </c>
      <c r="F59" s="115">
        <v>38119</v>
      </c>
      <c r="G59" s="114">
        <v>37653</v>
      </c>
      <c r="H59" s="114">
        <v>38723</v>
      </c>
      <c r="I59" s="114">
        <v>38504</v>
      </c>
      <c r="J59" s="140">
        <v>38077</v>
      </c>
      <c r="K59" s="114">
        <v>42</v>
      </c>
      <c r="L59" s="116">
        <v>0.11030280746907582</v>
      </c>
    </row>
    <row r="60" spans="1:12" s="110" customFormat="1" ht="15" customHeight="1" x14ac:dyDescent="0.2">
      <c r="A60" s="120"/>
      <c r="B60" s="119"/>
      <c r="C60" s="258"/>
      <c r="D60" s="267" t="s">
        <v>198</v>
      </c>
      <c r="E60" s="113">
        <v>48.372202838479495</v>
      </c>
      <c r="F60" s="115">
        <v>18439</v>
      </c>
      <c r="G60" s="114">
        <v>18289</v>
      </c>
      <c r="H60" s="114">
        <v>19011</v>
      </c>
      <c r="I60" s="114">
        <v>19010</v>
      </c>
      <c r="J60" s="140">
        <v>18868</v>
      </c>
      <c r="K60" s="114">
        <v>-429</v>
      </c>
      <c r="L60" s="116">
        <v>-2.273690905236379</v>
      </c>
    </row>
    <row r="61" spans="1:12" s="110" customFormat="1" ht="15" customHeight="1" x14ac:dyDescent="0.2">
      <c r="A61" s="120"/>
      <c r="B61" s="119"/>
      <c r="C61" s="258"/>
      <c r="D61" s="267" t="s">
        <v>199</v>
      </c>
      <c r="E61" s="113">
        <v>51.627797161520505</v>
      </c>
      <c r="F61" s="115">
        <v>19680</v>
      </c>
      <c r="G61" s="114">
        <v>19364</v>
      </c>
      <c r="H61" s="114">
        <v>19712</v>
      </c>
      <c r="I61" s="114">
        <v>19494</v>
      </c>
      <c r="J61" s="140">
        <v>19209</v>
      </c>
      <c r="K61" s="114">
        <v>471</v>
      </c>
      <c r="L61" s="116">
        <v>2.4519756364204279</v>
      </c>
    </row>
    <row r="62" spans="1:12" s="110" customFormat="1" ht="15" customHeight="1" x14ac:dyDescent="0.2">
      <c r="A62" s="120"/>
      <c r="B62" s="119"/>
      <c r="C62" s="258"/>
      <c r="D62" s="258" t="s">
        <v>200</v>
      </c>
      <c r="E62" s="113">
        <v>6.3254122330621971</v>
      </c>
      <c r="F62" s="115">
        <v>2574</v>
      </c>
      <c r="G62" s="114">
        <v>2581</v>
      </c>
      <c r="H62" s="114">
        <v>2605</v>
      </c>
      <c r="I62" s="114">
        <v>2565</v>
      </c>
      <c r="J62" s="140">
        <v>2515</v>
      </c>
      <c r="K62" s="114">
        <v>59</v>
      </c>
      <c r="L62" s="116">
        <v>2.3459244532803183</v>
      </c>
    </row>
    <row r="63" spans="1:12" s="110" customFormat="1" ht="15" customHeight="1" x14ac:dyDescent="0.2">
      <c r="A63" s="120"/>
      <c r="B63" s="119"/>
      <c r="C63" s="258"/>
      <c r="D63" s="267" t="s">
        <v>198</v>
      </c>
      <c r="E63" s="113">
        <v>74.630924630924625</v>
      </c>
      <c r="F63" s="115">
        <v>1921</v>
      </c>
      <c r="G63" s="114">
        <v>1927</v>
      </c>
      <c r="H63" s="114">
        <v>1944</v>
      </c>
      <c r="I63" s="114">
        <v>1910</v>
      </c>
      <c r="J63" s="140">
        <v>1885</v>
      </c>
      <c r="K63" s="114">
        <v>36</v>
      </c>
      <c r="L63" s="116">
        <v>1.909814323607427</v>
      </c>
    </row>
    <row r="64" spans="1:12" s="110" customFormat="1" ht="15" customHeight="1" x14ac:dyDescent="0.2">
      <c r="A64" s="120"/>
      <c r="B64" s="119"/>
      <c r="C64" s="258"/>
      <c r="D64" s="267" t="s">
        <v>199</v>
      </c>
      <c r="E64" s="113">
        <v>25.369075369075368</v>
      </c>
      <c r="F64" s="115">
        <v>653</v>
      </c>
      <c r="G64" s="114">
        <v>654</v>
      </c>
      <c r="H64" s="114">
        <v>661</v>
      </c>
      <c r="I64" s="114">
        <v>655</v>
      </c>
      <c r="J64" s="140">
        <v>630</v>
      </c>
      <c r="K64" s="114">
        <v>23</v>
      </c>
      <c r="L64" s="116">
        <v>3.6507936507936507</v>
      </c>
    </row>
    <row r="65" spans="1:12" s="110" customFormat="1" ht="15" customHeight="1" x14ac:dyDescent="0.2">
      <c r="A65" s="120"/>
      <c r="B65" s="119" t="s">
        <v>201</v>
      </c>
      <c r="C65" s="258"/>
      <c r="E65" s="113">
        <v>9.6377738287023966</v>
      </c>
      <c r="F65" s="115">
        <v>5803</v>
      </c>
      <c r="G65" s="114">
        <v>5752</v>
      </c>
      <c r="H65" s="114">
        <v>5764</v>
      </c>
      <c r="I65" s="114">
        <v>5703</v>
      </c>
      <c r="J65" s="140">
        <v>5655</v>
      </c>
      <c r="K65" s="114">
        <v>148</v>
      </c>
      <c r="L65" s="116">
        <v>2.617152961980548</v>
      </c>
    </row>
    <row r="66" spans="1:12" s="110" customFormat="1" ht="15" customHeight="1" x14ac:dyDescent="0.2">
      <c r="A66" s="120"/>
      <c r="B66" s="119"/>
      <c r="C66" s="258" t="s">
        <v>106</v>
      </c>
      <c r="E66" s="113">
        <v>53.6102016198518</v>
      </c>
      <c r="F66" s="115">
        <v>3111</v>
      </c>
      <c r="G66" s="114">
        <v>3106</v>
      </c>
      <c r="H66" s="114">
        <v>3108</v>
      </c>
      <c r="I66" s="114">
        <v>3065</v>
      </c>
      <c r="J66" s="140">
        <v>3073</v>
      </c>
      <c r="K66" s="114">
        <v>38</v>
      </c>
      <c r="L66" s="116">
        <v>1.2365766352098926</v>
      </c>
    </row>
    <row r="67" spans="1:12" s="110" customFormat="1" ht="15" customHeight="1" x14ac:dyDescent="0.2">
      <c r="A67" s="120"/>
      <c r="B67" s="119"/>
      <c r="C67" s="258" t="s">
        <v>107</v>
      </c>
      <c r="E67" s="113">
        <v>46.3897983801482</v>
      </c>
      <c r="F67" s="115">
        <v>2692</v>
      </c>
      <c r="G67" s="114">
        <v>2646</v>
      </c>
      <c r="H67" s="114">
        <v>2656</v>
      </c>
      <c r="I67" s="114">
        <v>2638</v>
      </c>
      <c r="J67" s="140">
        <v>2582</v>
      </c>
      <c r="K67" s="114">
        <v>110</v>
      </c>
      <c r="L67" s="116">
        <v>4.2602633617350891</v>
      </c>
    </row>
    <row r="68" spans="1:12" s="110" customFormat="1" ht="15" customHeight="1" x14ac:dyDescent="0.2">
      <c r="A68" s="120"/>
      <c r="B68" s="119"/>
      <c r="C68" s="258" t="s">
        <v>105</v>
      </c>
      <c r="D68" s="110" t="s">
        <v>202</v>
      </c>
      <c r="E68" s="113">
        <v>20.696191625021541</v>
      </c>
      <c r="F68" s="115">
        <v>1201</v>
      </c>
      <c r="G68" s="114">
        <v>1166</v>
      </c>
      <c r="H68" s="114">
        <v>1156</v>
      </c>
      <c r="I68" s="114">
        <v>1113</v>
      </c>
      <c r="J68" s="140">
        <v>1085</v>
      </c>
      <c r="K68" s="114">
        <v>116</v>
      </c>
      <c r="L68" s="116">
        <v>10.691244239631336</v>
      </c>
    </row>
    <row r="69" spans="1:12" s="110" customFormat="1" ht="15" customHeight="1" x14ac:dyDescent="0.2">
      <c r="A69" s="120"/>
      <c r="B69" s="119"/>
      <c r="C69" s="258"/>
      <c r="D69" s="267" t="s">
        <v>198</v>
      </c>
      <c r="E69" s="113">
        <v>49.542048293089096</v>
      </c>
      <c r="F69" s="115">
        <v>595</v>
      </c>
      <c r="G69" s="114">
        <v>580</v>
      </c>
      <c r="H69" s="114">
        <v>572</v>
      </c>
      <c r="I69" s="114">
        <v>549</v>
      </c>
      <c r="J69" s="140">
        <v>545</v>
      </c>
      <c r="K69" s="114">
        <v>50</v>
      </c>
      <c r="L69" s="116">
        <v>9.1743119266055047</v>
      </c>
    </row>
    <row r="70" spans="1:12" s="110" customFormat="1" ht="15" customHeight="1" x14ac:dyDescent="0.2">
      <c r="A70" s="120"/>
      <c r="B70" s="119"/>
      <c r="C70" s="258"/>
      <c r="D70" s="267" t="s">
        <v>199</v>
      </c>
      <c r="E70" s="113">
        <v>50.457951706910904</v>
      </c>
      <c r="F70" s="115">
        <v>606</v>
      </c>
      <c r="G70" s="114">
        <v>586</v>
      </c>
      <c r="H70" s="114">
        <v>584</v>
      </c>
      <c r="I70" s="114">
        <v>564</v>
      </c>
      <c r="J70" s="140">
        <v>540</v>
      </c>
      <c r="K70" s="114">
        <v>66</v>
      </c>
      <c r="L70" s="116">
        <v>12.222222222222221</v>
      </c>
    </row>
    <row r="71" spans="1:12" s="110" customFormat="1" ht="15" customHeight="1" x14ac:dyDescent="0.2">
      <c r="A71" s="120"/>
      <c r="B71" s="119"/>
      <c r="C71" s="258"/>
      <c r="D71" s="110" t="s">
        <v>203</v>
      </c>
      <c r="E71" s="113">
        <v>73.324142684818199</v>
      </c>
      <c r="F71" s="115">
        <v>4255</v>
      </c>
      <c r="G71" s="114">
        <v>4250</v>
      </c>
      <c r="H71" s="114">
        <v>4265</v>
      </c>
      <c r="I71" s="114">
        <v>4254</v>
      </c>
      <c r="J71" s="140">
        <v>4248</v>
      </c>
      <c r="K71" s="114">
        <v>7</v>
      </c>
      <c r="L71" s="116">
        <v>0.1647834274952919</v>
      </c>
    </row>
    <row r="72" spans="1:12" s="110" customFormat="1" ht="15" customHeight="1" x14ac:dyDescent="0.2">
      <c r="A72" s="120"/>
      <c r="B72" s="119"/>
      <c r="C72" s="258"/>
      <c r="D72" s="267" t="s">
        <v>198</v>
      </c>
      <c r="E72" s="113">
        <v>54.289071680376026</v>
      </c>
      <c r="F72" s="115">
        <v>2310</v>
      </c>
      <c r="G72" s="114">
        <v>2326</v>
      </c>
      <c r="H72" s="114">
        <v>2330</v>
      </c>
      <c r="I72" s="114">
        <v>2319</v>
      </c>
      <c r="J72" s="140">
        <v>2332</v>
      </c>
      <c r="K72" s="114">
        <v>-22</v>
      </c>
      <c r="L72" s="116">
        <v>-0.94339622641509435</v>
      </c>
    </row>
    <row r="73" spans="1:12" s="110" customFormat="1" ht="15" customHeight="1" x14ac:dyDescent="0.2">
      <c r="A73" s="120"/>
      <c r="B73" s="119"/>
      <c r="C73" s="258"/>
      <c r="D73" s="267" t="s">
        <v>199</v>
      </c>
      <c r="E73" s="113">
        <v>45.710928319623974</v>
      </c>
      <c r="F73" s="115">
        <v>1945</v>
      </c>
      <c r="G73" s="114">
        <v>1924</v>
      </c>
      <c r="H73" s="114">
        <v>1935</v>
      </c>
      <c r="I73" s="114">
        <v>1935</v>
      </c>
      <c r="J73" s="140">
        <v>1916</v>
      </c>
      <c r="K73" s="114">
        <v>29</v>
      </c>
      <c r="L73" s="116">
        <v>1.5135699373695197</v>
      </c>
    </row>
    <row r="74" spans="1:12" s="110" customFormat="1" ht="15" customHeight="1" x14ac:dyDescent="0.2">
      <c r="A74" s="120"/>
      <c r="B74" s="119"/>
      <c r="C74" s="258"/>
      <c r="D74" s="110" t="s">
        <v>204</v>
      </c>
      <c r="E74" s="113">
        <v>5.9796656901602621</v>
      </c>
      <c r="F74" s="115">
        <v>347</v>
      </c>
      <c r="G74" s="114">
        <v>336</v>
      </c>
      <c r="H74" s="114">
        <v>343</v>
      </c>
      <c r="I74" s="114">
        <v>336</v>
      </c>
      <c r="J74" s="140">
        <v>322</v>
      </c>
      <c r="K74" s="114">
        <v>25</v>
      </c>
      <c r="L74" s="116">
        <v>7.7639751552795033</v>
      </c>
    </row>
    <row r="75" spans="1:12" s="110" customFormat="1" ht="15" customHeight="1" x14ac:dyDescent="0.2">
      <c r="A75" s="120"/>
      <c r="B75" s="119"/>
      <c r="C75" s="258"/>
      <c r="D75" s="267" t="s">
        <v>198</v>
      </c>
      <c r="E75" s="113">
        <v>59.365994236311238</v>
      </c>
      <c r="F75" s="115">
        <v>206</v>
      </c>
      <c r="G75" s="114">
        <v>200</v>
      </c>
      <c r="H75" s="114">
        <v>206</v>
      </c>
      <c r="I75" s="114">
        <v>197</v>
      </c>
      <c r="J75" s="140">
        <v>196</v>
      </c>
      <c r="K75" s="114">
        <v>10</v>
      </c>
      <c r="L75" s="116">
        <v>5.1020408163265305</v>
      </c>
    </row>
    <row r="76" spans="1:12" s="110" customFormat="1" ht="15" customHeight="1" x14ac:dyDescent="0.2">
      <c r="A76" s="120"/>
      <c r="B76" s="119"/>
      <c r="C76" s="258"/>
      <c r="D76" s="267" t="s">
        <v>199</v>
      </c>
      <c r="E76" s="113">
        <v>40.634005763688762</v>
      </c>
      <c r="F76" s="115">
        <v>141</v>
      </c>
      <c r="G76" s="114">
        <v>136</v>
      </c>
      <c r="H76" s="114">
        <v>137</v>
      </c>
      <c r="I76" s="114">
        <v>139</v>
      </c>
      <c r="J76" s="140">
        <v>126</v>
      </c>
      <c r="K76" s="114">
        <v>15</v>
      </c>
      <c r="L76" s="116">
        <v>11.904761904761905</v>
      </c>
    </row>
    <row r="77" spans="1:12" s="110" customFormat="1" ht="15" customHeight="1" x14ac:dyDescent="0.2">
      <c r="A77" s="534"/>
      <c r="B77" s="119" t="s">
        <v>205</v>
      </c>
      <c r="C77" s="268"/>
      <c r="D77" s="182"/>
      <c r="E77" s="113">
        <v>9.4368138712195453</v>
      </c>
      <c r="F77" s="115">
        <v>5682</v>
      </c>
      <c r="G77" s="114">
        <v>5694</v>
      </c>
      <c r="H77" s="114">
        <v>6308</v>
      </c>
      <c r="I77" s="114">
        <v>6322</v>
      </c>
      <c r="J77" s="140">
        <v>6019</v>
      </c>
      <c r="K77" s="114">
        <v>-337</v>
      </c>
      <c r="L77" s="116">
        <v>-5.5989367004485793</v>
      </c>
    </row>
    <row r="78" spans="1:12" s="110" customFormat="1" ht="15" customHeight="1" x14ac:dyDescent="0.2">
      <c r="A78" s="120"/>
      <c r="B78" s="119"/>
      <c r="C78" s="268" t="s">
        <v>106</v>
      </c>
      <c r="D78" s="182"/>
      <c r="E78" s="113">
        <v>51.337557198169655</v>
      </c>
      <c r="F78" s="115">
        <v>2917</v>
      </c>
      <c r="G78" s="114">
        <v>2929</v>
      </c>
      <c r="H78" s="114">
        <v>3256</v>
      </c>
      <c r="I78" s="114">
        <v>3273</v>
      </c>
      <c r="J78" s="140">
        <v>3107</v>
      </c>
      <c r="K78" s="114">
        <v>-190</v>
      </c>
      <c r="L78" s="116">
        <v>-6.1152236884454458</v>
      </c>
    </row>
    <row r="79" spans="1:12" s="110" customFormat="1" ht="15" customHeight="1" x14ac:dyDescent="0.2">
      <c r="A79" s="123"/>
      <c r="B79" s="124"/>
      <c r="C79" s="260" t="s">
        <v>107</v>
      </c>
      <c r="D79" s="261"/>
      <c r="E79" s="125">
        <v>48.662442801830345</v>
      </c>
      <c r="F79" s="143">
        <v>2765</v>
      </c>
      <c r="G79" s="144">
        <v>2765</v>
      </c>
      <c r="H79" s="144">
        <v>3052</v>
      </c>
      <c r="I79" s="144">
        <v>3049</v>
      </c>
      <c r="J79" s="145">
        <v>2912</v>
      </c>
      <c r="K79" s="144">
        <v>-147</v>
      </c>
      <c r="L79" s="146">
        <v>-5.0480769230769234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60211</v>
      </c>
      <c r="E11" s="114">
        <v>60075</v>
      </c>
      <c r="F11" s="114">
        <v>62239</v>
      </c>
      <c r="G11" s="114">
        <v>61152</v>
      </c>
      <c r="H11" s="140">
        <v>60230</v>
      </c>
      <c r="I11" s="115">
        <v>-19</v>
      </c>
      <c r="J11" s="116">
        <v>-3.1545741324921134E-2</v>
      </c>
    </row>
    <row r="12" spans="1:15" s="110" customFormat="1" ht="24.95" customHeight="1" x14ac:dyDescent="0.2">
      <c r="A12" s="193" t="s">
        <v>132</v>
      </c>
      <c r="B12" s="194" t="s">
        <v>133</v>
      </c>
      <c r="C12" s="113">
        <v>1.8501602697181578</v>
      </c>
      <c r="D12" s="115">
        <v>1114</v>
      </c>
      <c r="E12" s="114">
        <v>1006</v>
      </c>
      <c r="F12" s="114">
        <v>1181</v>
      </c>
      <c r="G12" s="114">
        <v>1149</v>
      </c>
      <c r="H12" s="140">
        <v>1101</v>
      </c>
      <c r="I12" s="115">
        <v>13</v>
      </c>
      <c r="J12" s="116">
        <v>1.1807447774750226</v>
      </c>
    </row>
    <row r="13" spans="1:15" s="110" customFormat="1" ht="24.95" customHeight="1" x14ac:dyDescent="0.2">
      <c r="A13" s="193" t="s">
        <v>134</v>
      </c>
      <c r="B13" s="199" t="s">
        <v>214</v>
      </c>
      <c r="C13" s="113">
        <v>3.1157097540316552</v>
      </c>
      <c r="D13" s="115">
        <v>1876</v>
      </c>
      <c r="E13" s="114">
        <v>1877</v>
      </c>
      <c r="F13" s="114">
        <v>1884</v>
      </c>
      <c r="G13" s="114">
        <v>1868</v>
      </c>
      <c r="H13" s="140">
        <v>1861</v>
      </c>
      <c r="I13" s="115">
        <v>15</v>
      </c>
      <c r="J13" s="116">
        <v>0.80601826974744761</v>
      </c>
    </row>
    <row r="14" spans="1:15" s="287" customFormat="1" ht="24" customHeight="1" x14ac:dyDescent="0.2">
      <c r="A14" s="193" t="s">
        <v>215</v>
      </c>
      <c r="B14" s="199" t="s">
        <v>137</v>
      </c>
      <c r="C14" s="113">
        <v>11.768613708458588</v>
      </c>
      <c r="D14" s="115">
        <v>7086</v>
      </c>
      <c r="E14" s="114">
        <v>7141</v>
      </c>
      <c r="F14" s="114">
        <v>7401</v>
      </c>
      <c r="G14" s="114">
        <v>7272</v>
      </c>
      <c r="H14" s="140">
        <v>7295</v>
      </c>
      <c r="I14" s="115">
        <v>-209</v>
      </c>
      <c r="J14" s="116">
        <v>-2.8649760109664153</v>
      </c>
      <c r="K14" s="110"/>
      <c r="L14" s="110"/>
      <c r="M14" s="110"/>
      <c r="N14" s="110"/>
      <c r="O14" s="110"/>
    </row>
    <row r="15" spans="1:15" s="110" customFormat="1" ht="24.75" customHeight="1" x14ac:dyDescent="0.2">
      <c r="A15" s="193" t="s">
        <v>216</v>
      </c>
      <c r="B15" s="199" t="s">
        <v>217</v>
      </c>
      <c r="C15" s="113">
        <v>4.0441115410805333</v>
      </c>
      <c r="D15" s="115">
        <v>2435</v>
      </c>
      <c r="E15" s="114">
        <v>2434</v>
      </c>
      <c r="F15" s="114">
        <v>2465</v>
      </c>
      <c r="G15" s="114">
        <v>2361</v>
      </c>
      <c r="H15" s="140">
        <v>2334</v>
      </c>
      <c r="I15" s="115">
        <v>101</v>
      </c>
      <c r="J15" s="116">
        <v>4.3273350471293917</v>
      </c>
    </row>
    <row r="16" spans="1:15" s="287" customFormat="1" ht="24.95" customHeight="1" x14ac:dyDescent="0.2">
      <c r="A16" s="193" t="s">
        <v>218</v>
      </c>
      <c r="B16" s="199" t="s">
        <v>141</v>
      </c>
      <c r="C16" s="113">
        <v>6.2945308996694953</v>
      </c>
      <c r="D16" s="115">
        <v>3790</v>
      </c>
      <c r="E16" s="114">
        <v>3797</v>
      </c>
      <c r="F16" s="114">
        <v>3970</v>
      </c>
      <c r="G16" s="114">
        <v>3946</v>
      </c>
      <c r="H16" s="140">
        <v>3993</v>
      </c>
      <c r="I16" s="115">
        <v>-203</v>
      </c>
      <c r="J16" s="116">
        <v>-5.0838968194340097</v>
      </c>
      <c r="K16" s="110"/>
      <c r="L16" s="110"/>
      <c r="M16" s="110"/>
      <c r="N16" s="110"/>
      <c r="O16" s="110"/>
    </row>
    <row r="17" spans="1:15" s="110" customFormat="1" ht="24.95" customHeight="1" x14ac:dyDescent="0.2">
      <c r="A17" s="193" t="s">
        <v>219</v>
      </c>
      <c r="B17" s="199" t="s">
        <v>220</v>
      </c>
      <c r="C17" s="113">
        <v>1.4299712677085583</v>
      </c>
      <c r="D17" s="115">
        <v>861</v>
      </c>
      <c r="E17" s="114">
        <v>910</v>
      </c>
      <c r="F17" s="114">
        <v>966</v>
      </c>
      <c r="G17" s="114">
        <v>965</v>
      </c>
      <c r="H17" s="140">
        <v>968</v>
      </c>
      <c r="I17" s="115">
        <v>-107</v>
      </c>
      <c r="J17" s="116">
        <v>-11.053719008264462</v>
      </c>
    </row>
    <row r="18" spans="1:15" s="287" customFormat="1" ht="24.95" customHeight="1" x14ac:dyDescent="0.2">
      <c r="A18" s="201" t="s">
        <v>144</v>
      </c>
      <c r="B18" s="202" t="s">
        <v>145</v>
      </c>
      <c r="C18" s="113">
        <v>8.8106824334423948</v>
      </c>
      <c r="D18" s="115">
        <v>5305</v>
      </c>
      <c r="E18" s="114">
        <v>5286</v>
      </c>
      <c r="F18" s="114">
        <v>5464</v>
      </c>
      <c r="G18" s="114">
        <v>5319</v>
      </c>
      <c r="H18" s="140">
        <v>5438</v>
      </c>
      <c r="I18" s="115">
        <v>-133</v>
      </c>
      <c r="J18" s="116">
        <v>-2.445752114748069</v>
      </c>
      <c r="K18" s="110"/>
      <c r="L18" s="110"/>
      <c r="M18" s="110"/>
      <c r="N18" s="110"/>
      <c r="O18" s="110"/>
    </row>
    <row r="19" spans="1:15" s="110" customFormat="1" ht="24.95" customHeight="1" x14ac:dyDescent="0.2">
      <c r="A19" s="193" t="s">
        <v>146</v>
      </c>
      <c r="B19" s="199" t="s">
        <v>147</v>
      </c>
      <c r="C19" s="113">
        <v>15.35267642125193</v>
      </c>
      <c r="D19" s="115">
        <v>9244</v>
      </c>
      <c r="E19" s="114">
        <v>9308</v>
      </c>
      <c r="F19" s="114">
        <v>9478</v>
      </c>
      <c r="G19" s="114">
        <v>9229</v>
      </c>
      <c r="H19" s="140">
        <v>9140</v>
      </c>
      <c r="I19" s="115">
        <v>104</v>
      </c>
      <c r="J19" s="116">
        <v>1.1378555798687089</v>
      </c>
    </row>
    <row r="20" spans="1:15" s="287" customFormat="1" ht="24.95" customHeight="1" x14ac:dyDescent="0.2">
      <c r="A20" s="193" t="s">
        <v>148</v>
      </c>
      <c r="B20" s="199" t="s">
        <v>149</v>
      </c>
      <c r="C20" s="113">
        <v>4.3762767600604544</v>
      </c>
      <c r="D20" s="115">
        <v>2635</v>
      </c>
      <c r="E20" s="114">
        <v>2666</v>
      </c>
      <c r="F20" s="114">
        <v>2731</v>
      </c>
      <c r="G20" s="114">
        <v>2696</v>
      </c>
      <c r="H20" s="140">
        <v>2665</v>
      </c>
      <c r="I20" s="115">
        <v>-30</v>
      </c>
      <c r="J20" s="116">
        <v>-1.125703564727955</v>
      </c>
      <c r="K20" s="110"/>
      <c r="L20" s="110"/>
      <c r="M20" s="110"/>
      <c r="N20" s="110"/>
      <c r="O20" s="110"/>
    </row>
    <row r="21" spans="1:15" s="110" customFormat="1" ht="24.95" customHeight="1" x14ac:dyDescent="0.2">
      <c r="A21" s="201" t="s">
        <v>150</v>
      </c>
      <c r="B21" s="202" t="s">
        <v>151</v>
      </c>
      <c r="C21" s="113">
        <v>6.5602630748534319</v>
      </c>
      <c r="D21" s="115">
        <v>3950</v>
      </c>
      <c r="E21" s="114">
        <v>3894</v>
      </c>
      <c r="F21" s="114">
        <v>4830</v>
      </c>
      <c r="G21" s="114">
        <v>4786</v>
      </c>
      <c r="H21" s="140">
        <v>3995</v>
      </c>
      <c r="I21" s="115">
        <v>-45</v>
      </c>
      <c r="J21" s="116">
        <v>-1.1264080100125156</v>
      </c>
    </row>
    <row r="22" spans="1:15" s="110" customFormat="1" ht="24.95" customHeight="1" x14ac:dyDescent="0.2">
      <c r="A22" s="201" t="s">
        <v>152</v>
      </c>
      <c r="B22" s="199" t="s">
        <v>153</v>
      </c>
      <c r="C22" s="113">
        <v>0.88688113467638807</v>
      </c>
      <c r="D22" s="115">
        <v>534</v>
      </c>
      <c r="E22" s="114">
        <v>524</v>
      </c>
      <c r="F22" s="114">
        <v>516</v>
      </c>
      <c r="G22" s="114">
        <v>496</v>
      </c>
      <c r="H22" s="140">
        <v>502</v>
      </c>
      <c r="I22" s="115">
        <v>32</v>
      </c>
      <c r="J22" s="116">
        <v>6.3745019920318722</v>
      </c>
    </row>
    <row r="23" spans="1:15" s="110" customFormat="1" ht="24.95" customHeight="1" x14ac:dyDescent="0.2">
      <c r="A23" s="193" t="s">
        <v>154</v>
      </c>
      <c r="B23" s="199" t="s">
        <v>155</v>
      </c>
      <c r="C23" s="113">
        <v>2.1241965753765921</v>
      </c>
      <c r="D23" s="115">
        <v>1279</v>
      </c>
      <c r="E23" s="114">
        <v>1287</v>
      </c>
      <c r="F23" s="114">
        <v>1290</v>
      </c>
      <c r="G23" s="114">
        <v>1266</v>
      </c>
      <c r="H23" s="140">
        <v>1275</v>
      </c>
      <c r="I23" s="115">
        <v>4</v>
      </c>
      <c r="J23" s="116">
        <v>0.31372549019607843</v>
      </c>
    </row>
    <row r="24" spans="1:15" s="110" customFormat="1" ht="24.95" customHeight="1" x14ac:dyDescent="0.2">
      <c r="A24" s="193" t="s">
        <v>156</v>
      </c>
      <c r="B24" s="199" t="s">
        <v>221</v>
      </c>
      <c r="C24" s="113">
        <v>5.9142017239374862</v>
      </c>
      <c r="D24" s="115">
        <v>3561</v>
      </c>
      <c r="E24" s="114">
        <v>3575</v>
      </c>
      <c r="F24" s="114">
        <v>3585</v>
      </c>
      <c r="G24" s="114">
        <v>3558</v>
      </c>
      <c r="H24" s="140">
        <v>3540</v>
      </c>
      <c r="I24" s="115">
        <v>21</v>
      </c>
      <c r="J24" s="116">
        <v>0.59322033898305082</v>
      </c>
    </row>
    <row r="25" spans="1:15" s="110" customFormat="1" ht="24.95" customHeight="1" x14ac:dyDescent="0.2">
      <c r="A25" s="193" t="s">
        <v>222</v>
      </c>
      <c r="B25" s="204" t="s">
        <v>159</v>
      </c>
      <c r="C25" s="113">
        <v>3.3349387985584031</v>
      </c>
      <c r="D25" s="115">
        <v>2008</v>
      </c>
      <c r="E25" s="114">
        <v>1993</v>
      </c>
      <c r="F25" s="114">
        <v>2093</v>
      </c>
      <c r="G25" s="114">
        <v>2107</v>
      </c>
      <c r="H25" s="140">
        <v>2001</v>
      </c>
      <c r="I25" s="115">
        <v>7</v>
      </c>
      <c r="J25" s="116">
        <v>0.34982508745627189</v>
      </c>
    </row>
    <row r="26" spans="1:15" s="110" customFormat="1" ht="24.95" customHeight="1" x14ac:dyDescent="0.2">
      <c r="A26" s="201">
        <v>782.78300000000002</v>
      </c>
      <c r="B26" s="203" t="s">
        <v>160</v>
      </c>
      <c r="C26" s="113">
        <v>2.2387935759246651</v>
      </c>
      <c r="D26" s="115">
        <v>1348</v>
      </c>
      <c r="E26" s="114">
        <v>1346</v>
      </c>
      <c r="F26" s="114">
        <v>1540</v>
      </c>
      <c r="G26" s="114">
        <v>1626</v>
      </c>
      <c r="H26" s="140">
        <v>1714</v>
      </c>
      <c r="I26" s="115">
        <v>-366</v>
      </c>
      <c r="J26" s="116">
        <v>-21.353558926487747</v>
      </c>
    </row>
    <row r="27" spans="1:15" s="110" customFormat="1" ht="24.95" customHeight="1" x14ac:dyDescent="0.2">
      <c r="A27" s="193" t="s">
        <v>161</v>
      </c>
      <c r="B27" s="199" t="s">
        <v>223</v>
      </c>
      <c r="C27" s="113">
        <v>9.8570028732291437</v>
      </c>
      <c r="D27" s="115">
        <v>5935</v>
      </c>
      <c r="E27" s="114">
        <v>5907</v>
      </c>
      <c r="F27" s="114">
        <v>5964</v>
      </c>
      <c r="G27" s="114">
        <v>5806</v>
      </c>
      <c r="H27" s="140">
        <v>5759</v>
      </c>
      <c r="I27" s="115">
        <v>176</v>
      </c>
      <c r="J27" s="116">
        <v>3.0560861260635526</v>
      </c>
    </row>
    <row r="28" spans="1:15" s="110" customFormat="1" ht="24.95" customHeight="1" x14ac:dyDescent="0.2">
      <c r="A28" s="193" t="s">
        <v>163</v>
      </c>
      <c r="B28" s="199" t="s">
        <v>164</v>
      </c>
      <c r="C28" s="113">
        <v>3.1389613193602499</v>
      </c>
      <c r="D28" s="115">
        <v>1890</v>
      </c>
      <c r="E28" s="114">
        <v>1895</v>
      </c>
      <c r="F28" s="114">
        <v>1886</v>
      </c>
      <c r="G28" s="114">
        <v>1858</v>
      </c>
      <c r="H28" s="140">
        <v>1853</v>
      </c>
      <c r="I28" s="115">
        <v>37</v>
      </c>
      <c r="J28" s="116">
        <v>1.9967620075553156</v>
      </c>
    </row>
    <row r="29" spans="1:15" s="110" customFormat="1" ht="24.95" customHeight="1" x14ac:dyDescent="0.2">
      <c r="A29" s="193">
        <v>86</v>
      </c>
      <c r="B29" s="199" t="s">
        <v>165</v>
      </c>
      <c r="C29" s="113">
        <v>6.5154207702911426</v>
      </c>
      <c r="D29" s="115">
        <v>3923</v>
      </c>
      <c r="E29" s="114">
        <v>3889</v>
      </c>
      <c r="F29" s="114">
        <v>3882</v>
      </c>
      <c r="G29" s="114">
        <v>3786</v>
      </c>
      <c r="H29" s="140">
        <v>3804</v>
      </c>
      <c r="I29" s="115">
        <v>119</v>
      </c>
      <c r="J29" s="116">
        <v>3.128286014721346</v>
      </c>
    </row>
    <row r="30" spans="1:15" s="110" customFormat="1" ht="24.95" customHeight="1" x14ac:dyDescent="0.2">
      <c r="A30" s="193">
        <v>87.88</v>
      </c>
      <c r="B30" s="204" t="s">
        <v>166</v>
      </c>
      <c r="C30" s="113">
        <v>11.394927837106177</v>
      </c>
      <c r="D30" s="115">
        <v>6861</v>
      </c>
      <c r="E30" s="114">
        <v>6809</v>
      </c>
      <c r="F30" s="114">
        <v>6773</v>
      </c>
      <c r="G30" s="114">
        <v>6628</v>
      </c>
      <c r="H30" s="140">
        <v>6614</v>
      </c>
      <c r="I30" s="115">
        <v>247</v>
      </c>
      <c r="J30" s="116">
        <v>3.7345025703054127</v>
      </c>
    </row>
    <row r="31" spans="1:15" s="110" customFormat="1" ht="24.95" customHeight="1" x14ac:dyDescent="0.2">
      <c r="A31" s="193" t="s">
        <v>167</v>
      </c>
      <c r="B31" s="199" t="s">
        <v>168</v>
      </c>
      <c r="C31" s="113">
        <v>2.756971317533341</v>
      </c>
      <c r="D31" s="115">
        <v>1660</v>
      </c>
      <c r="E31" s="114">
        <v>1670</v>
      </c>
      <c r="F31" s="114">
        <v>1739</v>
      </c>
      <c r="G31" s="114">
        <v>1700</v>
      </c>
      <c r="H31" s="140">
        <v>1671</v>
      </c>
      <c r="I31" s="115">
        <v>-11</v>
      </c>
      <c r="J31" s="116">
        <v>-0.6582884500299222</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1.8501602697181578</v>
      </c>
      <c r="D34" s="115">
        <v>1114</v>
      </c>
      <c r="E34" s="114">
        <v>1006</v>
      </c>
      <c r="F34" s="114">
        <v>1181</v>
      </c>
      <c r="G34" s="114">
        <v>1149</v>
      </c>
      <c r="H34" s="140">
        <v>1101</v>
      </c>
      <c r="I34" s="115">
        <v>13</v>
      </c>
      <c r="J34" s="116">
        <v>1.1807447774750226</v>
      </c>
    </row>
    <row r="35" spans="1:10" s="110" customFormat="1" ht="24.95" customHeight="1" x14ac:dyDescent="0.2">
      <c r="A35" s="292" t="s">
        <v>171</v>
      </c>
      <c r="B35" s="293" t="s">
        <v>172</v>
      </c>
      <c r="C35" s="113">
        <v>23.695005895932638</v>
      </c>
      <c r="D35" s="115">
        <v>14267</v>
      </c>
      <c r="E35" s="114">
        <v>14304</v>
      </c>
      <c r="F35" s="114">
        <v>14749</v>
      </c>
      <c r="G35" s="114">
        <v>14459</v>
      </c>
      <c r="H35" s="140">
        <v>14594</v>
      </c>
      <c r="I35" s="115">
        <v>-327</v>
      </c>
      <c r="J35" s="116">
        <v>-2.240646841167603</v>
      </c>
    </row>
    <row r="36" spans="1:10" s="110" customFormat="1" ht="24.95" customHeight="1" x14ac:dyDescent="0.2">
      <c r="A36" s="294" t="s">
        <v>173</v>
      </c>
      <c r="B36" s="295" t="s">
        <v>174</v>
      </c>
      <c r="C36" s="125">
        <v>74.451512182159405</v>
      </c>
      <c r="D36" s="143">
        <v>44828</v>
      </c>
      <c r="E36" s="144">
        <v>44763</v>
      </c>
      <c r="F36" s="144">
        <v>46307</v>
      </c>
      <c r="G36" s="144">
        <v>45542</v>
      </c>
      <c r="H36" s="145">
        <v>44533</v>
      </c>
      <c r="I36" s="143">
        <v>295</v>
      </c>
      <c r="J36" s="146">
        <v>0.66243010800979052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2020-09-25T07:21:03Z</dcterms:created>
  <dcterms:modified xsi:type="dcterms:W3CDTF">2020-09-28T08:06:53Z</dcterms:modified>
</cp:coreProperties>
</file>