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L44" i="24"/>
  <c r="I44" i="24"/>
  <c r="H44" i="24"/>
  <c r="G44" i="24"/>
  <c r="D44" i="24"/>
  <c r="C44" i="24"/>
  <c r="M44" i="24" s="1"/>
  <c r="B44" i="24"/>
  <c r="K44" i="24" s="1"/>
  <c r="K43" i="24"/>
  <c r="H43" i="24"/>
  <c r="F43" i="24"/>
  <c r="E43" i="24"/>
  <c r="D43" i="24"/>
  <c r="C43" i="24"/>
  <c r="M43" i="24" s="1"/>
  <c r="B43" i="24"/>
  <c r="J43" i="24" s="1"/>
  <c r="L42" i="24"/>
  <c r="I42" i="24"/>
  <c r="H42" i="24"/>
  <c r="G42" i="24"/>
  <c r="D42" i="24"/>
  <c r="C42" i="24"/>
  <c r="M42" i="24" s="1"/>
  <c r="B42" i="24"/>
  <c r="K42" i="24" s="1"/>
  <c r="K41" i="24"/>
  <c r="H41" i="24"/>
  <c r="F41" i="24"/>
  <c r="E41" i="24"/>
  <c r="D41" i="24"/>
  <c r="C41" i="24"/>
  <c r="M41" i="24" s="1"/>
  <c r="B41" i="24"/>
  <c r="J41" i="24" s="1"/>
  <c r="L40" i="24"/>
  <c r="I40" i="24"/>
  <c r="H40" i="24"/>
  <c r="G40" i="24"/>
  <c r="D40" i="24"/>
  <c r="C40" i="24"/>
  <c r="M40" i="24" s="1"/>
  <c r="B40" i="24"/>
  <c r="K40" i="24" s="1"/>
  <c r="M36" i="24"/>
  <c r="L36" i="24"/>
  <c r="K36" i="24"/>
  <c r="J36" i="24"/>
  <c r="I36" i="24"/>
  <c r="H36" i="24"/>
  <c r="G36" i="24"/>
  <c r="F36" i="24"/>
  <c r="E36" i="24"/>
  <c r="D36" i="24"/>
  <c r="C33" i="24"/>
  <c r="C25" i="24"/>
  <c r="C17" i="24"/>
  <c r="K57" i="15"/>
  <c r="L57" i="15" s="1"/>
  <c r="C38" i="24"/>
  <c r="C37" i="24"/>
  <c r="L37" i="24" s="1"/>
  <c r="C35" i="24"/>
  <c r="C34" i="24"/>
  <c r="C32" i="24"/>
  <c r="C31" i="24"/>
  <c r="C30" i="24"/>
  <c r="G30" i="24" s="1"/>
  <c r="C29" i="24"/>
  <c r="C28" i="24"/>
  <c r="C27" i="24"/>
  <c r="C26" i="24"/>
  <c r="G26" i="24" s="1"/>
  <c r="C24" i="24"/>
  <c r="C23" i="24"/>
  <c r="C22" i="24"/>
  <c r="C21" i="24"/>
  <c r="C20" i="24"/>
  <c r="C19" i="24"/>
  <c r="C18" i="24"/>
  <c r="C16" i="24"/>
  <c r="C15" i="24"/>
  <c r="C9" i="24"/>
  <c r="C8" i="24"/>
  <c r="C7" i="24"/>
  <c r="B38" i="24"/>
  <c r="B37" i="24"/>
  <c r="B35" i="24"/>
  <c r="K35" i="24" s="1"/>
  <c r="B34" i="24"/>
  <c r="B33" i="24"/>
  <c r="B32" i="24"/>
  <c r="B31" i="24"/>
  <c r="B30" i="24"/>
  <c r="B29" i="24"/>
  <c r="B28" i="24"/>
  <c r="B27" i="24"/>
  <c r="B26" i="24"/>
  <c r="B25" i="24"/>
  <c r="B24" i="24"/>
  <c r="B23" i="24"/>
  <c r="B22" i="24"/>
  <c r="B21" i="24"/>
  <c r="B20" i="24"/>
  <c r="B19" i="24"/>
  <c r="B18" i="24"/>
  <c r="B17" i="24"/>
  <c r="B16" i="24"/>
  <c r="B15" i="24"/>
  <c r="K15" i="24" s="1"/>
  <c r="B9" i="24"/>
  <c r="B8" i="24"/>
  <c r="B7" i="24"/>
  <c r="D9" i="24" l="1"/>
  <c r="H9" i="24"/>
  <c r="K9" i="24"/>
  <c r="J9" i="24"/>
  <c r="F9" i="24"/>
  <c r="K18" i="24"/>
  <c r="H18" i="24"/>
  <c r="D18" i="24"/>
  <c r="J18" i="24"/>
  <c r="F18" i="24"/>
  <c r="D19" i="24"/>
  <c r="H19" i="24"/>
  <c r="F19" i="24"/>
  <c r="J19" i="24"/>
  <c r="K19" i="24"/>
  <c r="G9" i="24"/>
  <c r="M9" i="24"/>
  <c r="E9" i="24"/>
  <c r="L9" i="24"/>
  <c r="I9" i="24"/>
  <c r="G29" i="24"/>
  <c r="M29" i="24"/>
  <c r="E29" i="24"/>
  <c r="L29" i="24"/>
  <c r="I29" i="24"/>
  <c r="D23" i="24"/>
  <c r="H23" i="24"/>
  <c r="F23" i="24"/>
  <c r="J23" i="24"/>
  <c r="K23" i="24"/>
  <c r="I16" i="24"/>
  <c r="L16" i="24"/>
  <c r="M16" i="24"/>
  <c r="G16" i="24"/>
  <c r="E16" i="24"/>
  <c r="K8" i="24"/>
  <c r="H8" i="24"/>
  <c r="D8" i="24"/>
  <c r="J8" i="24"/>
  <c r="F8" i="24"/>
  <c r="K20" i="24"/>
  <c r="H20" i="24"/>
  <c r="D20" i="24"/>
  <c r="J20" i="24"/>
  <c r="F20" i="24"/>
  <c r="D27" i="24"/>
  <c r="H27" i="24"/>
  <c r="F27" i="24"/>
  <c r="J27" i="24"/>
  <c r="K27" i="24"/>
  <c r="K24" i="24"/>
  <c r="H24" i="24"/>
  <c r="D24" i="24"/>
  <c r="J24" i="24"/>
  <c r="F24" i="24"/>
  <c r="I24" i="24"/>
  <c r="L24" i="24"/>
  <c r="M24" i="24"/>
  <c r="G24" i="24"/>
  <c r="E24" i="24"/>
  <c r="D7" i="24"/>
  <c r="H7" i="24"/>
  <c r="F7" i="24"/>
  <c r="J7" i="24"/>
  <c r="K7" i="24"/>
  <c r="G21" i="24"/>
  <c r="M21" i="24"/>
  <c r="E21" i="24"/>
  <c r="L21" i="24"/>
  <c r="I21" i="24"/>
  <c r="I32" i="24"/>
  <c r="L32" i="24"/>
  <c r="M32" i="24"/>
  <c r="G32" i="24"/>
  <c r="E32" i="24"/>
  <c r="G25" i="24"/>
  <c r="M25" i="24"/>
  <c r="E25" i="24"/>
  <c r="L25" i="24"/>
  <c r="I25" i="24"/>
  <c r="K66" i="24"/>
  <c r="I66" i="24"/>
  <c r="J66" i="24"/>
  <c r="K22" i="24"/>
  <c r="H22" i="24"/>
  <c r="D22" i="24"/>
  <c r="J22" i="24"/>
  <c r="F22" i="24"/>
  <c r="I8" i="24"/>
  <c r="L8" i="24"/>
  <c r="M8" i="24"/>
  <c r="G8" i="24"/>
  <c r="E8" i="24"/>
  <c r="C14" i="24"/>
  <c r="C6" i="24"/>
  <c r="G31" i="24"/>
  <c r="M31" i="24"/>
  <c r="E31" i="24"/>
  <c r="L31" i="24"/>
  <c r="I31" i="24"/>
  <c r="I34" i="24"/>
  <c r="L34" i="24"/>
  <c r="E34" i="24"/>
  <c r="M34" i="24"/>
  <c r="K16" i="24"/>
  <c r="H16" i="24"/>
  <c r="D16" i="24"/>
  <c r="J16" i="24"/>
  <c r="F16" i="24"/>
  <c r="B14" i="24"/>
  <c r="B6" i="24"/>
  <c r="D25" i="24"/>
  <c r="H25" i="24"/>
  <c r="K25" i="24"/>
  <c r="J25" i="24"/>
  <c r="F25" i="24"/>
  <c r="K28" i="24"/>
  <c r="H28" i="24"/>
  <c r="D28" i="24"/>
  <c r="J28" i="24"/>
  <c r="F28" i="24"/>
  <c r="D31" i="24"/>
  <c r="H31" i="24"/>
  <c r="F31" i="24"/>
  <c r="J31" i="24"/>
  <c r="K34" i="24"/>
  <c r="H34" i="24"/>
  <c r="D34" i="24"/>
  <c r="J34" i="24"/>
  <c r="F34" i="24"/>
  <c r="I28" i="24"/>
  <c r="L28" i="24"/>
  <c r="M28" i="24"/>
  <c r="G28" i="24"/>
  <c r="E28" i="24"/>
  <c r="C45" i="24"/>
  <c r="C39" i="24"/>
  <c r="G17" i="24"/>
  <c r="M17" i="24"/>
  <c r="E17" i="24"/>
  <c r="L17" i="24"/>
  <c r="I17" i="24"/>
  <c r="G27" i="24"/>
  <c r="M27" i="24"/>
  <c r="E27" i="24"/>
  <c r="L27" i="24"/>
  <c r="I27" i="24"/>
  <c r="D17" i="24"/>
  <c r="H17" i="24"/>
  <c r="K17" i="24"/>
  <c r="J17" i="24"/>
  <c r="F17" i="24"/>
  <c r="K38" i="24"/>
  <c r="J38" i="24"/>
  <c r="F38" i="24"/>
  <c r="H38" i="24"/>
  <c r="D38" i="24"/>
  <c r="G7" i="24"/>
  <c r="M7" i="24"/>
  <c r="E7" i="24"/>
  <c r="L7" i="24"/>
  <c r="I7" i="24"/>
  <c r="G15" i="24"/>
  <c r="M15" i="24"/>
  <c r="E15" i="24"/>
  <c r="L15" i="24"/>
  <c r="I15" i="24"/>
  <c r="I18" i="24"/>
  <c r="L18" i="24"/>
  <c r="E18" i="24"/>
  <c r="M18" i="24"/>
  <c r="G35" i="24"/>
  <c r="M35" i="24"/>
  <c r="E35" i="24"/>
  <c r="L35" i="24"/>
  <c r="I35" i="24"/>
  <c r="G18" i="24"/>
  <c r="K74" i="24"/>
  <c r="I74" i="24"/>
  <c r="J74" i="24"/>
  <c r="D33" i="24"/>
  <c r="H33" i="24"/>
  <c r="K33" i="24"/>
  <c r="J33" i="24"/>
  <c r="F33" i="24"/>
  <c r="M38" i="24"/>
  <c r="E38" i="24"/>
  <c r="L38" i="24"/>
  <c r="I38" i="24"/>
  <c r="G38" i="24"/>
  <c r="K26" i="24"/>
  <c r="H26" i="24"/>
  <c r="D26" i="24"/>
  <c r="J26" i="24"/>
  <c r="F26" i="24"/>
  <c r="I22" i="24"/>
  <c r="L22" i="24"/>
  <c r="E22" i="24"/>
  <c r="M22" i="24"/>
  <c r="D15" i="24"/>
  <c r="H15" i="24"/>
  <c r="F15" i="24"/>
  <c r="J15" i="24"/>
  <c r="D29" i="24"/>
  <c r="H29" i="24"/>
  <c r="K29" i="24"/>
  <c r="J29" i="24"/>
  <c r="F29" i="24"/>
  <c r="K32" i="24"/>
  <c r="H32" i="24"/>
  <c r="D32" i="24"/>
  <c r="J32" i="24"/>
  <c r="F32" i="24"/>
  <c r="D35" i="24"/>
  <c r="H35" i="24"/>
  <c r="F35" i="24"/>
  <c r="J35" i="24"/>
  <c r="B45" i="24"/>
  <c r="B39" i="24"/>
  <c r="G19" i="24"/>
  <c r="M19" i="24"/>
  <c r="E19" i="24"/>
  <c r="L19" i="24"/>
  <c r="I19" i="24"/>
  <c r="I37" i="24"/>
  <c r="G37" i="24"/>
  <c r="E37" i="24"/>
  <c r="M37" i="24"/>
  <c r="K31" i="24"/>
  <c r="K58" i="24"/>
  <c r="I58" i="24"/>
  <c r="J58" i="24"/>
  <c r="G23" i="24"/>
  <c r="M23" i="24"/>
  <c r="E23" i="24"/>
  <c r="L23" i="24"/>
  <c r="I23" i="24"/>
  <c r="I26" i="24"/>
  <c r="L26" i="24"/>
  <c r="E26" i="24"/>
  <c r="M26" i="24"/>
  <c r="G22" i="24"/>
  <c r="G33" i="24"/>
  <c r="M33" i="24"/>
  <c r="E33" i="24"/>
  <c r="L33" i="24"/>
  <c r="I33" i="24"/>
  <c r="F37" i="24"/>
  <c r="J37" i="24"/>
  <c r="H37" i="24"/>
  <c r="D37" i="24"/>
  <c r="K37" i="24"/>
  <c r="D21" i="24"/>
  <c r="H21" i="24"/>
  <c r="K21" i="24"/>
  <c r="J21" i="24"/>
  <c r="F21" i="24"/>
  <c r="K30" i="24"/>
  <c r="H30" i="24"/>
  <c r="D30" i="24"/>
  <c r="J30" i="24"/>
  <c r="F30" i="24"/>
  <c r="I20" i="24"/>
  <c r="L20" i="24"/>
  <c r="M20" i="24"/>
  <c r="G20" i="24"/>
  <c r="E20" i="24"/>
  <c r="I30" i="24"/>
  <c r="L30" i="24"/>
  <c r="E30" i="24"/>
  <c r="M30" i="24"/>
  <c r="G34" i="24"/>
  <c r="J77" i="24"/>
  <c r="K53" i="24"/>
  <c r="I53" i="24"/>
  <c r="K61" i="24"/>
  <c r="I61" i="24"/>
  <c r="K69" i="24"/>
  <c r="I69" i="24"/>
  <c r="K55" i="24"/>
  <c r="I55" i="24"/>
  <c r="K63" i="24"/>
  <c r="I63" i="24"/>
  <c r="K71" i="24"/>
  <c r="I71" i="24"/>
  <c r="K52" i="24"/>
  <c r="I52" i="24"/>
  <c r="K60" i="24"/>
  <c r="I60" i="24"/>
  <c r="K68" i="24"/>
  <c r="I68" i="24"/>
  <c r="K57" i="24"/>
  <c r="I57" i="24"/>
  <c r="K65" i="24"/>
  <c r="I65" i="24"/>
  <c r="K73" i="24"/>
  <c r="I73" i="24"/>
  <c r="L41" i="24"/>
  <c r="K54" i="24"/>
  <c r="I54" i="24"/>
  <c r="K62" i="24"/>
  <c r="I62" i="24"/>
  <c r="K70" i="24"/>
  <c r="I70" i="24"/>
  <c r="K51" i="24"/>
  <c r="I51" i="24"/>
  <c r="K59" i="24"/>
  <c r="I59" i="24"/>
  <c r="K67" i="24"/>
  <c r="I67" i="24"/>
  <c r="K75" i="24"/>
  <c r="K77" i="24" s="1"/>
  <c r="I75" i="24"/>
  <c r="I41" i="24"/>
  <c r="G41" i="24"/>
  <c r="I43" i="24"/>
  <c r="G43" i="24"/>
  <c r="L43" i="24"/>
  <c r="K56" i="24"/>
  <c r="I56" i="24"/>
  <c r="K64" i="24"/>
  <c r="I64" i="24"/>
  <c r="K72" i="24"/>
  <c r="I72" i="24"/>
  <c r="F40" i="24"/>
  <c r="F42" i="24"/>
  <c r="F44" i="24"/>
  <c r="J40" i="24"/>
  <c r="J42" i="24"/>
  <c r="J44" i="24"/>
  <c r="E40" i="24"/>
  <c r="E42" i="24"/>
  <c r="E44" i="24"/>
  <c r="F45" i="24" l="1"/>
  <c r="D45" i="24"/>
  <c r="J45" i="24"/>
  <c r="H45" i="24"/>
  <c r="K45" i="24"/>
  <c r="J79" i="24"/>
  <c r="I77" i="24"/>
  <c r="I45" i="24"/>
  <c r="G45" i="24"/>
  <c r="L45" i="24"/>
  <c r="E45" i="24"/>
  <c r="M45" i="24"/>
  <c r="K79" i="24"/>
  <c r="I6" i="24"/>
  <c r="L6" i="24"/>
  <c r="E6" i="24"/>
  <c r="M6" i="24"/>
  <c r="G6" i="24"/>
  <c r="K14" i="24"/>
  <c r="H14" i="24"/>
  <c r="D14" i="24"/>
  <c r="J14" i="24"/>
  <c r="F14" i="24"/>
  <c r="I14" i="24"/>
  <c r="L14" i="24"/>
  <c r="E14" i="24"/>
  <c r="M14" i="24"/>
  <c r="G14" i="24"/>
  <c r="F39" i="24"/>
  <c r="J39" i="24"/>
  <c r="K39" i="24"/>
  <c r="H39" i="24"/>
  <c r="D39" i="24"/>
  <c r="K6" i="24"/>
  <c r="H6" i="24"/>
  <c r="D6" i="24"/>
  <c r="J6" i="24"/>
  <c r="F6" i="24"/>
  <c r="I39" i="24"/>
  <c r="G39" i="24"/>
  <c r="M39" i="24"/>
  <c r="L39" i="24"/>
  <c r="E39" i="24"/>
  <c r="I78" i="24" l="1"/>
  <c r="I79" i="24"/>
  <c r="K78" i="24"/>
  <c r="J78" i="24"/>
  <c r="I83" i="24" l="1"/>
  <c r="I82" i="24"/>
  <c r="I81" i="24"/>
</calcChain>
</file>

<file path=xl/sharedStrings.xml><?xml version="1.0" encoding="utf-8"?>
<sst xmlns="http://schemas.openxmlformats.org/spreadsheetml/2006/main" count="1710" uniqueCount="520">
  <si>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</si>
  <si>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</si>
  <si>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</si>
  <si>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</si>
  <si>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</si>
  <si>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</si>
  <si>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</si>
  <si>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</si>
  <si>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</si>
  <si>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</si>
  <si>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</si>
  <si>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</si>
  <si>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</si>
  <si>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Cloppenburg (03453)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</si>
  <si>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</si>
  <si>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</si>
  <si>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</si>
  <si>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</si>
  <si>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</si>
  <si>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</si>
  <si>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</si>
  <si>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</si>
  <si>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</si>
  <si>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</si>
  <si>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</si>
  <si>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</si>
  <si>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</si>
  <si>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</si>
  <si>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</si>
  <si>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</si>
  <si>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</si>
  <si>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</si>
  <si>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</si>
  <si>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</si>
  <si>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</si>
  <si>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</si>
  <si>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</si>
  <si>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</si>
  <si>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</si>
  <si>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</si>
  <si>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</si>
  <si>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</si>
  <si>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</si>
  <si>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</si>
  <si>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</si>
  <si>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</si>
  <si>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</si>
  <si>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</si>
  <si>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</si>
  <si>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</si>
  <si>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</si>
  <si>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</si>
  <si>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</si>
  <si>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</si>
  <si>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</si>
  <si>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</si>
  <si>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</si>
  <si>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</si>
  <si>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</si>
  <si>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</si>
  <si>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</si>
  <si>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</si>
  <si>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</si>
  <si>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</si>
  <si>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</si>
  <si>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</si>
  <si>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</si>
  <si>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</si>
  <si>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</si>
  <si>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</si>
  <si>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</si>
  <si>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</si>
  <si>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</si>
  <si>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</si>
  <si>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</si>
  <si>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</si>
  <si>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</si>
  <si>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</si>
  <si>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</si>
  <si>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</si>
  <si>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</si>
  <si>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</si>
  <si>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</si>
  <si>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</si>
  <si>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</si>
  <si>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</si>
  <si>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</si>
  <si>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</si>
  <si>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</si>
  <si>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</si>
  <si>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</si>
  <si>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</si>
  <si>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Cloppenburg (03453);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</si>
  <si>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</si>
  <si>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</si>
  <si>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</si>
  <si>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</si>
  <si>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</si>
  <si>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</si>
  <si>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</si>
  <si>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</si>
  <si>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</si>
  <si>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</si>
  <si>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</si>
  <si>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</si>
  <si>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</si>
  <si>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</si>
  <si>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</si>
  <si>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</si>
  <si>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</si>
  <si>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</si>
  <si>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</si>
  <si>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</si>
  <si>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</si>
  <si>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</si>
  <si>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</si>
  <si>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</si>
  <si>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</si>
  <si>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</si>
  <si>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</si>
  <si>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</si>
  <si>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</si>
  <si>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</si>
  <si>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</si>
  <si>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</si>
  <si>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</si>
  <si>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</si>
  <si>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</si>
  <si>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</si>
  <si>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</si>
  <si>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</si>
  <si>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</si>
  <si>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</si>
  <si>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</si>
  <si>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</si>
  <si>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</si>
  <si>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</si>
  <si>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</si>
  <si>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</si>
  <si>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</si>
  <si>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</si>
  <si>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</si>
  <si>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</si>
  <si>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</si>
  <si>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</si>
  <si>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</si>
  <si>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</si>
  <si>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</si>
  <si>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</si>
  <si>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</si>
  <si>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</si>
  <si>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</si>
  <si>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</si>
  <si>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</si>
  <si>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</si>
  <si>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</si>
  <si>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</si>
  <si>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</si>
  <si>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</si>
  <si>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</si>
  <si>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</si>
  <si>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</si>
  <si>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</si>
  <si>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</si>
  <si>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</si>
  <si>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</si>
  <si>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</si>
  <si>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</si>
  <si>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</si>
  <si>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</si>
  <si>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</si>
  <si>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</si>
  <si>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</si>
  <si>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</si>
  <si>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</si>
  <si>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</si>
  <si>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</si>
  <si>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</si>
  <si>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</si>
  <si>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</si>
  <si>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</si>
  <si>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</si>
  <si>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</si>
  <si>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Cloppenburg (03453)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</si>
  <si>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</si>
  <si>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</si>
  <si>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</si>
  <si>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</si>
  <si>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</si>
  <si>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</si>
  <si>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</si>
  <si>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</si>
  <si>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</si>
  <si>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</si>
  <si>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</si>
  <si>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</si>
  <si>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</si>
  <si>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</si>
  <si>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</si>
  <si>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</si>
  <si>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</si>
  <si>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</si>
  <si>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</si>
  <si>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</si>
  <si>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</si>
  <si>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</si>
  <si>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</si>
  <si>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</si>
  <si>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</si>
  <si>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</si>
  <si>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</si>
  <si>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</si>
  <si>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</si>
  <si>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</si>
  <si>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</si>
  <si>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</si>
  <si>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</si>
  <si>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</si>
  <si>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</si>
  <si>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</si>
  <si>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</si>
  <si>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</si>
  <si>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</si>
  <si>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</si>
  <si>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</si>
  <si>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</si>
  <si>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</si>
  <si>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</si>
  <si>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</si>
  <si>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</si>
  <si>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</si>
  <si>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</si>
  <si>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</si>
  <si>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</si>
  <si>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</si>
  <si>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</si>
  <si>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</si>
  <si>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</si>
  <si>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</si>
  <si>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</si>
  <si>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</si>
  <si>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</si>
  <si>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</si>
  <si>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</si>
  <si>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</si>
  <si>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</si>
  <si>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</si>
  <si>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</si>
  <si>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</si>
  <si>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</si>
  <si>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</si>
  <si>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</si>
  <si>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</si>
  <si>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</si>
  <si>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</si>
  <si>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</si>
  <si>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</si>
  <si>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</si>
  <si>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</si>
  <si>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</si>
  <si>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</si>
  <si>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</si>
  <si>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</si>
  <si>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</si>
  <si>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</si>
  <si>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</si>
  <si>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</si>
  <si>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</si>
  <si>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</si>
  <si>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</si>
  <si>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</si>
  <si>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</si>
  <si>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</si>
  <si>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</si>
  <si>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</si>
  <si>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</si>
  <si>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</si>
  <si>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</si>
  <si>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</si>
  <si>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</si>
  <si>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</si>
  <si>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</si>
  <si>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</si>
  <si>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</si>
  <si>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</si>
  <si>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</si>
  <si>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</si>
  <si>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</si>
  <si>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</si>
  <si>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</si>
  <si>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</si>
  <si>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</si>
  <si>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</si>
  <si>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</si>
  <si>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</si>
  <si>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</si>
  <si>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</si>
  <si>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</si>
  <si>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</si>
  <si>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</si>
  <si>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</si>
  <si>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</si>
  <si>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</si>
  <si>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</si>
  <si>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</si>
  <si>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</si>
  <si>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</si>
  <si>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</si>
  <si>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</si>
  <si>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</si>
  <si>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</si>
  <si>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</si>
  <si>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</si>
  <si>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</si>
  <si>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</si>
  <si>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</si>
  <si>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</si>
  <si>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</si>
  <si>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</si>
  <si>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</si>
  <si>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</si>
  <si>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</si>
  <si>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</si>
  <si>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</si>
  <si>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</si>
  <si>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</si>
  <si>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</si>
  <si>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</si>
  <si>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</si>
  <si>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</si>
  <si>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</si>
  <si>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</si>
  <si>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</si>
  <si>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</si>
  <si>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</si>
  <si>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</si>
  <si>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</si>
  <si>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</si>
  <si>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</si>
  <si>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</si>
  <si>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</si>
  <si>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</si>
  <si>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</si>
  <si>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</si>
  <si>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</si>
  <si>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</si>
  <si>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</si>
  <si>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</si>
  <si>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</si>
  <si>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</si>
  <si>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</si>
  <si>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</si>
  <si>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</si>
  <si>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</si>
  <si>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</si>
  <si>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</si>
  <si>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</si>
  <si>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</si>
  <si>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</si>
  <si>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</si>
  <si>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</si>
  <si>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</si>
  <si>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</si>
  <si>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</si>
  <si>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</si>
  <si>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</si>
  <si>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</si>
  <si>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</si>
  <si>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</si>
  <si>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</si>
  <si>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</si>
  <si>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</si>
  <si>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</si>
  <si>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Cloppenburg (03453);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</si>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</sst>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{B0571410-C6A3-411A-978A-8F7141F276B3}</c15:txfldGUID>
                      <c15:f>Daten_Diagramme!$D$6</c15:f>
                      <c15:dlblFieldTableCache>
                        <c:ptCount val="1"/>
                        <c:pt idx="0">
                          <c:v>2.0</c:v>
                        </c:pt>
                      </c15:dlblFieldTableCache>
                    </c15:dlblFTEntry>
                  </c15:dlblFieldTable>
                  <c15:showDataLabelsRange val="0"/>
                </c:ext>
                <c:ext xmlns:c16="http://schemas.microsoft.com/office/drawing/2014/chart" uri="{C3380CC4-5D6E-409C-BE32-E72D297353CC}">
                  <c16:uniqueId val="{00000000-6B72-41A2-A1C7-8445700B5505}"/>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{D579611C-467C-4AAF-AE21-3324B77A911C}</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6B72-41A2-A1C7-8445700B550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{AEED2BAB-12AE-475A-8E20-D36EEDE67DCB}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B72-41A2-A1C7-8445700B550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{C26D22CA-169D-4FEB-B4C4-7E78ED890EAE}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B72-41A2-A1C7-8445700B550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1.988366571699905</c:v>
                </c:pt>
                <c:pt idx="1">
                  <c:v>1.4040057212208159</c:v>
                </c:pt>
                <c:pt idx="2">
                  <c:v>1.1186464311118853</c:v>
                </c:pt>
                <c:pt idx="3">
                  <c:v>1.0875687030768</c:v>
                </c:pt>
              </c:numCache>
            </c:numRef>
          </c:val>
          <c:extLst>
            <c:ext xmlns:c16="http://schemas.microsoft.com/office/drawing/2014/chart" uri="{C3380CC4-5D6E-409C-BE32-E72D297353CC}">
              <c16:uniqueId val="{00000004-6B72-41A2-A1C7-8445700B550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{E0ADD5F7-1C02-4998-84EC-09CEDB6A5FC3}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B72-41A2-A1C7-8445700B550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{C32654E9-9C7D-42CF-A356-37764B27AD8C}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B72-41A2-A1C7-8445700B550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{F727B005-1EAA-4377-A63C-4646BF13B7CD}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B72-41A2-A1C7-8445700B550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{4DE93BB9-7EF7-422F-B652-57C08C015794}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B72-41A2-A1C7-8445700B55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B72-41A2-A1C7-8445700B550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B72-41A2-A1C7-8445700B550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{28B8C0F6-4174-4376-96A1-93047CF7D0E5}</c15:txfldGUID>
                      <c15:f>Daten_Diagramme!$E$6</c15:f>
                      <c15:dlblFieldTableCache>
                        <c:ptCount val="1"/>
                        <c:pt idx="0">
                          <c:v>-1.6</c:v>
                        </c:pt>
                      </c15:dlblFieldTableCache>
                    </c15:dlblFTEntry>
                  </c15:dlblFieldTable>
                  <c15:showDataLabelsRange val="0"/>
                </c:ext>
                <c:ext xmlns:c16="http://schemas.microsoft.com/office/drawing/2014/chart" uri="{C3380CC4-5D6E-409C-BE32-E72D297353CC}">
                  <c16:uniqueId val="{00000000-8898-434D-A775-564F45739B78}"/>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{130D8E05-A2F2-428E-A3E7-1C34010A60FE}</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8898-434D-A775-564F45739B7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{F6503BBC-7741-41BD-A107-C3FC92803915}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898-434D-A775-564F45739B7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{8A9DD891-57F7-4165-A9E0-3DC31F8544C0}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898-434D-A775-564F45739B7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-1.595193702092397</c:v>
                </c:pt>
                <c:pt idx="1">
                  <c:v>-2.8801937126160149</c:v>
                </c:pt>
                <c:pt idx="2">
                  <c:v>-2.7637010795899166</c:v>
                </c:pt>
                <c:pt idx="3">
                  <c:v>-2.8655893304673015</c:v>
                </c:pt>
              </c:numCache>
            </c:numRef>
          </c:val>
          <c:extLst>
            <c:ext xmlns:c16="http://schemas.microsoft.com/office/drawing/2014/chart" uri="{C3380CC4-5D6E-409C-BE32-E72D297353CC}">
              <c16:uniqueId val="{00000004-8898-434D-A775-564F45739B7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{E8787F7B-5DAA-464B-BD05-ED9ADAF8F037}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898-434D-A775-564F45739B7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{763EB28F-8892-4E8C-8AD8-33C1D768C036}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898-434D-A775-564F45739B7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{D756221A-C4E8-423E-A7A8-0E9047D89984}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898-434D-A775-564F45739B7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{E9D75751-ABF6-4B18-B205-0DB206E8D724}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898-434D-A775-564F45739B7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898-434D-A775-564F45739B7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898-434D-A775-564F45739B7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{362DEBA7-05BC-45C8-BD3A-26C185CC8C34}</c15:txfldGUID>
                      <c15:f>Daten_Diagramme!$D$14</c15:f>
                      <c15:dlblFieldTableCache>
                        <c:ptCount val="1"/>
                        <c:pt idx="0">
                          <c:v>2.0</c:v>
                        </c:pt>
                      </c15:dlblFieldTableCache>
                    </c15:dlblFTEntry>
                  </c15:dlblFieldTable>
                  <c15:showDataLabelsRange val="0"/>
                </c:ext>
                <c:ext xmlns:c16="http://schemas.microsoft.com/office/drawing/2014/chart" uri="{C3380CC4-5D6E-409C-BE32-E72D297353CC}">
                  <c16:uniqueId val="{00000000-1367-4024-9FB4-F3DAC6737130}"/>
                </c:ext>
              </c:extLst>
            </c:dLbl>
            <c:dLbl>
              <c:idx val="1"/>
              <c:tx>
                <c:strRef>
                  <c:f>Daten_Diagramme!$D$15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{4F39EC5D-EBAC-4CC1-BEFF-DFE8A630D1B6}</c15:txfldGUID>
                      <c15:f>Daten_Diagramme!$D$15</c15:f>
                      <c15:dlblFieldTableCache>
                        <c:ptCount val="1"/>
                        <c:pt idx="0">
                          <c:v>1.1</c:v>
                        </c:pt>
                      </c15:dlblFieldTableCache>
                    </c15:dlblFTEntry>
                  </c15:dlblFieldTable>
                  <c15:showDataLabelsRange val="0"/>
                </c:ext>
                <c:ext xmlns:c16="http://schemas.microsoft.com/office/drawing/2014/chart" uri="{C3380CC4-5D6E-409C-BE32-E72D297353CC}">
                  <c16:uniqueId val="{00000001-1367-4024-9FB4-F3DAC6737130}"/>
                </c:ext>
              </c:extLst>
            </c:dLbl>
            <c:dLbl>
              <c:idx val="2"/>
              <c:tx>
                <c:strRef>
                  <c:f>Daten_Diagramme!$D$16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{54048355-D890-4401-88C5-EDB75D2103A5}</c15:txfldGUID>
                      <c15:f>Daten_Diagramme!$D$16</c15:f>
                      <c15:dlblFieldTableCache>
                        <c:ptCount val="1"/>
                        <c:pt idx="0">
                          <c:v>-2.0</c:v>
                        </c:pt>
                      </c15:dlblFieldTableCache>
                    </c15:dlblFTEntry>
                  </c15:dlblFieldTable>
                  <c15:showDataLabelsRange val="0"/>
                </c:ext>
                <c:ext xmlns:c16="http://schemas.microsoft.com/office/drawing/2014/chart" uri="{C3380CC4-5D6E-409C-BE32-E72D297353CC}">
                  <c16:uniqueId val="{00000002-1367-4024-9FB4-F3DAC6737130}"/>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{EE9D0BF0-ECE7-47F3-9B7C-A23418B2D395}</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1367-4024-9FB4-F3DAC6737130}"/>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{E54D8521-AEDF-4E97-8E57-2D946F599A5A}</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1367-4024-9FB4-F3DAC6737130}"/>
                </c:ext>
              </c:extLst>
            </c:dLbl>
            <c:dLbl>
              <c:idx val="5"/>
              <c:tx>
                <c:strRef>
                  <c:f>Daten_Diagramme!$D$19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{68711918-3FAA-4F97-8DEC-DFEDE3B208CE}</c15:txfldGUID>
                      <c15:f>Daten_Diagramme!$D$19</c15:f>
                      <c15:dlblFieldTableCache>
                        <c:ptCount val="1"/>
                        <c:pt idx="0">
                          <c:v>-3.2</c:v>
                        </c:pt>
                      </c15:dlblFieldTableCache>
                    </c15:dlblFTEntry>
                  </c15:dlblFieldTable>
                  <c15:showDataLabelsRange val="0"/>
                </c:ext>
                <c:ext xmlns:c16="http://schemas.microsoft.com/office/drawing/2014/chart" uri="{C3380CC4-5D6E-409C-BE32-E72D297353CC}">
                  <c16:uniqueId val="{00000005-1367-4024-9FB4-F3DAC6737130}"/>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{4019AD4A-9F5F-4947-B858-1FB78D20E965}</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1367-4024-9FB4-F3DAC6737130}"/>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{A2275183-9B1A-4FE6-AEEC-82BB5120825C}</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1367-4024-9FB4-F3DAC6737130}"/>
                </c:ext>
              </c:extLst>
            </c:dLbl>
            <c:dLbl>
              <c:idx val="8"/>
              <c:tx>
                <c:strRef>
                  <c:f>Daten_Diagramme!$D$22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{20CC817F-757A-4A0A-95E5-501FFE615277}</c15:txfldGUID>
                      <c15:f>Daten_Diagramme!$D$22</c15:f>
                      <c15:dlblFieldTableCache>
                        <c:ptCount val="1"/>
                        <c:pt idx="0">
                          <c:v>3.5</c:v>
                        </c:pt>
                      </c15:dlblFieldTableCache>
                    </c15:dlblFTEntry>
                  </c15:dlblFieldTable>
                  <c15:showDataLabelsRange val="0"/>
                </c:ext>
                <c:ext xmlns:c16="http://schemas.microsoft.com/office/drawing/2014/chart" uri="{C3380CC4-5D6E-409C-BE32-E72D297353CC}">
                  <c16:uniqueId val="{00000008-1367-4024-9FB4-F3DAC6737130}"/>
                </c:ext>
              </c:extLst>
            </c:dLbl>
            <c:dLbl>
              <c:idx val="9"/>
              <c:tx>
                <c:strRef>
                  <c:f>Daten_Diagramme!$D$23</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{79D0F0FB-F879-461A-8E07-5387F2C93173}</c15:txfldGUID>
                      <c15:f>Daten_Diagramme!$D$23</c15:f>
                      <c15:dlblFieldTableCache>
                        <c:ptCount val="1"/>
                        <c:pt idx="0">
                          <c:v>9.2</c:v>
                        </c:pt>
                      </c15:dlblFieldTableCache>
                    </c15:dlblFTEntry>
                  </c15:dlblFieldTable>
                  <c15:showDataLabelsRange val="0"/>
                </c:ext>
                <c:ext xmlns:c16="http://schemas.microsoft.com/office/drawing/2014/chart" uri="{C3380CC4-5D6E-409C-BE32-E72D297353CC}">
                  <c16:uniqueId val="{00000009-1367-4024-9FB4-F3DAC6737130}"/>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{0B9B5061-9990-4174-AFFD-7180251BE5D2}</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1367-4024-9FB4-F3DAC6737130}"/>
                </c:ext>
              </c:extLst>
            </c:dLbl>
            <c:dLbl>
              <c:idx val="11"/>
              <c:tx>
                <c:strRef>
                  <c:f>Daten_Diagramme!$D$25</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{103CE4EF-A65E-43DA-8153-982B1D30D24D}</c15:txfldGUID>
                      <c15:f>Daten_Diagramme!$D$25</c15:f>
                      <c15:dlblFieldTableCache>
                        <c:ptCount val="1"/>
                        <c:pt idx="0">
                          <c:v>10.7</c:v>
                        </c:pt>
                      </c15:dlblFieldTableCache>
                    </c15:dlblFTEntry>
                  </c15:dlblFieldTable>
                  <c15:showDataLabelsRange val="0"/>
                </c:ext>
                <c:ext xmlns:c16="http://schemas.microsoft.com/office/drawing/2014/chart" uri="{C3380CC4-5D6E-409C-BE32-E72D297353CC}">
                  <c16:uniqueId val="{0000000B-1367-4024-9FB4-F3DAC6737130}"/>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{8CC70DEA-AE52-454F-BB2C-54A30CC36AA5}</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1367-4024-9FB4-F3DAC6737130}"/>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{00E40DE1-57E1-45FF-B5CD-A04DE0F5836A}</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1367-4024-9FB4-F3DAC6737130}"/>
                </c:ext>
              </c:extLst>
            </c:dLbl>
            <c:dLbl>
              <c:idx val="14"/>
              <c:tx>
                <c:strRef>
                  <c:f>Daten_Diagramme!$D$28</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{51DB465E-FADC-4155-BDBF-FFCBB2B44142}</c15:txfldGUID>
                      <c15:f>Daten_Diagramme!$D$28</c15:f>
                      <c15:dlblFieldTableCache>
                        <c:ptCount val="1"/>
                        <c:pt idx="0">
                          <c:v>7.5</c:v>
                        </c:pt>
                      </c15:dlblFieldTableCache>
                    </c15:dlblFTEntry>
                  </c15:dlblFieldTable>
                  <c15:showDataLabelsRange val="0"/>
                </c:ext>
                <c:ext xmlns:c16="http://schemas.microsoft.com/office/drawing/2014/chart" uri="{C3380CC4-5D6E-409C-BE32-E72D297353CC}">
                  <c16:uniqueId val="{0000000E-1367-4024-9FB4-F3DAC6737130}"/>
                </c:ext>
              </c:extLst>
            </c:dLbl>
            <c:dLbl>
              <c:idx val="15"/>
              <c:tx>
                <c:strRef>
                  <c:f>Daten_Diagramme!$D$29</c:f>
                  <c:strCache>
                    <c:ptCount val="1"/>
                    <c:pt idx="0">
                      <c:v>15.5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{7329DFBD-A5FF-4EFF-857F-20EA3CA10207}</c15:txfldGUID>
                      <c15:f>Daten_Diagramme!$D$29</c15:f>
                      <c15:dlblFieldTableCache>
                        <c:ptCount val="1"/>
                        <c:pt idx="0">
                          <c:v>15.5</c:v>
                        </c:pt>
                      </c15:dlblFieldTableCache>
                    </c15:dlblFTEntry>
                  </c15:dlblFieldTable>
                  <c15:showDataLabelsRange val="0"/>
                </c:ext>
                <c:ext xmlns:c16="http://schemas.microsoft.com/office/drawing/2014/chart" uri="{C3380CC4-5D6E-409C-BE32-E72D297353CC}">
                  <c16:uniqueId val="{0000000F-1367-4024-9FB4-F3DAC6737130}"/>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{20534496-7732-414E-8918-32B2AAB1B8B9}</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1367-4024-9FB4-F3DAC6737130}"/>
                </c:ext>
              </c:extLst>
            </c:dLbl>
            <c:dLbl>
              <c:idx val="17"/>
              <c:tx>
                <c:strRef>
                  <c:f>Daten_Diagramme!$D$31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{EE97DE3E-4118-4BA5-A705-6C02813DE4E4}</c15:txfldGUID>
                      <c15:f>Daten_Diagramme!$D$31</c15:f>
                      <c15:dlblFieldTableCache>
                        <c:ptCount val="1"/>
                        <c:pt idx="0">
                          <c:v>2.8</c:v>
                        </c:pt>
                      </c15:dlblFieldTableCache>
                    </c15:dlblFTEntry>
                  </c15:dlblFieldTable>
                  <c15:showDataLabelsRange val="0"/>
                </c:ext>
                <c:ext xmlns:c16="http://schemas.microsoft.com/office/drawing/2014/chart" uri="{C3380CC4-5D6E-409C-BE32-E72D297353CC}">
                  <c16:uniqueId val="{00000011-1367-4024-9FB4-F3DAC6737130}"/>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{C7242167-E9B8-423E-B132-CB7B51D0670F}</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1367-4024-9FB4-F3DAC6737130}"/>
                </c:ext>
              </c:extLst>
            </c:dLbl>
            <c:dLbl>
              <c:idx val="19"/>
              <c:tx>
                <c:strRef>
                  <c:f>Daten_Diagramme!$D$33</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{46B0EDEC-3DB0-43A5-A0A2-0471F4780EF7}</c15:txfldGUID>
                      <c15:f>Daten_Diagramme!$D$33</c15:f>
                      <c15:dlblFieldTableCache>
                        <c:ptCount val="1"/>
                        <c:pt idx="0">
                          <c:v>5.3</c:v>
                        </c:pt>
                      </c15:dlblFieldTableCache>
                    </c15:dlblFTEntry>
                  </c15:dlblFieldTable>
                  <c15:showDataLabelsRange val="0"/>
                </c:ext>
                <c:ext xmlns:c16="http://schemas.microsoft.com/office/drawing/2014/chart" uri="{C3380CC4-5D6E-409C-BE32-E72D297353CC}">
                  <c16:uniqueId val="{00000013-1367-4024-9FB4-F3DAC6737130}"/>
                </c:ext>
              </c:extLst>
            </c:dLbl>
            <c:dLbl>
              <c:idx val="20"/>
              <c:tx>
                <c:strRef>
                  <c:f>Daten_Diagramme!$D$34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{136BA3DE-70F5-455E-BE41-4D84ED35A501}</c15:txfldGUID>
                      <c15:f>Daten_Diagramme!$D$34</c15:f>
                      <c15:dlblFieldTableCache>
                        <c:ptCount val="1"/>
                        <c:pt idx="0">
                          <c:v>-1.1</c:v>
                        </c:pt>
                      </c15:dlblFieldTableCache>
                    </c15:dlblFTEntry>
                  </c15:dlblFieldTable>
                  <c15:showDataLabelsRange val="0"/>
                </c:ext>
                <c:ext xmlns:c16="http://schemas.microsoft.com/office/drawing/2014/chart" uri="{C3380CC4-5D6E-409C-BE32-E72D297353CC}">
                  <c16:uniqueId val="{00000014-1367-4024-9FB4-F3DAC673713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{1CA8D2BF-7A25-4C2C-93A9-E29367909838}</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367-4024-9FB4-F3DAC673713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{11F81965-5753-4B8F-9465-0399DD2DC7F4}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367-4024-9FB4-F3DAC6737130}"/>
                </c:ext>
              </c:extLst>
            </c:dLbl>
            <c:dLbl>
              <c:idx val="23"/>
              <c:tx>
                <c:strRef>
                  <c:f>Daten_Diagramme!$D$37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{7C6C811A-45F6-4C4A-909E-7E8ECBAF7480}</c15:txfldGUID>
                      <c15:f>Daten_Diagramme!$D$37</c15:f>
                      <c15:dlblFieldTableCache>
                        <c:ptCount val="1"/>
                        <c:pt idx="0">
                          <c:v>1.1</c:v>
                        </c:pt>
                      </c15:dlblFieldTableCache>
                    </c15:dlblFTEntry>
                  </c15:dlblFieldTable>
                  <c15:showDataLabelsRange val="0"/>
                </c:ext>
                <c:ext xmlns:c16="http://schemas.microsoft.com/office/drawing/2014/chart" uri="{C3380CC4-5D6E-409C-BE32-E72D297353CC}">
                  <c16:uniqueId val="{00000017-1367-4024-9FB4-F3DAC6737130}"/>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{ECBF4DF3-490D-46AD-B544-351BE64A5247}</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1367-4024-9FB4-F3DAC6737130}"/>
                </c:ext>
              </c:extLst>
            </c:dLbl>
            <c:dLbl>
              <c:idx val="25"/>
              <c:tx>
                <c:strRef>
                  <c:f>Daten_Diagramme!$D$39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{C53ED094-D314-49D5-A2A1-A02453423D62}</c15:txfldGUID>
                      <c15:f>Daten_Diagramme!$D$39</c15:f>
                      <c15:dlblFieldTableCache>
                        <c:ptCount val="1"/>
                        <c:pt idx="0">
                          <c:v>4.3</c:v>
                        </c:pt>
                      </c15:dlblFieldTableCache>
                    </c15:dlblFTEntry>
                  </c15:dlblFieldTable>
                  <c15:showDataLabelsRange val="0"/>
                </c:ext>
                <c:ext xmlns:c16="http://schemas.microsoft.com/office/drawing/2014/chart" uri="{C3380CC4-5D6E-409C-BE32-E72D297353CC}">
                  <c16:uniqueId val="{00000019-1367-4024-9FB4-F3DAC673713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{B8819154-FC1A-4FF2-9270-7646BB132D9C}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367-4024-9FB4-F3DAC673713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{273990EC-7B9C-45F6-919A-AFF294BEF0C1}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367-4024-9FB4-F3DAC673713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{04C3F3A1-C3A1-496F-AFF8-F5A098C7A720}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367-4024-9FB4-F3DAC673713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{CDC199B9-ACA7-4611-B1A6-2100AF08C05A}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367-4024-9FB4-F3DAC673713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{A778D6CC-9393-4343-A12D-5E5CC24E3183}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367-4024-9FB4-F3DAC6737130}"/>
                </c:ext>
              </c:extLst>
            </c:dLbl>
            <c:dLbl>
              <c:idx val="31"/>
              <c:tx>
                <c:strRef>
                  <c:f>Daten_Diagramme!$D$45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{34C5EF26-AD6A-466E-AC93-194F4700F6CF}</c15:txfldGUID>
                      <c15:f>Daten_Diagramme!$D$45</c15:f>
                      <c15:dlblFieldTableCache>
                        <c:ptCount val="1"/>
                        <c:pt idx="0">
                          <c:v>4.3</c:v>
                        </c:pt>
                      </c15:dlblFieldTableCache>
                    </c15:dlblFTEntry>
                  </c15:dlblFieldTable>
                  <c15:showDataLabelsRange val="0"/>
                </c:ext>
                <c:ext xmlns:c16="http://schemas.microsoft.com/office/drawing/2014/chart" uri="{C3380CC4-5D6E-409C-BE32-E72D297353CC}">
                  <c16:uniqueId val="{0000001F-1367-4024-9FB4-F3DAC67371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1.988366571699905</c:v>
                </c:pt>
                <c:pt idx="1">
                  <c:v>1.1177644710578842</c:v>
                </c:pt>
                <c:pt idx="2">
                  <c:v>-1.953125</c:v>
                </c:pt>
                <c:pt idx="3">
                  <c:v>-1.3379872018615475</c:v>
                </c:pt>
                <c:pt idx="4">
                  <c:v>-0.1414780292942743</c:v>
                </c:pt>
                <c:pt idx="5">
                  <c:v>-3.2220131702728128</c:v>
                </c:pt>
                <c:pt idx="6">
                  <c:v>-0.43787629994526545</c:v>
                </c:pt>
                <c:pt idx="7">
                  <c:v>1.9621988169095368</c:v>
                </c:pt>
                <c:pt idx="8">
                  <c:v>3.5240793201133145</c:v>
                </c:pt>
                <c:pt idx="9">
                  <c:v>9.2468307233407909</c:v>
                </c:pt>
                <c:pt idx="10">
                  <c:v>-0.30612244897959184</c:v>
                </c:pt>
                <c:pt idx="11">
                  <c:v>10.70559610705596</c:v>
                </c:pt>
                <c:pt idx="12">
                  <c:v>1.2409513960703207</c:v>
                </c:pt>
                <c:pt idx="13">
                  <c:v>1.6934557979334099</c:v>
                </c:pt>
                <c:pt idx="14">
                  <c:v>7.4912016088486677</c:v>
                </c:pt>
                <c:pt idx="15">
                  <c:v>15.514235909355026</c:v>
                </c:pt>
                <c:pt idx="16">
                  <c:v>3.2725321888412018</c:v>
                </c:pt>
                <c:pt idx="17">
                  <c:v>2.7586206896551726</c:v>
                </c:pt>
                <c:pt idx="18">
                  <c:v>2.713536848596978</c:v>
                </c:pt>
                <c:pt idx="19">
                  <c:v>5.2860246198406955</c:v>
                </c:pt>
                <c:pt idx="20">
                  <c:v>-1.1258955987717503</c:v>
                </c:pt>
                <c:pt idx="21">
                  <c:v>0</c:v>
                </c:pt>
                <c:pt idx="23">
                  <c:v>1.1177644710578842</c:v>
                </c:pt>
                <c:pt idx="24">
                  <c:v>-0.60392053329813211</c:v>
                </c:pt>
                <c:pt idx="25">
                  <c:v>4.3287164213630973</c:v>
                </c:pt>
              </c:numCache>
            </c:numRef>
          </c:val>
          <c:extLst>
            <c:ext xmlns:c16="http://schemas.microsoft.com/office/drawing/2014/chart" uri="{C3380CC4-5D6E-409C-BE32-E72D297353CC}">
              <c16:uniqueId val="{00000020-1367-4024-9FB4-F3DAC673713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{60985211-EB29-48CA-878E-727EB1DB10D9}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367-4024-9FB4-F3DAC673713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{70102A5C-6A1D-4438-862F-838EAD88F1D1}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367-4024-9FB4-F3DAC673713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{1D898619-50C9-4A9D-AFA1-89A641C30B57}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367-4024-9FB4-F3DAC673713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{7DE20FDC-7DFE-45E3-8D74-A119604FEE35}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367-4024-9FB4-F3DAC673713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{F1CB0C4C-43ED-407C-A4E5-539BDC8A01A1}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367-4024-9FB4-F3DAC673713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{2E61657E-E44A-4E1C-B175-9BFEB4203950}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367-4024-9FB4-F3DAC673713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{75BAA4F3-D162-4DC2-9FA4-5538056970E0}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367-4024-9FB4-F3DAC673713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{398BE70C-DD2A-49F0-BBE3-4279A68FD3DB}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367-4024-9FB4-F3DAC673713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{A0CB7119-6438-4771-B961-319FB56BEDDE}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367-4024-9FB4-F3DAC673713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{0C51CA21-DC19-4170-B363-9DC99F561FC0}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367-4024-9FB4-F3DAC673713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{5D47364A-DC92-4065-85BF-FEF6E577395B}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367-4024-9FB4-F3DAC673713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{61A14DEE-4DE4-4827-8259-BC2200740215}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367-4024-9FB4-F3DAC673713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{7EA92A59-65B2-4ED8-BDF1-7B61E4B91D3D}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367-4024-9FB4-F3DAC673713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{6F87F06D-60C7-4850-AA24-D027A1BF209D}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367-4024-9FB4-F3DAC673713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{DB770031-5F66-4E6E-AC7A-5D6773CA32D0}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367-4024-9FB4-F3DAC673713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{181DF0B0-217B-4E34-93AB-D4249D47B86D}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367-4024-9FB4-F3DAC673713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{FDF45D99-DDE7-4334-86A8-D06D70CC4109}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367-4024-9FB4-F3DAC673713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{959D319A-A658-4E3A-9D95-ED2B9F4F8B6E}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367-4024-9FB4-F3DAC673713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{29A3F7CA-FAC7-473D-88C0-446E1DE4920E}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367-4024-9FB4-F3DAC673713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{0859370F-F19A-486E-B730-C8DBCAC00CBF}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367-4024-9FB4-F3DAC673713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{0E31D289-DE7C-4619-9569-D723835C2B87}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367-4024-9FB4-F3DAC673713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{648E69F1-7E58-4AD4-AF7D-EE325D954625}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367-4024-9FB4-F3DAC673713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{70888537-315C-4F09-8D6C-768D888567AE}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367-4024-9FB4-F3DAC673713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{45D65F5C-D334-4B70-B937-E9C5D1100BD6}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367-4024-9FB4-F3DAC673713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{A6CD4CCF-DB3F-4759-A6C5-0EE543CEA67D}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367-4024-9FB4-F3DAC673713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{4E981A8B-9C01-4B09-ACDD-FEC113079B5C}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367-4024-9FB4-F3DAC673713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{9B0FEE02-B153-424C-B05E-EE37971AF636}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367-4024-9FB4-F3DAC673713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{712F2213-BE7E-4059-BD57-5BA27AF44CD4}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367-4024-9FB4-F3DAC673713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{64B6AAEF-75FD-47B4-9362-53D044678B02}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367-4024-9FB4-F3DAC673713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{559BE808-16B7-49D8-AA1C-124546DF8036}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367-4024-9FB4-F3DAC673713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{C30AB273-54E3-4ED1-B0FC-8E89A29222D7}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367-4024-9FB4-F3DAC673713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{1F7439BC-1A11-4DC7-9FD8-10EC1CB599D5}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367-4024-9FB4-F3DAC67371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367-4024-9FB4-F3DAC673713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367-4024-9FB4-F3DAC673713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{CE11FAA0-E3B1-4CC0-9414-59948DEEAC83}</c15:txfldGUID>
                      <c15:f>Daten_Diagramme!$E$14</c15:f>
                      <c15:dlblFieldTableCache>
                        <c:ptCount val="1"/>
                        <c:pt idx="0">
                          <c:v>-1.6</c:v>
                        </c:pt>
                      </c15:dlblFieldTableCache>
                    </c15:dlblFTEntry>
                  </c15:dlblFieldTable>
                  <c15:showDataLabelsRange val="0"/>
                </c:ext>
                <c:ext xmlns:c16="http://schemas.microsoft.com/office/drawing/2014/chart" uri="{C3380CC4-5D6E-409C-BE32-E72D297353CC}">
                  <c16:uniqueId val="{00000000-F53A-4293-BFD7-FECFBF49A034}"/>
                </c:ext>
              </c:extLst>
            </c:dLbl>
            <c:dLbl>
              <c:idx val="1"/>
              <c:tx>
                <c:strRef>
                  <c:f>Daten_Diagramme!$E$15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{F095759B-7463-4C2F-A582-B81460FCCC19}</c15:txfldGUID>
                      <c15:f>Daten_Diagramme!$E$15</c15:f>
                      <c15:dlblFieldTableCache>
                        <c:ptCount val="1"/>
                        <c:pt idx="0">
                          <c:v>3.1</c:v>
                        </c:pt>
                      </c15:dlblFieldTableCache>
                    </c15:dlblFTEntry>
                  </c15:dlblFieldTable>
                  <c15:showDataLabelsRange val="0"/>
                </c:ext>
                <c:ext xmlns:c16="http://schemas.microsoft.com/office/drawing/2014/chart" uri="{C3380CC4-5D6E-409C-BE32-E72D297353CC}">
                  <c16:uniqueId val="{00000001-F53A-4293-BFD7-FECFBF49A034}"/>
                </c:ext>
              </c:extLst>
            </c:dLbl>
            <c:dLbl>
              <c:idx val="2"/>
              <c:tx>
                <c:strRef>
                  <c:f>Daten_Diagramme!$E$16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{6EDD0493-D5C1-43D8-8B27-D645F8CD342B}</c15:txfldGUID>
                      <c15:f>Daten_Diagramme!$E$16</c15:f>
                      <c15:dlblFieldTableCache>
                        <c:ptCount val="1"/>
                        <c:pt idx="0">
                          <c:v>1.6</c:v>
                        </c:pt>
                      </c15:dlblFieldTableCache>
                    </c15:dlblFTEntry>
                  </c15:dlblFieldTable>
                  <c15:showDataLabelsRange val="0"/>
                </c:ext>
                <c:ext xmlns:c16="http://schemas.microsoft.com/office/drawing/2014/chart" uri="{C3380CC4-5D6E-409C-BE32-E72D297353CC}">
                  <c16:uniqueId val="{00000002-F53A-4293-BFD7-FECFBF49A034}"/>
                </c:ext>
              </c:extLst>
            </c:dLbl>
            <c:dLbl>
              <c:idx val="3"/>
              <c:tx>
                <c:strRef>
                  <c:f>Daten_Diagramme!$E$17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{4AE27CC2-96F0-4976-849D-F218D61C6636}</c15:txfldGUID>
                      <c15:f>Daten_Diagramme!$E$17</c15:f>
                      <c15:dlblFieldTableCache>
                        <c:ptCount val="1"/>
                        <c:pt idx="0">
                          <c:v>1.2</c:v>
                        </c:pt>
                      </c15:dlblFieldTableCache>
                    </c15:dlblFTEntry>
                  </c15:dlblFieldTable>
                  <c15:showDataLabelsRange val="0"/>
                </c:ext>
                <c:ext xmlns:c16="http://schemas.microsoft.com/office/drawing/2014/chart" uri="{C3380CC4-5D6E-409C-BE32-E72D297353CC}">
                  <c16:uniqueId val="{00000003-F53A-4293-BFD7-FECFBF49A034}"/>
                </c:ext>
              </c:extLst>
            </c:dLbl>
            <c:dLbl>
              <c:idx val="4"/>
              <c:tx>
                <c:strRef>
                  <c:f>Daten_Diagramme!$E$18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{146914AE-4EEA-4E7E-95F3-7C079F374DE0}</c15:txfldGUID>
                      <c15:f>Daten_Diagramme!$E$18</c15:f>
                      <c15:dlblFieldTableCache>
                        <c:ptCount val="1"/>
                        <c:pt idx="0">
                          <c:v>4.8</c:v>
                        </c:pt>
                      </c15:dlblFieldTableCache>
                    </c15:dlblFTEntry>
                  </c15:dlblFieldTable>
                  <c15:showDataLabelsRange val="0"/>
                </c:ext>
                <c:ext xmlns:c16="http://schemas.microsoft.com/office/drawing/2014/chart" uri="{C3380CC4-5D6E-409C-BE32-E72D297353CC}">
                  <c16:uniqueId val="{00000004-F53A-4293-BFD7-FECFBF49A034}"/>
                </c:ext>
              </c:extLst>
            </c:dLbl>
            <c:dLbl>
              <c:idx val="5"/>
              <c:tx>
                <c:strRef>
                  <c:f>Daten_Diagramme!$E$19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{241D31B7-8A1A-44CD-A610-AD3D8FD3451A}</c15:txfldGUID>
                      <c15:f>Daten_Diagramme!$E$19</c15:f>
                      <c15:dlblFieldTableCache>
                        <c:ptCount val="1"/>
                        <c:pt idx="0">
                          <c:v>-4.1</c:v>
                        </c:pt>
                      </c15:dlblFieldTableCache>
                    </c15:dlblFTEntry>
                  </c15:dlblFieldTable>
                  <c15:showDataLabelsRange val="0"/>
                </c:ext>
                <c:ext xmlns:c16="http://schemas.microsoft.com/office/drawing/2014/chart" uri="{C3380CC4-5D6E-409C-BE32-E72D297353CC}">
                  <c16:uniqueId val="{00000005-F53A-4293-BFD7-FECFBF49A034}"/>
                </c:ext>
              </c:extLst>
            </c:dLbl>
            <c:dLbl>
              <c:idx val="6"/>
              <c:tx>
                <c:strRef>
                  <c:f>Daten_Diagramme!$E$20</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{49BB4D27-07B6-4403-B3D1-4B19A9F95198}</c15:txfldGUID>
                      <c15:f>Daten_Diagramme!$E$20</c15:f>
                      <c15:dlblFieldTableCache>
                        <c:ptCount val="1"/>
                        <c:pt idx="0">
                          <c:v>-6.7</c:v>
                        </c:pt>
                      </c15:dlblFieldTableCache>
                    </c15:dlblFTEntry>
                  </c15:dlblFieldTable>
                  <c15:showDataLabelsRange val="0"/>
                </c:ext>
                <c:ext xmlns:c16="http://schemas.microsoft.com/office/drawing/2014/chart" uri="{C3380CC4-5D6E-409C-BE32-E72D297353CC}">
                  <c16:uniqueId val="{00000006-F53A-4293-BFD7-FECFBF49A034}"/>
                </c:ext>
              </c:extLst>
            </c:dLbl>
            <c:dLbl>
              <c:idx val="7"/>
              <c:tx>
                <c:strRef>
                  <c:f>Daten_Diagramme!$E$21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{B595FA06-A714-4222-9F91-820B62ADD865}</c15:txfldGUID>
                      <c15:f>Daten_Diagramme!$E$21</c15:f>
                      <c15:dlblFieldTableCache>
                        <c:ptCount val="1"/>
                        <c:pt idx="0">
                          <c:v>1.0</c:v>
                        </c:pt>
                      </c15:dlblFieldTableCache>
                    </c15:dlblFTEntry>
                  </c15:dlblFieldTable>
                  <c15:showDataLabelsRange val="0"/>
                </c:ext>
                <c:ext xmlns:c16="http://schemas.microsoft.com/office/drawing/2014/chart" uri="{C3380CC4-5D6E-409C-BE32-E72D297353CC}">
                  <c16:uniqueId val="{00000007-F53A-4293-BFD7-FECFBF49A034}"/>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{9BEEAC3D-8A3C-469A-8FC8-8CAEB9B8669D}</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F53A-4293-BFD7-FECFBF49A034}"/>
                </c:ext>
              </c:extLst>
            </c:dLbl>
            <c:dLbl>
              <c:idx val="9"/>
              <c:tx>
                <c:strRef>
                  <c:f>Daten_Diagramme!$E$23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{3C9445D5-E73A-4B01-8789-CEE8D987DBAE}</c15:txfldGUID>
                      <c15:f>Daten_Diagramme!$E$23</c15:f>
                      <c15:dlblFieldTableCache>
                        <c:ptCount val="1"/>
                        <c:pt idx="0">
                          <c:v>-0.2</c:v>
                        </c:pt>
                      </c15:dlblFieldTableCache>
                    </c15:dlblFTEntry>
                  </c15:dlblFieldTable>
                  <c15:showDataLabelsRange val="0"/>
                </c:ext>
                <c:ext xmlns:c16="http://schemas.microsoft.com/office/drawing/2014/chart" uri="{C3380CC4-5D6E-409C-BE32-E72D297353CC}">
                  <c16:uniqueId val="{00000009-F53A-4293-BFD7-FECFBF49A034}"/>
                </c:ext>
              </c:extLst>
            </c:dLbl>
            <c:dLbl>
              <c:idx val="10"/>
              <c:tx>
                <c:strRef>
                  <c:f>Daten_Diagramme!$E$24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{931CD747-4A51-443E-A4FD-E05080BC4824}</c15:txfldGUID>
                      <c15:f>Daten_Diagramme!$E$24</c15:f>
                      <c15:dlblFieldTableCache>
                        <c:ptCount val="1"/>
                        <c:pt idx="0">
                          <c:v>-7.0</c:v>
                        </c:pt>
                      </c15:dlblFieldTableCache>
                    </c15:dlblFTEntry>
                  </c15:dlblFieldTable>
                  <c15:showDataLabelsRange val="0"/>
                </c:ext>
                <c:ext xmlns:c16="http://schemas.microsoft.com/office/drawing/2014/chart" uri="{C3380CC4-5D6E-409C-BE32-E72D297353CC}">
                  <c16:uniqueId val="{0000000A-F53A-4293-BFD7-FECFBF49A034}"/>
                </c:ext>
              </c:extLst>
            </c:dLbl>
            <c:dLbl>
              <c:idx val="11"/>
              <c:tx>
                <c:strRef>
                  <c:f>Daten_Diagramme!$E$25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{3588E2F2-38D9-4CF3-A2C3-F95860E96D35}</c15:txfldGUID>
                      <c15:f>Daten_Diagramme!$E$25</c15:f>
                      <c15:dlblFieldTableCache>
                        <c:ptCount val="1"/>
                        <c:pt idx="0">
                          <c:v>-5.0</c:v>
                        </c:pt>
                      </c15:dlblFieldTableCache>
                    </c15:dlblFTEntry>
                  </c15:dlblFieldTable>
                  <c15:showDataLabelsRange val="0"/>
                </c:ext>
                <c:ext xmlns:c16="http://schemas.microsoft.com/office/drawing/2014/chart" uri="{C3380CC4-5D6E-409C-BE32-E72D297353CC}">
                  <c16:uniqueId val="{0000000B-F53A-4293-BFD7-FECFBF49A034}"/>
                </c:ext>
              </c:extLst>
            </c:dLbl>
            <c:dLbl>
              <c:idx val="12"/>
              <c:tx>
                <c:strRef>
                  <c:f>Daten_Diagramme!$E$26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{22F8D625-2DD7-4943-ACAF-0C04643796D2}</c15:txfldGUID>
                      <c15:f>Daten_Diagramme!$E$26</c15:f>
                      <c15:dlblFieldTableCache>
                        <c:ptCount val="1"/>
                        <c:pt idx="0">
                          <c:v>2.1</c:v>
                        </c:pt>
                      </c15:dlblFieldTableCache>
                    </c15:dlblFTEntry>
                  </c15:dlblFieldTable>
                  <c15:showDataLabelsRange val="0"/>
                </c:ext>
                <c:ext xmlns:c16="http://schemas.microsoft.com/office/drawing/2014/chart" uri="{C3380CC4-5D6E-409C-BE32-E72D297353CC}">
                  <c16:uniqueId val="{0000000C-F53A-4293-BFD7-FECFBF49A034}"/>
                </c:ext>
              </c:extLst>
            </c:dLbl>
            <c:dLbl>
              <c:idx val="13"/>
              <c:tx>
                <c:strRef>
                  <c:f>Daten_Diagramme!$E$27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{B0EBFBC2-E32F-4153-B043-E179495FE1F9}</c15:txfldGUID>
                      <c15:f>Daten_Diagramme!$E$27</c15:f>
                      <c15:dlblFieldTableCache>
                        <c:ptCount val="1"/>
                        <c:pt idx="0">
                          <c:v>6.7</c:v>
                        </c:pt>
                      </c15:dlblFieldTableCache>
                    </c15:dlblFTEntry>
                  </c15:dlblFieldTable>
                  <c15:showDataLabelsRange val="0"/>
                </c:ext>
                <c:ext xmlns:c16="http://schemas.microsoft.com/office/drawing/2014/chart" uri="{C3380CC4-5D6E-409C-BE32-E72D297353CC}">
                  <c16:uniqueId val="{0000000D-F53A-4293-BFD7-FECFBF49A034}"/>
                </c:ext>
              </c:extLst>
            </c:dLbl>
            <c:dLbl>
              <c:idx val="14"/>
              <c:tx>
                <c:strRef>
                  <c:f>Daten_Diagramme!$E$28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{22E26857-1D6F-4382-9968-A94FBF9F31CF}</c15:txfldGUID>
                      <c15:f>Daten_Diagramme!$E$28</c15:f>
                      <c15:dlblFieldTableCache>
                        <c:ptCount val="1"/>
                        <c:pt idx="0">
                          <c:v>6.9</c:v>
                        </c:pt>
                      </c15:dlblFieldTableCache>
                    </c15:dlblFTEntry>
                  </c15:dlblFieldTable>
                  <c15:showDataLabelsRange val="0"/>
                </c:ext>
                <c:ext xmlns:c16="http://schemas.microsoft.com/office/drawing/2014/chart" uri="{C3380CC4-5D6E-409C-BE32-E72D297353CC}">
                  <c16:uniqueId val="{0000000E-F53A-4293-BFD7-FECFBF49A034}"/>
                </c:ext>
              </c:extLst>
            </c:dLbl>
            <c:dLbl>
              <c:idx val="15"/>
              <c:tx>
                <c:strRef>
                  <c:f>Daten_Diagramme!$E$29</c:f>
                  <c:strCache>
                    <c:ptCount val="1"/>
                    <c:pt idx="0">
                      <c:v>-45.0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{366B2243-D3EE-404B-B380-C37C5F83A121}</c15:txfldGUID>
                      <c15:f>Daten_Diagramme!$E$29</c15:f>
                      <c15:dlblFieldTableCache>
                        <c:ptCount val="1"/>
                        <c:pt idx="0">
                          <c:v>-45.0</c:v>
                        </c:pt>
                      </c15:dlblFieldTableCache>
                    </c15:dlblFTEntry>
                  </c15:dlblFieldTable>
                  <c15:showDataLabelsRange val="0"/>
                </c:ext>
                <c:ext xmlns:c16="http://schemas.microsoft.com/office/drawing/2014/chart" uri="{C3380CC4-5D6E-409C-BE32-E72D297353CC}">
                  <c16:uniqueId val="{0000000F-F53A-4293-BFD7-FECFBF49A034}"/>
                </c:ext>
              </c:extLst>
            </c:dLbl>
            <c:dLbl>
              <c:idx val="16"/>
              <c:tx>
                <c:strRef>
                  <c:f>Daten_Diagramme!$E$30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{C841DD50-C659-455D-AD9A-76381DA918EE}</c15:txfldGUID>
                      <c15:f>Daten_Diagramme!$E$30</c15:f>
                      <c15:dlblFieldTableCache>
                        <c:ptCount val="1"/>
                        <c:pt idx="0">
                          <c:v>-3.5</c:v>
                        </c:pt>
                      </c15:dlblFieldTableCache>
                    </c15:dlblFTEntry>
                  </c15:dlblFieldTable>
                  <c15:showDataLabelsRange val="0"/>
                </c:ext>
                <c:ext xmlns:c16="http://schemas.microsoft.com/office/drawing/2014/chart" uri="{C3380CC4-5D6E-409C-BE32-E72D297353CC}">
                  <c16:uniqueId val="{00000010-F53A-4293-BFD7-FECFBF49A034}"/>
                </c:ext>
              </c:extLst>
            </c:dLbl>
            <c:dLbl>
              <c:idx val="17"/>
              <c:tx>
                <c:strRef>
                  <c:f>Daten_Diagramme!$E$31</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{D3020039-DA1F-44F3-913A-BBFD8663492D}</c15:txfldGUID>
                      <c15:f>Daten_Diagramme!$E$31</c15:f>
                      <c15:dlblFieldTableCache>
                        <c:ptCount val="1"/>
                        <c:pt idx="0">
                          <c:v>-7.7</c:v>
                        </c:pt>
                      </c15:dlblFieldTableCache>
                    </c15:dlblFTEntry>
                  </c15:dlblFieldTable>
                  <c15:showDataLabelsRange val="0"/>
                </c:ext>
                <c:ext xmlns:c16="http://schemas.microsoft.com/office/drawing/2014/chart" uri="{C3380CC4-5D6E-409C-BE32-E72D297353CC}">
                  <c16:uniqueId val="{00000011-F53A-4293-BFD7-FECFBF49A034}"/>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{5C84A5E2-49A3-4FF4-AB2C-DF0B6DED9E87}</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F53A-4293-BFD7-FECFBF49A034}"/>
                </c:ext>
              </c:extLst>
            </c:dLbl>
            <c:dLbl>
              <c:idx val="19"/>
              <c:tx>
                <c:strRef>
                  <c:f>Daten_Diagramme!$E$33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{F5662A66-D54C-497A-8A6C-5EE6F31F47CE}</c15:txfldGUID>
                      <c15:f>Daten_Diagramme!$E$33</c15:f>
                      <c15:dlblFieldTableCache>
                        <c:ptCount val="1"/>
                        <c:pt idx="0">
                          <c:v>1.6</c:v>
                        </c:pt>
                      </c15:dlblFieldTableCache>
                    </c15:dlblFTEntry>
                  </c15:dlblFieldTable>
                  <c15:showDataLabelsRange val="0"/>
                </c:ext>
                <c:ext xmlns:c16="http://schemas.microsoft.com/office/drawing/2014/chart" uri="{C3380CC4-5D6E-409C-BE32-E72D297353CC}">
                  <c16:uniqueId val="{00000013-F53A-4293-BFD7-FECFBF49A034}"/>
                </c:ext>
              </c:extLst>
            </c:dLbl>
            <c:dLbl>
              <c:idx val="20"/>
              <c:tx>
                <c:strRef>
                  <c:f>Daten_Diagramme!$E$34</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{FC948AF4-6C25-4F1E-B1F3-74ADE952B3DF}</c15:txfldGUID>
                      <c15:f>Daten_Diagramme!$E$34</c15:f>
                      <c15:dlblFieldTableCache>
                        <c:ptCount val="1"/>
                        <c:pt idx="0">
                          <c:v>-8.9</c:v>
                        </c:pt>
                      </c15:dlblFieldTableCache>
                    </c15:dlblFTEntry>
                  </c15:dlblFieldTable>
                  <c15:showDataLabelsRange val="0"/>
                </c:ext>
                <c:ext xmlns:c16="http://schemas.microsoft.com/office/drawing/2014/chart" uri="{C3380CC4-5D6E-409C-BE32-E72D297353CC}">
                  <c16:uniqueId val="{00000014-F53A-4293-BFD7-FECFBF49A03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{64647FE2-80BC-4BAC-B60E-109974881E41}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53A-4293-BFD7-FECFBF49A03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{790CB0BA-BA6D-4529-8939-EDAF2B4441D6}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53A-4293-BFD7-FECFBF49A034}"/>
                </c:ext>
              </c:extLst>
            </c:dLbl>
            <c:dLbl>
              <c:idx val="23"/>
              <c:tx>
                <c:strRef>
                  <c:f>Daten_Diagramme!$E$37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{6EF116BD-C50A-4912-AF8C-198CF9717D06}</c15:txfldGUID>
                      <c15:f>Daten_Diagramme!$E$37</c15:f>
                      <c15:dlblFieldTableCache>
                        <c:ptCount val="1"/>
                        <c:pt idx="0">
                          <c:v>3.1</c:v>
                        </c:pt>
                      </c15:dlblFieldTableCache>
                    </c15:dlblFTEntry>
                  </c15:dlblFieldTable>
                  <c15:showDataLabelsRange val="0"/>
                </c:ext>
                <c:ext xmlns:c16="http://schemas.microsoft.com/office/drawing/2014/chart" uri="{C3380CC4-5D6E-409C-BE32-E72D297353CC}">
                  <c16:uniqueId val="{00000017-F53A-4293-BFD7-FECFBF49A034}"/>
                </c:ext>
              </c:extLst>
            </c:dLbl>
            <c:dLbl>
              <c:idx val="24"/>
              <c:tx>
                <c:strRef>
                  <c:f>Daten_Diagramme!$E$38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{885873EE-671E-447B-A632-D2B683F9A325}</c15:txfldGUID>
                      <c15:f>Daten_Diagramme!$E$38</c15:f>
                      <c15:dlblFieldTableCache>
                        <c:ptCount val="1"/>
                        <c:pt idx="0">
                          <c:v>1.1</c:v>
                        </c:pt>
                      </c15:dlblFieldTableCache>
                    </c15:dlblFTEntry>
                  </c15:dlblFieldTable>
                  <c15:showDataLabelsRange val="0"/>
                </c:ext>
                <c:ext xmlns:c16="http://schemas.microsoft.com/office/drawing/2014/chart" uri="{C3380CC4-5D6E-409C-BE32-E72D297353CC}">
                  <c16:uniqueId val="{00000018-F53A-4293-BFD7-FECFBF49A034}"/>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{55AD2D20-D550-4941-B60E-A911D673E038}</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F53A-4293-BFD7-FECFBF49A03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{0E2C64F2-69CF-4D32-BA98-E5DB79816F5D}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53A-4293-BFD7-FECFBF49A03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{5A6BC0FB-E840-49DA-9947-DE278B601493}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53A-4293-BFD7-FECFBF49A03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{F650873C-92BC-4F1D-A0EF-BC7B3DA6A706}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53A-4293-BFD7-FECFBF49A03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{EB0D6671-888B-4FDB-9159-078D0DAEA379}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53A-4293-BFD7-FECFBF49A03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{D9578DBF-0682-4FED-85D2-B8F2B8342D5E}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53A-4293-BFD7-FECFBF49A034}"/>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{AC5245C7-348F-4AA3-9467-09D242FD799A}</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F53A-4293-BFD7-FECFBF49A0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-1.595193702092397</c:v>
                </c:pt>
                <c:pt idx="1">
                  <c:v>3.075768942235559</c:v>
                </c:pt>
                <c:pt idx="2">
                  <c:v>1.6</c:v>
                </c:pt>
                <c:pt idx="3">
                  <c:v>1.1663066954643628</c:v>
                </c:pt>
                <c:pt idx="4">
                  <c:v>4.8022598870056497</c:v>
                </c:pt>
                <c:pt idx="5">
                  <c:v>-4.1388518024032042</c:v>
                </c:pt>
                <c:pt idx="6">
                  <c:v>-6.666666666666667</c:v>
                </c:pt>
                <c:pt idx="7">
                  <c:v>0.970873786407767</c:v>
                </c:pt>
                <c:pt idx="8">
                  <c:v>-1.1733646230566148</c:v>
                </c:pt>
                <c:pt idx="9">
                  <c:v>-0.23795359904818561</c:v>
                </c:pt>
                <c:pt idx="10">
                  <c:v>-7.0124481327800829</c:v>
                </c:pt>
                <c:pt idx="11">
                  <c:v>-5</c:v>
                </c:pt>
                <c:pt idx="12">
                  <c:v>2.0833333333333335</c:v>
                </c:pt>
                <c:pt idx="13">
                  <c:v>6.6959385290889131</c:v>
                </c:pt>
                <c:pt idx="14">
                  <c:v>6.9216757741347905</c:v>
                </c:pt>
                <c:pt idx="15">
                  <c:v>-44.970414201183431</c:v>
                </c:pt>
                <c:pt idx="16">
                  <c:v>-3.5398230088495577</c:v>
                </c:pt>
                <c:pt idx="17">
                  <c:v>-7.7358490566037732</c:v>
                </c:pt>
                <c:pt idx="18">
                  <c:v>-1.7142857142857142</c:v>
                </c:pt>
                <c:pt idx="19">
                  <c:v>1.589825119236884</c:v>
                </c:pt>
                <c:pt idx="20">
                  <c:v>-8.8888888888888893</c:v>
                </c:pt>
                <c:pt idx="21">
                  <c:v>0</c:v>
                </c:pt>
                <c:pt idx="23">
                  <c:v>3.075768942235559</c:v>
                </c:pt>
                <c:pt idx="24">
                  <c:v>1.1312812417784794</c:v>
                </c:pt>
                <c:pt idx="25">
                  <c:v>-2.765627204741075</c:v>
                </c:pt>
              </c:numCache>
            </c:numRef>
          </c:val>
          <c:extLst>
            <c:ext xmlns:c16="http://schemas.microsoft.com/office/drawing/2014/chart" uri="{C3380CC4-5D6E-409C-BE32-E72D297353CC}">
              <c16:uniqueId val="{00000020-F53A-4293-BFD7-FECFBF49A03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{6F501E26-14D7-4540-9B4D-302A5F18F001}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53A-4293-BFD7-FECFBF49A03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{645ACA35-D6AE-435B-82DF-5D9D6071ED38}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53A-4293-BFD7-FECFBF49A03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{AB619A60-63F4-4726-95FD-9105FD031AE4}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53A-4293-BFD7-FECFBF49A03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{5BA674DC-BFE8-4951-BFE0-7AC4FFBC0702}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53A-4293-BFD7-FECFBF49A03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{F1C99AB6-E0F6-4135-AFC3-DBB08B45E944}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53A-4293-BFD7-FECFBF49A03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{C87B4660-32B0-4E2A-9FFD-DCA5944E73E6}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53A-4293-BFD7-FECFBF49A03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{6C935085-EDBA-4CCE-9A0D-70979ABAA2E8}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53A-4293-BFD7-FECFBF49A03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{3738C2AB-CD16-48A0-8DB2-75FE47F75EB3}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53A-4293-BFD7-FECFBF49A03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{A15D1CC8-9361-4253-9567-79FC4BA54F25}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53A-4293-BFD7-FECFBF49A03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{71B9D454-D470-49DF-8AB3-D75B3E56E192}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53A-4293-BFD7-FECFBF49A03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{2A155226-A947-44B1-A1A6-F043B418FC94}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53A-4293-BFD7-FECFBF49A03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{5F855E9F-574F-4497-819E-B3E49576CD74}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53A-4293-BFD7-FECFBF49A03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{8A0CA89F-5E3F-48A6-9C79-A2A16B7A278B}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53A-4293-BFD7-FECFBF49A03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{1A36C6BE-8BAD-425C-9516-BEB62AFB95AF}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53A-4293-BFD7-FECFBF49A03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{761269D7-BB1D-4CFB-A2E4-C3F6B8F710A9}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53A-4293-BFD7-FECFBF49A03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{6077A382-7021-4C33-BA28-CCDD72053040}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53A-4293-BFD7-FECFBF49A03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{C93874AB-41CD-404F-BD28-F753F5C996C3}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53A-4293-BFD7-FECFBF49A03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{6DE358CD-647A-410C-901E-4B9B4265A84D}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53A-4293-BFD7-FECFBF49A03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{7CDE8171-3F6B-490B-93E9-93350B5A6447}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53A-4293-BFD7-FECFBF49A03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{12D0C8A8-0CDE-476C-8A9D-1DF3C61DAFB0}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53A-4293-BFD7-FECFBF49A03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{52C46DD7-6E8C-4BBD-A3C1-8A1F91379603}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53A-4293-BFD7-FECFBF49A03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{B3F81022-AB68-4E7F-934E-FEA7D9CDD2E9}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53A-4293-BFD7-FECFBF49A03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{F98B8538-8134-4D5E-9A93-FB7A3DE0D0FC}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53A-4293-BFD7-FECFBF49A03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{0CF629C1-B3EF-4617-BC3E-40668EFA50BD}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53A-4293-BFD7-FECFBF49A03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{A60529FE-DEFB-431D-8381-0EB75F09C192}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53A-4293-BFD7-FECFBF49A03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{AA8E31F7-E9CC-49CD-BABE-3449341EFBA6}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53A-4293-BFD7-FECFBF49A03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{F880AF3A-C5D8-4BF1-A114-513782535EC7}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53A-4293-BFD7-FECFBF49A03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{F76715C5-FAE4-4C7C-A7BC-E160506AD707}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53A-4293-BFD7-FECFBF49A03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{A14C43D9-7F65-42CB-9DB2-B3CE15AAFC9C}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53A-4293-BFD7-FECFBF49A03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{B6A6E437-C06A-4D14-A998-E2FB0146A553}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53A-4293-BFD7-FECFBF49A03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{ED6D9216-0960-471A-9A62-A898AAA28D52}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53A-4293-BFD7-FECFBF49A03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{E557D61C-EED1-4235-8240-12EA405CCB5D}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53A-4293-BFD7-FECFBF49A0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53A-4293-BFD7-FECFBF49A03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53A-4293-BFD7-FECFBF49A03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{8A4649CC-1039-4A21-B87B-882DDD311D11}</c15:txfldGUID>
                      <c15:f>Diagramm!$I$46</c15:f>
                      <c15:dlblFieldTableCache>
                        <c:ptCount val="1"/>
                      </c15:dlblFieldTableCache>
                    </c15:dlblFTEntry>
                  </c15:dlblFieldTable>
                  <c15:showDataLabelsRange val="0"/>
                </c:ext>
                <c:ext xmlns:c16="http://schemas.microsoft.com/office/drawing/2014/chart" uri="{C3380CC4-5D6E-409C-BE32-E72D297353CC}">
                  <c16:uniqueId val="{00000000-0424-42D3-891B-6FF11778F5A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{1884E001-50E2-48B4-A7E2-82139288C1A9}</c15:txfldGUID>
                      <c15:f>Diagramm!$I$47</c15:f>
                      <c15:dlblFieldTableCache>
                        <c:ptCount val="1"/>
                      </c15:dlblFieldTableCache>
                    </c15:dlblFTEntry>
                  </c15:dlblFieldTable>
                  <c15:showDataLabelsRange val="0"/>
                </c:ext>
                <c:ext xmlns:c16="http://schemas.microsoft.com/office/drawing/2014/chart" uri="{C3380CC4-5D6E-409C-BE32-E72D297353CC}">
                  <c16:uniqueId val="{00000001-0424-42D3-891B-6FF11778F5A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{E9F1C0D1-3E96-4676-883F-987E9E4B4860}</c15:txfldGUID>
                      <c15:f>Diagramm!$I$48</c15:f>
                      <c15:dlblFieldTableCache>
                        <c:ptCount val="1"/>
                      </c15:dlblFieldTableCache>
                    </c15:dlblFTEntry>
                  </c15:dlblFieldTable>
                  <c15:showDataLabelsRange val="0"/>
                </c:ext>
                <c:ext xmlns:c16="http://schemas.microsoft.com/office/drawing/2014/chart" uri="{C3380CC4-5D6E-409C-BE32-E72D297353CC}">
                  <c16:uniqueId val="{00000002-0424-42D3-891B-6FF11778F5A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{66C36A6D-25C8-46DD-B468-973D512699BC}</c15:txfldGUID>
                      <c15:f>Diagramm!$I$49</c15:f>
                      <c15:dlblFieldTableCache>
                        <c:ptCount val="1"/>
                      </c15:dlblFieldTableCache>
                    </c15:dlblFTEntry>
                  </c15:dlblFieldTable>
                  <c15:showDataLabelsRange val="0"/>
                </c:ext>
                <c:ext xmlns:c16="http://schemas.microsoft.com/office/drawing/2014/chart" uri="{C3380CC4-5D6E-409C-BE32-E72D297353CC}">
                  <c16:uniqueId val="{00000003-0424-42D3-891B-6FF11778F5A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{1732EBA9-7675-40F5-A7CC-90B62C76EB94}</c15:txfldGUID>
                      <c15:f>Diagramm!$I$50</c15:f>
                      <c15:dlblFieldTableCache>
                        <c:ptCount val="1"/>
                      </c15:dlblFieldTableCache>
                    </c15:dlblFTEntry>
                  </c15:dlblFieldTable>
                  <c15:showDataLabelsRange val="0"/>
                </c:ext>
                <c:ext xmlns:c16="http://schemas.microsoft.com/office/drawing/2014/chart" uri="{C3380CC4-5D6E-409C-BE32-E72D297353CC}">
                  <c16:uniqueId val="{00000004-0424-42D3-891B-6FF11778F5A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{401A8B0F-ACEA-4B91-989F-06A98850C256}</c15:txfldGUID>
                      <c15:f>Diagramm!$I$51</c15:f>
                      <c15:dlblFieldTableCache>
                        <c:ptCount val="1"/>
                      </c15:dlblFieldTableCache>
                    </c15:dlblFTEntry>
                  </c15:dlblFieldTable>
                  <c15:showDataLabelsRange val="0"/>
                </c:ext>
                <c:ext xmlns:c16="http://schemas.microsoft.com/office/drawing/2014/chart" uri="{C3380CC4-5D6E-409C-BE32-E72D297353CC}">
                  <c16:uniqueId val="{00000005-0424-42D3-891B-6FF11778F5A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{FA82565F-B651-4DF5-B2F4-357E5404DBBA}</c15:txfldGUID>
                      <c15:f>Diagramm!$I$52</c15:f>
                      <c15:dlblFieldTableCache>
                        <c:ptCount val="1"/>
                      </c15:dlblFieldTableCache>
                    </c15:dlblFTEntry>
                  </c15:dlblFieldTable>
                  <c15:showDataLabelsRange val="0"/>
                </c:ext>
                <c:ext xmlns:c16="http://schemas.microsoft.com/office/drawing/2014/chart" uri="{C3380CC4-5D6E-409C-BE32-E72D297353CC}">
                  <c16:uniqueId val="{00000006-0424-42D3-891B-6FF11778F5A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{4E657851-18D2-44D4-AE64-5EA2069B22C5}</c15:txfldGUID>
                      <c15:f>Diagramm!$I$53</c15:f>
                      <c15:dlblFieldTableCache>
                        <c:ptCount val="1"/>
                      </c15:dlblFieldTableCache>
                    </c15:dlblFTEntry>
                  </c15:dlblFieldTable>
                  <c15:showDataLabelsRange val="0"/>
                </c:ext>
                <c:ext xmlns:c16="http://schemas.microsoft.com/office/drawing/2014/chart" uri="{C3380CC4-5D6E-409C-BE32-E72D297353CC}">
                  <c16:uniqueId val="{00000007-0424-42D3-891B-6FF11778F5A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{3A0EA0E7-2A0E-49FA-A766-E35ABFDC8396}</c15:txfldGUID>
                      <c15:f>Diagramm!$I$54</c15:f>
                      <c15:dlblFieldTableCache>
                        <c:ptCount val="1"/>
                      </c15:dlblFieldTableCache>
                    </c15:dlblFTEntry>
                  </c15:dlblFieldTable>
                  <c15:showDataLabelsRange val="0"/>
                </c:ext>
                <c:ext xmlns:c16="http://schemas.microsoft.com/office/drawing/2014/chart" uri="{C3380CC4-5D6E-409C-BE32-E72D297353CC}">
                  <c16:uniqueId val="{00000008-0424-42D3-891B-6FF11778F5A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{2C72B0EA-278B-4535-A165-83E45290629F}</c15:txfldGUID>
                      <c15:f>Diagramm!$I$55</c15:f>
                      <c15:dlblFieldTableCache>
                        <c:ptCount val="1"/>
                      </c15:dlblFieldTableCache>
                    </c15:dlblFTEntry>
                  </c15:dlblFieldTable>
                  <c15:showDataLabelsRange val="0"/>
                </c:ext>
                <c:ext xmlns:c16="http://schemas.microsoft.com/office/drawing/2014/chart" uri="{C3380CC4-5D6E-409C-BE32-E72D297353CC}">
                  <c16:uniqueId val="{00000009-0424-42D3-891B-6FF11778F5A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{267F6243-669D-47F3-86BE-0BEB34C1FF75}</c15:txfldGUID>
                      <c15:f>Diagramm!$I$56</c15:f>
                      <c15:dlblFieldTableCache>
                        <c:ptCount val="1"/>
                      </c15:dlblFieldTableCache>
                    </c15:dlblFTEntry>
                  </c15:dlblFieldTable>
                  <c15:showDataLabelsRange val="0"/>
                </c:ext>
                <c:ext xmlns:c16="http://schemas.microsoft.com/office/drawing/2014/chart" uri="{C3380CC4-5D6E-409C-BE32-E72D297353CC}">
                  <c16:uniqueId val="{0000000A-0424-42D3-891B-6FF11778F5A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{B0868E76-C404-49E9-945E-562C0DDA5522}</c15:txfldGUID>
                      <c15:f>Diagramm!$I$57</c15:f>
                      <c15:dlblFieldTableCache>
                        <c:ptCount val="1"/>
                      </c15:dlblFieldTableCache>
                    </c15:dlblFTEntry>
                  </c15:dlblFieldTable>
                  <c15:showDataLabelsRange val="0"/>
                </c:ext>
                <c:ext xmlns:c16="http://schemas.microsoft.com/office/drawing/2014/chart" uri="{C3380CC4-5D6E-409C-BE32-E72D297353CC}">
                  <c16:uniqueId val="{0000000B-0424-42D3-891B-6FF11778F5A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{44B0E376-4322-4EE5-AE7F-935742287FEA}</c15:txfldGUID>
                      <c15:f>Diagramm!$I$58</c15:f>
                      <c15:dlblFieldTableCache>
                        <c:ptCount val="1"/>
                      </c15:dlblFieldTableCache>
                    </c15:dlblFTEntry>
                  </c15:dlblFieldTable>
                  <c15:showDataLabelsRange val="0"/>
                </c:ext>
                <c:ext xmlns:c16="http://schemas.microsoft.com/office/drawing/2014/chart" uri="{C3380CC4-5D6E-409C-BE32-E72D297353CC}">
                  <c16:uniqueId val="{0000000C-0424-42D3-891B-6FF11778F5A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{F077F954-D870-481A-9B70-43108FF65043}</c15:txfldGUID>
                      <c15:f>Diagramm!$I$59</c15:f>
                      <c15:dlblFieldTableCache>
                        <c:ptCount val="1"/>
                      </c15:dlblFieldTableCache>
                    </c15:dlblFTEntry>
                  </c15:dlblFieldTable>
                  <c15:showDataLabelsRange val="0"/>
                </c:ext>
                <c:ext xmlns:c16="http://schemas.microsoft.com/office/drawing/2014/chart" uri="{C3380CC4-5D6E-409C-BE32-E72D297353CC}">
                  <c16:uniqueId val="{0000000D-0424-42D3-891B-6FF11778F5A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{E86C2743-16B8-4C57-94B9-1DDD521F6669}</c15:txfldGUID>
                      <c15:f>Diagramm!$I$60</c15:f>
                      <c15:dlblFieldTableCache>
                        <c:ptCount val="1"/>
                      </c15:dlblFieldTableCache>
                    </c15:dlblFTEntry>
                  </c15:dlblFieldTable>
                  <c15:showDataLabelsRange val="0"/>
                </c:ext>
                <c:ext xmlns:c16="http://schemas.microsoft.com/office/drawing/2014/chart" uri="{C3380CC4-5D6E-409C-BE32-E72D297353CC}">
                  <c16:uniqueId val="{0000000E-0424-42D3-891B-6FF11778F5A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{578DCEF8-5402-47E5-AD03-C025BA79C9B1}</c15:txfldGUID>
                      <c15:f>Diagramm!$I$61</c15:f>
                      <c15:dlblFieldTableCache>
                        <c:ptCount val="1"/>
                      </c15:dlblFieldTableCache>
                    </c15:dlblFTEntry>
                  </c15:dlblFieldTable>
                  <c15:showDataLabelsRange val="0"/>
                </c:ext>
                <c:ext xmlns:c16="http://schemas.microsoft.com/office/drawing/2014/chart" uri="{C3380CC4-5D6E-409C-BE32-E72D297353CC}">
                  <c16:uniqueId val="{0000000F-0424-42D3-891B-6FF11778F5A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{FB752F14-C845-4887-AD05-6A1C514DDC43}</c15:txfldGUID>
                      <c15:f>Diagramm!$I$62</c15:f>
                      <c15:dlblFieldTableCache>
                        <c:ptCount val="1"/>
                      </c15:dlblFieldTableCache>
                    </c15:dlblFTEntry>
                  </c15:dlblFieldTable>
                  <c15:showDataLabelsRange val="0"/>
                </c:ext>
                <c:ext xmlns:c16="http://schemas.microsoft.com/office/drawing/2014/chart" uri="{C3380CC4-5D6E-409C-BE32-E72D297353CC}">
                  <c16:uniqueId val="{00000010-0424-42D3-891B-6FF11778F5A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{3ADCEF2E-CC2E-4B87-9003-0463E3AB9EF9}</c15:txfldGUID>
                      <c15:f>Diagramm!$I$63</c15:f>
                      <c15:dlblFieldTableCache>
                        <c:ptCount val="1"/>
                      </c15:dlblFieldTableCache>
                    </c15:dlblFTEntry>
                  </c15:dlblFieldTable>
                  <c15:showDataLabelsRange val="0"/>
                </c:ext>
                <c:ext xmlns:c16="http://schemas.microsoft.com/office/drawing/2014/chart" uri="{C3380CC4-5D6E-409C-BE32-E72D297353CC}">
                  <c16:uniqueId val="{00000011-0424-42D3-891B-6FF11778F5A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{CF3F3042-B70D-4B8F-A30D-13989FADFB15}</c15:txfldGUID>
                      <c15:f>Diagramm!$I$64</c15:f>
                      <c15:dlblFieldTableCache>
                        <c:ptCount val="1"/>
                      </c15:dlblFieldTableCache>
                    </c15:dlblFTEntry>
                  </c15:dlblFieldTable>
                  <c15:showDataLabelsRange val="0"/>
                </c:ext>
                <c:ext xmlns:c16="http://schemas.microsoft.com/office/drawing/2014/chart" uri="{C3380CC4-5D6E-409C-BE32-E72D297353CC}">
                  <c16:uniqueId val="{00000012-0424-42D3-891B-6FF11778F5A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{4FF1DB43-148C-4EDC-AAE5-1E5FE3F50B52}</c15:txfldGUID>
                      <c15:f>Diagramm!$I$65</c15:f>
                      <c15:dlblFieldTableCache>
                        <c:ptCount val="1"/>
                      </c15:dlblFieldTableCache>
                    </c15:dlblFTEntry>
                  </c15:dlblFieldTable>
                  <c15:showDataLabelsRange val="0"/>
                </c:ext>
                <c:ext xmlns:c16="http://schemas.microsoft.com/office/drawing/2014/chart" uri="{C3380CC4-5D6E-409C-BE32-E72D297353CC}">
                  <c16:uniqueId val="{00000013-0424-42D3-891B-6FF11778F5A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{97FF714F-E77F-49AD-A687-D53C177C9AE3}</c15:txfldGUID>
                      <c15:f>Diagramm!$I$66</c15:f>
                      <c15:dlblFieldTableCache>
                        <c:ptCount val="1"/>
                      </c15:dlblFieldTableCache>
                    </c15:dlblFTEntry>
                  </c15:dlblFieldTable>
                  <c15:showDataLabelsRange val="0"/>
                </c:ext>
                <c:ext xmlns:c16="http://schemas.microsoft.com/office/drawing/2014/chart" uri="{C3380CC4-5D6E-409C-BE32-E72D297353CC}">
                  <c16:uniqueId val="{00000014-0424-42D3-891B-6FF11778F5A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{936B36F4-DF59-4C9E-A70E-E74F69D6AFBA}</c15:txfldGUID>
                      <c15:f>Diagramm!$I$67</c15:f>
                      <c15:dlblFieldTableCache>
                        <c:ptCount val="1"/>
                      </c15:dlblFieldTableCache>
                    </c15:dlblFTEntry>
                  </c15:dlblFieldTable>
                  <c15:showDataLabelsRange val="0"/>
                </c:ext>
                <c:ext xmlns:c16="http://schemas.microsoft.com/office/drawing/2014/chart" uri="{C3380CC4-5D6E-409C-BE32-E72D297353CC}">
                  <c16:uniqueId val="{00000015-0424-42D3-891B-6FF11778F5A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424-42D3-891B-6FF11778F5A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{2A5FE728-F3DC-42BA-879C-D0B27178F0D7}</c15:txfldGUID>
                      <c15:f>Diagramm!$K$46</c15:f>
                      <c15:dlblFieldTableCache>
                        <c:ptCount val="1"/>
                      </c15:dlblFieldTableCache>
                    </c15:dlblFTEntry>
                  </c15:dlblFieldTable>
                  <c15:showDataLabelsRange val="0"/>
                </c:ext>
                <c:ext xmlns:c16="http://schemas.microsoft.com/office/drawing/2014/chart" uri="{C3380CC4-5D6E-409C-BE32-E72D297353CC}">
                  <c16:uniqueId val="{00000017-0424-42D3-891B-6FF11778F5A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{857D955A-359D-4C88-9A3F-F113C09FBDED}</c15:txfldGUID>
                      <c15:f>Diagramm!$K$47</c15:f>
                      <c15:dlblFieldTableCache>
                        <c:ptCount val="1"/>
                      </c15:dlblFieldTableCache>
                    </c15:dlblFTEntry>
                  </c15:dlblFieldTable>
                  <c15:showDataLabelsRange val="0"/>
                </c:ext>
                <c:ext xmlns:c16="http://schemas.microsoft.com/office/drawing/2014/chart" uri="{C3380CC4-5D6E-409C-BE32-E72D297353CC}">
                  <c16:uniqueId val="{00000018-0424-42D3-891B-6FF11778F5A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{0248E656-37C8-4C44-A8A1-4B290758E2C2}</c15:txfldGUID>
                      <c15:f>Diagramm!$K$48</c15:f>
                      <c15:dlblFieldTableCache>
                        <c:ptCount val="1"/>
                      </c15:dlblFieldTableCache>
                    </c15:dlblFTEntry>
                  </c15:dlblFieldTable>
                  <c15:showDataLabelsRange val="0"/>
                </c:ext>
                <c:ext xmlns:c16="http://schemas.microsoft.com/office/drawing/2014/chart" uri="{C3380CC4-5D6E-409C-BE32-E72D297353CC}">
                  <c16:uniqueId val="{00000019-0424-42D3-891B-6FF11778F5A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{8E93F91B-1057-43F6-8B1E-86842DBC9650}</c15:txfldGUID>
                      <c15:f>Diagramm!$K$49</c15:f>
                      <c15:dlblFieldTableCache>
                        <c:ptCount val="1"/>
                      </c15:dlblFieldTableCache>
                    </c15:dlblFTEntry>
                  </c15:dlblFieldTable>
                  <c15:showDataLabelsRange val="0"/>
                </c:ext>
                <c:ext xmlns:c16="http://schemas.microsoft.com/office/drawing/2014/chart" uri="{C3380CC4-5D6E-409C-BE32-E72D297353CC}">
                  <c16:uniqueId val="{0000001A-0424-42D3-891B-6FF11778F5A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{BF8C3D39-2DF6-47B1-83F9-AE46335AAB7C}</c15:txfldGUID>
                      <c15:f>Diagramm!$K$50</c15:f>
                      <c15:dlblFieldTableCache>
                        <c:ptCount val="1"/>
                      </c15:dlblFieldTableCache>
                    </c15:dlblFTEntry>
                  </c15:dlblFieldTable>
                  <c15:showDataLabelsRange val="0"/>
                </c:ext>
                <c:ext xmlns:c16="http://schemas.microsoft.com/office/drawing/2014/chart" uri="{C3380CC4-5D6E-409C-BE32-E72D297353CC}">
                  <c16:uniqueId val="{0000001B-0424-42D3-891B-6FF11778F5A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{ED8883FC-5F71-4345-A7BF-498A44D27AC9}</c15:txfldGUID>
                      <c15:f>Diagramm!$K$51</c15:f>
                      <c15:dlblFieldTableCache>
                        <c:ptCount val="1"/>
                      </c15:dlblFieldTableCache>
                    </c15:dlblFTEntry>
                  </c15:dlblFieldTable>
                  <c15:showDataLabelsRange val="0"/>
                </c:ext>
                <c:ext xmlns:c16="http://schemas.microsoft.com/office/drawing/2014/chart" uri="{C3380CC4-5D6E-409C-BE32-E72D297353CC}">
                  <c16:uniqueId val="{0000001C-0424-42D3-891B-6FF11778F5A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{6F7790AA-8A9E-43D4-95B4-2C03B4E11345}</c15:txfldGUID>
                      <c15:f>Diagramm!$K$52</c15:f>
                      <c15:dlblFieldTableCache>
                        <c:ptCount val="1"/>
                      </c15:dlblFieldTableCache>
                    </c15:dlblFTEntry>
                  </c15:dlblFieldTable>
                  <c15:showDataLabelsRange val="0"/>
                </c:ext>
                <c:ext xmlns:c16="http://schemas.microsoft.com/office/drawing/2014/chart" uri="{C3380CC4-5D6E-409C-BE32-E72D297353CC}">
                  <c16:uniqueId val="{0000001D-0424-42D3-891B-6FF11778F5A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{84CAAEE5-A845-4BE5-AB72-4821B875125B}</c15:txfldGUID>
                      <c15:f>Diagramm!$K$53</c15:f>
                      <c15:dlblFieldTableCache>
                        <c:ptCount val="1"/>
                      </c15:dlblFieldTableCache>
                    </c15:dlblFTEntry>
                  </c15:dlblFieldTable>
                  <c15:showDataLabelsRange val="0"/>
                </c:ext>
                <c:ext xmlns:c16="http://schemas.microsoft.com/office/drawing/2014/chart" uri="{C3380CC4-5D6E-409C-BE32-E72D297353CC}">
                  <c16:uniqueId val="{0000001E-0424-42D3-891B-6FF11778F5A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{691671BF-A2D5-443A-B8B8-A67AB8F97B89}</c15:txfldGUID>
                      <c15:f>Diagramm!$K$54</c15:f>
                      <c15:dlblFieldTableCache>
                        <c:ptCount val="1"/>
                      </c15:dlblFieldTableCache>
                    </c15:dlblFTEntry>
                  </c15:dlblFieldTable>
                  <c15:showDataLabelsRange val="0"/>
                </c:ext>
                <c:ext xmlns:c16="http://schemas.microsoft.com/office/drawing/2014/chart" uri="{C3380CC4-5D6E-409C-BE32-E72D297353CC}">
                  <c16:uniqueId val="{0000001F-0424-42D3-891B-6FF11778F5A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{28A81123-F5D1-444E-A6BB-8ACF2D3A4AAC}</c15:txfldGUID>
                      <c15:f>Diagramm!$K$55</c15:f>
                      <c15:dlblFieldTableCache>
                        <c:ptCount val="1"/>
                      </c15:dlblFieldTableCache>
                    </c15:dlblFTEntry>
                  </c15:dlblFieldTable>
                  <c15:showDataLabelsRange val="0"/>
                </c:ext>
                <c:ext xmlns:c16="http://schemas.microsoft.com/office/drawing/2014/chart" uri="{C3380CC4-5D6E-409C-BE32-E72D297353CC}">
                  <c16:uniqueId val="{00000020-0424-42D3-891B-6FF11778F5A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{F91781BD-8D53-4424-94FD-BB302608FEF6}</c15:txfldGUID>
                      <c15:f>Diagramm!$K$56</c15:f>
                      <c15:dlblFieldTableCache>
                        <c:ptCount val="1"/>
                      </c15:dlblFieldTableCache>
                    </c15:dlblFTEntry>
                  </c15:dlblFieldTable>
                  <c15:showDataLabelsRange val="0"/>
                </c:ext>
                <c:ext xmlns:c16="http://schemas.microsoft.com/office/drawing/2014/chart" uri="{C3380CC4-5D6E-409C-BE32-E72D297353CC}">
                  <c16:uniqueId val="{00000021-0424-42D3-891B-6FF11778F5A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{D73E5E22-6F6C-40CF-8E96-DA61CC99D7B8}</c15:txfldGUID>
                      <c15:f>Diagramm!$K$57</c15:f>
                      <c15:dlblFieldTableCache>
                        <c:ptCount val="1"/>
                      </c15:dlblFieldTableCache>
                    </c15:dlblFTEntry>
                  </c15:dlblFieldTable>
                  <c15:showDataLabelsRange val="0"/>
                </c:ext>
                <c:ext xmlns:c16="http://schemas.microsoft.com/office/drawing/2014/chart" uri="{C3380CC4-5D6E-409C-BE32-E72D297353CC}">
                  <c16:uniqueId val="{00000022-0424-42D3-891B-6FF11778F5A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{02B99753-8B62-4ACE-901B-9F897F19149F}</c15:txfldGUID>
                      <c15:f>Diagramm!$K$58</c15:f>
                      <c15:dlblFieldTableCache>
                        <c:ptCount val="1"/>
                      </c15:dlblFieldTableCache>
                    </c15:dlblFTEntry>
                  </c15:dlblFieldTable>
                  <c15:showDataLabelsRange val="0"/>
                </c:ext>
                <c:ext xmlns:c16="http://schemas.microsoft.com/office/drawing/2014/chart" uri="{C3380CC4-5D6E-409C-BE32-E72D297353CC}">
                  <c16:uniqueId val="{00000023-0424-42D3-891B-6FF11778F5A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{7FECAF90-ACBA-4919-8A8F-41959D9B197A}</c15:txfldGUID>
                      <c15:f>Diagramm!$K$59</c15:f>
                      <c15:dlblFieldTableCache>
                        <c:ptCount val="1"/>
                      </c15:dlblFieldTableCache>
                    </c15:dlblFTEntry>
                  </c15:dlblFieldTable>
                  <c15:showDataLabelsRange val="0"/>
                </c:ext>
                <c:ext xmlns:c16="http://schemas.microsoft.com/office/drawing/2014/chart" uri="{C3380CC4-5D6E-409C-BE32-E72D297353CC}">
                  <c16:uniqueId val="{00000024-0424-42D3-891B-6FF11778F5A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{22EE5924-1F54-4ABC-8939-58BBDDCA8107}</c15:txfldGUID>
                      <c15:f>Diagramm!$K$60</c15:f>
                      <c15:dlblFieldTableCache>
                        <c:ptCount val="1"/>
                      </c15:dlblFieldTableCache>
                    </c15:dlblFTEntry>
                  </c15:dlblFieldTable>
                  <c15:showDataLabelsRange val="0"/>
                </c:ext>
                <c:ext xmlns:c16="http://schemas.microsoft.com/office/drawing/2014/chart" uri="{C3380CC4-5D6E-409C-BE32-E72D297353CC}">
                  <c16:uniqueId val="{00000025-0424-42D3-891B-6FF11778F5A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{63EE78D5-54D7-43AD-8067-D29B2259E4F8}</c15:txfldGUID>
                      <c15:f>Diagramm!$K$61</c15:f>
                      <c15:dlblFieldTableCache>
                        <c:ptCount val="1"/>
                      </c15:dlblFieldTableCache>
                    </c15:dlblFTEntry>
                  </c15:dlblFieldTable>
                  <c15:showDataLabelsRange val="0"/>
                </c:ext>
                <c:ext xmlns:c16="http://schemas.microsoft.com/office/drawing/2014/chart" uri="{C3380CC4-5D6E-409C-BE32-E72D297353CC}">
                  <c16:uniqueId val="{00000026-0424-42D3-891B-6FF11778F5A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{0B89B302-A66D-4951-854E-3370A710B898}</c15:txfldGUID>
                      <c15:f>Diagramm!$K$62</c15:f>
                      <c15:dlblFieldTableCache>
                        <c:ptCount val="1"/>
                      </c15:dlblFieldTableCache>
                    </c15:dlblFTEntry>
                  </c15:dlblFieldTable>
                  <c15:showDataLabelsRange val="0"/>
                </c:ext>
                <c:ext xmlns:c16="http://schemas.microsoft.com/office/drawing/2014/chart" uri="{C3380CC4-5D6E-409C-BE32-E72D297353CC}">
                  <c16:uniqueId val="{00000027-0424-42D3-891B-6FF11778F5A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{D88E8CD1-2D74-492E-82CF-B8407C7494E9}</c15:txfldGUID>
                      <c15:f>Diagramm!$K$63</c15:f>
                      <c15:dlblFieldTableCache>
                        <c:ptCount val="1"/>
                      </c15:dlblFieldTableCache>
                    </c15:dlblFTEntry>
                  </c15:dlblFieldTable>
                  <c15:showDataLabelsRange val="0"/>
                </c:ext>
                <c:ext xmlns:c16="http://schemas.microsoft.com/office/drawing/2014/chart" uri="{C3380CC4-5D6E-409C-BE32-E72D297353CC}">
                  <c16:uniqueId val="{00000028-0424-42D3-891B-6FF11778F5A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{2B52E5F4-A8B9-4FF4-8D96-42255B56272F}</c15:txfldGUID>
                      <c15:f>Diagramm!$K$64</c15:f>
                      <c15:dlblFieldTableCache>
                        <c:ptCount val="1"/>
                      </c15:dlblFieldTableCache>
                    </c15:dlblFTEntry>
                  </c15:dlblFieldTable>
                  <c15:showDataLabelsRange val="0"/>
                </c:ext>
                <c:ext xmlns:c16="http://schemas.microsoft.com/office/drawing/2014/chart" uri="{C3380CC4-5D6E-409C-BE32-E72D297353CC}">
                  <c16:uniqueId val="{00000029-0424-42D3-891B-6FF11778F5A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{8E4431FC-C997-4609-9294-4F699082F539}</c15:txfldGUID>
                      <c15:f>Diagramm!$K$65</c15:f>
                      <c15:dlblFieldTableCache>
                        <c:ptCount val="1"/>
                      </c15:dlblFieldTableCache>
                    </c15:dlblFTEntry>
                  </c15:dlblFieldTable>
                  <c15:showDataLabelsRange val="0"/>
                </c:ext>
                <c:ext xmlns:c16="http://schemas.microsoft.com/office/drawing/2014/chart" uri="{C3380CC4-5D6E-409C-BE32-E72D297353CC}">
                  <c16:uniqueId val="{0000002A-0424-42D3-891B-6FF11778F5A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{1C028D38-E98C-4414-9C04-B8A4DAFFA020}</c15:txfldGUID>
                      <c15:f>Diagramm!$K$66</c15:f>
                      <c15:dlblFieldTableCache>
                        <c:ptCount val="1"/>
                      </c15:dlblFieldTableCache>
                    </c15:dlblFTEntry>
                  </c15:dlblFieldTable>
                  <c15:showDataLabelsRange val="0"/>
                </c:ext>
                <c:ext xmlns:c16="http://schemas.microsoft.com/office/drawing/2014/chart" uri="{C3380CC4-5D6E-409C-BE32-E72D297353CC}">
                  <c16:uniqueId val="{0000002B-0424-42D3-891B-6FF11778F5A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{3FCBF223-E5DD-4690-A42D-DE5976162173}</c15:txfldGUID>
                      <c15:f>Diagramm!$K$67</c15:f>
                      <c15:dlblFieldTableCache>
                        <c:ptCount val="1"/>
                      </c15:dlblFieldTableCache>
                    </c15:dlblFTEntry>
                  </c15:dlblFieldTable>
                  <c15:showDataLabelsRange val="0"/>
                </c:ext>
                <c:ext xmlns:c16="http://schemas.microsoft.com/office/drawing/2014/chart" uri="{C3380CC4-5D6E-409C-BE32-E72D297353CC}">
                  <c16:uniqueId val="{0000002C-0424-42D3-891B-6FF11778F5A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424-42D3-891B-6FF11778F5A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{05F58050-5FE0-4ED5-8CC8-4A7F41EA19E7}</c15:txfldGUID>
                      <c15:f>Diagramm!$J$46</c15:f>
                      <c15:dlblFieldTableCache>
                        <c:ptCount val="1"/>
                      </c15:dlblFieldTableCache>
                    </c15:dlblFTEntry>
                  </c15:dlblFieldTable>
                  <c15:showDataLabelsRange val="0"/>
                </c:ext>
                <c:ext xmlns:c16="http://schemas.microsoft.com/office/drawing/2014/chart" uri="{C3380CC4-5D6E-409C-BE32-E72D297353CC}">
                  <c16:uniqueId val="{0000002E-0424-42D3-891B-6FF11778F5A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{460F2456-BF24-4804-BF07-177636EC93A7}</c15:txfldGUID>
                      <c15:f>Diagramm!$J$47</c15:f>
                      <c15:dlblFieldTableCache>
                        <c:ptCount val="1"/>
                      </c15:dlblFieldTableCache>
                    </c15:dlblFTEntry>
                  </c15:dlblFieldTable>
                  <c15:showDataLabelsRange val="0"/>
                </c:ext>
                <c:ext xmlns:c16="http://schemas.microsoft.com/office/drawing/2014/chart" uri="{C3380CC4-5D6E-409C-BE32-E72D297353CC}">
                  <c16:uniqueId val="{0000002F-0424-42D3-891B-6FF11778F5A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{FC595F68-AE4D-46FC-B79E-BB17BC30A54C}</c15:txfldGUID>
                      <c15:f>Diagramm!$J$48</c15:f>
                      <c15:dlblFieldTableCache>
                        <c:ptCount val="1"/>
                      </c15:dlblFieldTableCache>
                    </c15:dlblFTEntry>
                  </c15:dlblFieldTable>
                  <c15:showDataLabelsRange val="0"/>
                </c:ext>
                <c:ext xmlns:c16="http://schemas.microsoft.com/office/drawing/2014/chart" uri="{C3380CC4-5D6E-409C-BE32-E72D297353CC}">
                  <c16:uniqueId val="{00000030-0424-42D3-891B-6FF11778F5A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{03EE403D-A794-4FE1-8562-D2A3A281558B}</c15:txfldGUID>
                      <c15:f>Diagramm!$J$49</c15:f>
                      <c15:dlblFieldTableCache>
                        <c:ptCount val="1"/>
                      </c15:dlblFieldTableCache>
                    </c15:dlblFTEntry>
                  </c15:dlblFieldTable>
                  <c15:showDataLabelsRange val="0"/>
                </c:ext>
                <c:ext xmlns:c16="http://schemas.microsoft.com/office/drawing/2014/chart" uri="{C3380CC4-5D6E-409C-BE32-E72D297353CC}">
                  <c16:uniqueId val="{00000031-0424-42D3-891B-6FF11778F5A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{3C05D88A-53C7-416D-B158-0114539372B6}</c15:txfldGUID>
                      <c15:f>Diagramm!$J$50</c15:f>
                      <c15:dlblFieldTableCache>
                        <c:ptCount val="1"/>
                      </c15:dlblFieldTableCache>
                    </c15:dlblFTEntry>
                  </c15:dlblFieldTable>
                  <c15:showDataLabelsRange val="0"/>
                </c:ext>
                <c:ext xmlns:c16="http://schemas.microsoft.com/office/drawing/2014/chart" uri="{C3380CC4-5D6E-409C-BE32-E72D297353CC}">
                  <c16:uniqueId val="{00000032-0424-42D3-891B-6FF11778F5A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{7FED5D0A-1D7B-482D-AD91-C9B97C446CD4}</c15:txfldGUID>
                      <c15:f>Diagramm!$J$51</c15:f>
                      <c15:dlblFieldTableCache>
                        <c:ptCount val="1"/>
                      </c15:dlblFieldTableCache>
                    </c15:dlblFTEntry>
                  </c15:dlblFieldTable>
                  <c15:showDataLabelsRange val="0"/>
                </c:ext>
                <c:ext xmlns:c16="http://schemas.microsoft.com/office/drawing/2014/chart" uri="{C3380CC4-5D6E-409C-BE32-E72D297353CC}">
                  <c16:uniqueId val="{00000033-0424-42D3-891B-6FF11778F5A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{9C2567FF-75AD-4F37-8967-FA2553F51A51}</c15:txfldGUID>
                      <c15:f>Diagramm!$J$52</c15:f>
                      <c15:dlblFieldTableCache>
                        <c:ptCount val="1"/>
                      </c15:dlblFieldTableCache>
                    </c15:dlblFTEntry>
                  </c15:dlblFieldTable>
                  <c15:showDataLabelsRange val="0"/>
                </c:ext>
                <c:ext xmlns:c16="http://schemas.microsoft.com/office/drawing/2014/chart" uri="{C3380CC4-5D6E-409C-BE32-E72D297353CC}">
                  <c16:uniqueId val="{00000034-0424-42D3-891B-6FF11778F5A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{03741F29-781E-493B-B191-92B68064F904}</c15:txfldGUID>
                      <c15:f>Diagramm!$J$53</c15:f>
                      <c15:dlblFieldTableCache>
                        <c:ptCount val="1"/>
                      </c15:dlblFieldTableCache>
                    </c15:dlblFTEntry>
                  </c15:dlblFieldTable>
                  <c15:showDataLabelsRange val="0"/>
                </c:ext>
                <c:ext xmlns:c16="http://schemas.microsoft.com/office/drawing/2014/chart" uri="{C3380CC4-5D6E-409C-BE32-E72D297353CC}">
                  <c16:uniqueId val="{00000035-0424-42D3-891B-6FF11778F5A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{8EE1CFE5-796B-4C4D-B776-0FB9575DBCEC}</c15:txfldGUID>
                      <c15:f>Diagramm!$J$54</c15:f>
                      <c15:dlblFieldTableCache>
                        <c:ptCount val="1"/>
                      </c15:dlblFieldTableCache>
                    </c15:dlblFTEntry>
                  </c15:dlblFieldTable>
                  <c15:showDataLabelsRange val="0"/>
                </c:ext>
                <c:ext xmlns:c16="http://schemas.microsoft.com/office/drawing/2014/chart" uri="{C3380CC4-5D6E-409C-BE32-E72D297353CC}">
                  <c16:uniqueId val="{00000036-0424-42D3-891B-6FF11778F5A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{880083BF-B263-4B8C-B92A-433D4BC5A8CF}</c15:txfldGUID>
                      <c15:f>Diagramm!$J$55</c15:f>
                      <c15:dlblFieldTableCache>
                        <c:ptCount val="1"/>
                      </c15:dlblFieldTableCache>
                    </c15:dlblFTEntry>
                  </c15:dlblFieldTable>
                  <c15:showDataLabelsRange val="0"/>
                </c:ext>
                <c:ext xmlns:c16="http://schemas.microsoft.com/office/drawing/2014/chart" uri="{C3380CC4-5D6E-409C-BE32-E72D297353CC}">
                  <c16:uniqueId val="{00000037-0424-42D3-891B-6FF11778F5A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{1C557388-4AC1-4567-8990-B2E22D950B24}</c15:txfldGUID>
                      <c15:f>Diagramm!$J$56</c15:f>
                      <c15:dlblFieldTableCache>
                        <c:ptCount val="1"/>
                      </c15:dlblFieldTableCache>
                    </c15:dlblFTEntry>
                  </c15:dlblFieldTable>
                  <c15:showDataLabelsRange val="0"/>
                </c:ext>
                <c:ext xmlns:c16="http://schemas.microsoft.com/office/drawing/2014/chart" uri="{C3380CC4-5D6E-409C-BE32-E72D297353CC}">
                  <c16:uniqueId val="{00000038-0424-42D3-891B-6FF11778F5A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{ACD56976-C521-4E52-9AD9-EB49E3942960}</c15:txfldGUID>
                      <c15:f>Diagramm!$J$57</c15:f>
                      <c15:dlblFieldTableCache>
                        <c:ptCount val="1"/>
                      </c15:dlblFieldTableCache>
                    </c15:dlblFTEntry>
                  </c15:dlblFieldTable>
                  <c15:showDataLabelsRange val="0"/>
                </c:ext>
                <c:ext xmlns:c16="http://schemas.microsoft.com/office/drawing/2014/chart" uri="{C3380CC4-5D6E-409C-BE32-E72D297353CC}">
                  <c16:uniqueId val="{00000039-0424-42D3-891B-6FF11778F5A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{258C1EE4-BE2C-4943-A1F0-E6CE3D468476}</c15:txfldGUID>
                      <c15:f>Diagramm!$J$58</c15:f>
                      <c15:dlblFieldTableCache>
                        <c:ptCount val="1"/>
                      </c15:dlblFieldTableCache>
                    </c15:dlblFTEntry>
                  </c15:dlblFieldTable>
                  <c15:showDataLabelsRange val="0"/>
                </c:ext>
                <c:ext xmlns:c16="http://schemas.microsoft.com/office/drawing/2014/chart" uri="{C3380CC4-5D6E-409C-BE32-E72D297353CC}">
                  <c16:uniqueId val="{0000003A-0424-42D3-891B-6FF11778F5A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{ACC3F015-8008-4A7F-931A-651362E9584B}</c15:txfldGUID>
                      <c15:f>Diagramm!$J$59</c15:f>
                      <c15:dlblFieldTableCache>
                        <c:ptCount val="1"/>
                      </c15:dlblFieldTableCache>
                    </c15:dlblFTEntry>
                  </c15:dlblFieldTable>
                  <c15:showDataLabelsRange val="0"/>
                </c:ext>
                <c:ext xmlns:c16="http://schemas.microsoft.com/office/drawing/2014/chart" uri="{C3380CC4-5D6E-409C-BE32-E72D297353CC}">
                  <c16:uniqueId val="{0000003B-0424-42D3-891B-6FF11778F5A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{485FD82D-E7AA-474E-98EA-81C543784B18}</c15:txfldGUID>
                      <c15:f>Diagramm!$J$60</c15:f>
                      <c15:dlblFieldTableCache>
                        <c:ptCount val="1"/>
                      </c15:dlblFieldTableCache>
                    </c15:dlblFTEntry>
                  </c15:dlblFieldTable>
                  <c15:showDataLabelsRange val="0"/>
                </c:ext>
                <c:ext xmlns:c16="http://schemas.microsoft.com/office/drawing/2014/chart" uri="{C3380CC4-5D6E-409C-BE32-E72D297353CC}">
                  <c16:uniqueId val="{0000003C-0424-42D3-891B-6FF11778F5A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{CE47905A-247E-477B-A2CB-1A64ED6C7F8E}</c15:txfldGUID>
                      <c15:f>Diagramm!$J$61</c15:f>
                      <c15:dlblFieldTableCache>
                        <c:ptCount val="1"/>
                      </c15:dlblFieldTableCache>
                    </c15:dlblFTEntry>
                  </c15:dlblFieldTable>
                  <c15:showDataLabelsRange val="0"/>
                </c:ext>
                <c:ext xmlns:c16="http://schemas.microsoft.com/office/drawing/2014/chart" uri="{C3380CC4-5D6E-409C-BE32-E72D297353CC}">
                  <c16:uniqueId val="{0000003D-0424-42D3-891B-6FF11778F5A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{E4422017-192B-4F76-87B8-350C5615BFF4}</c15:txfldGUID>
                      <c15:f>Diagramm!$J$62</c15:f>
                      <c15:dlblFieldTableCache>
                        <c:ptCount val="1"/>
                      </c15:dlblFieldTableCache>
                    </c15:dlblFTEntry>
                  </c15:dlblFieldTable>
                  <c15:showDataLabelsRange val="0"/>
                </c:ext>
                <c:ext xmlns:c16="http://schemas.microsoft.com/office/drawing/2014/chart" uri="{C3380CC4-5D6E-409C-BE32-E72D297353CC}">
                  <c16:uniqueId val="{0000003E-0424-42D3-891B-6FF11778F5A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{29100443-F275-4A76-9CB7-A2402C955997}</c15:txfldGUID>
                      <c15:f>Diagramm!$J$63</c15:f>
                      <c15:dlblFieldTableCache>
                        <c:ptCount val="1"/>
                      </c15:dlblFieldTableCache>
                    </c15:dlblFTEntry>
                  </c15:dlblFieldTable>
                  <c15:showDataLabelsRange val="0"/>
                </c:ext>
                <c:ext xmlns:c16="http://schemas.microsoft.com/office/drawing/2014/chart" uri="{C3380CC4-5D6E-409C-BE32-E72D297353CC}">
                  <c16:uniqueId val="{0000003F-0424-42D3-891B-6FF11778F5A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{2102EB50-5EBC-45BE-9D4B-C5E5D8B3C8C4}</c15:txfldGUID>
                      <c15:f>Diagramm!$J$64</c15:f>
                      <c15:dlblFieldTableCache>
                        <c:ptCount val="1"/>
                      </c15:dlblFieldTableCache>
                    </c15:dlblFTEntry>
                  </c15:dlblFieldTable>
                  <c15:showDataLabelsRange val="0"/>
                </c:ext>
                <c:ext xmlns:c16="http://schemas.microsoft.com/office/drawing/2014/chart" uri="{C3380CC4-5D6E-409C-BE32-E72D297353CC}">
                  <c16:uniqueId val="{00000040-0424-42D3-891B-6FF11778F5A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{FF03E41C-031E-45A2-A3F7-89DC1363DE7F}</c15:txfldGUID>
                      <c15:f>Diagramm!$J$65</c15:f>
                      <c15:dlblFieldTableCache>
                        <c:ptCount val="1"/>
                      </c15:dlblFieldTableCache>
                    </c15:dlblFTEntry>
                  </c15:dlblFieldTable>
                  <c15:showDataLabelsRange val="0"/>
                </c:ext>
                <c:ext xmlns:c16="http://schemas.microsoft.com/office/drawing/2014/chart" uri="{C3380CC4-5D6E-409C-BE32-E72D297353CC}">
                  <c16:uniqueId val="{00000041-0424-42D3-891B-6FF11778F5A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{7D64CDAF-98CF-41D0-A0D7-11433B0C1B23}</c15:txfldGUID>
                      <c15:f>Diagramm!$J$66</c15:f>
                      <c15:dlblFieldTableCache>
                        <c:ptCount val="1"/>
                      </c15:dlblFieldTableCache>
                    </c15:dlblFTEntry>
                  </c15:dlblFieldTable>
                  <c15:showDataLabelsRange val="0"/>
                </c:ext>
                <c:ext xmlns:c16="http://schemas.microsoft.com/office/drawing/2014/chart" uri="{C3380CC4-5D6E-409C-BE32-E72D297353CC}">
                  <c16:uniqueId val="{00000042-0424-42D3-891B-6FF11778F5A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{8F8313A3-E560-4AED-837F-9EBD43B75C95}</c15:txfldGUID>
                      <c15:f>Diagramm!$J$67</c15:f>
                      <c15:dlblFieldTableCache>
                        <c:ptCount val="1"/>
                      </c15:dlblFieldTableCache>
                    </c15:dlblFTEntry>
                  </c15:dlblFieldTable>
                  <c15:showDataLabelsRange val="0"/>
                </c:ext>
                <c:ext xmlns:c16="http://schemas.microsoft.com/office/drawing/2014/chart" uri="{C3380CC4-5D6E-409C-BE32-E72D297353CC}">
                  <c16:uniqueId val="{00000043-0424-42D3-891B-6FF11778F5A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424-42D3-891B-6FF11778F5A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56-4A3F-91DD-6CDA0F0A63E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56-4A3F-91DD-6CDA0F0A63E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356-4A3F-91DD-6CDA0F0A63E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56-4A3F-91DD-6CDA0F0A63E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356-4A3F-91DD-6CDA0F0A63E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56-4A3F-91DD-6CDA0F0A63E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356-4A3F-91DD-6CDA0F0A63E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356-4A3F-91DD-6CDA0F0A63E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356-4A3F-91DD-6CDA0F0A63E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356-4A3F-91DD-6CDA0F0A63E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56-4A3F-91DD-6CDA0F0A63E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56-4A3F-91DD-6CDA0F0A63E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356-4A3F-91DD-6CDA0F0A63E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56-4A3F-91DD-6CDA0F0A63E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356-4A3F-91DD-6CDA0F0A63E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356-4A3F-91DD-6CDA0F0A63E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356-4A3F-91DD-6CDA0F0A63E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356-4A3F-91DD-6CDA0F0A63E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356-4A3F-91DD-6CDA0F0A63E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356-4A3F-91DD-6CDA0F0A63E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356-4A3F-91DD-6CDA0F0A63E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356-4A3F-91DD-6CDA0F0A63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356-4A3F-91DD-6CDA0F0A63E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356-4A3F-91DD-6CDA0F0A63E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356-4A3F-91DD-6CDA0F0A63E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356-4A3F-91DD-6CDA0F0A63E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356-4A3F-91DD-6CDA0F0A63E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356-4A3F-91DD-6CDA0F0A63E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356-4A3F-91DD-6CDA0F0A63E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356-4A3F-91DD-6CDA0F0A63E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356-4A3F-91DD-6CDA0F0A63E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356-4A3F-91DD-6CDA0F0A63E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356-4A3F-91DD-6CDA0F0A63E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356-4A3F-91DD-6CDA0F0A63E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356-4A3F-91DD-6CDA0F0A63E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356-4A3F-91DD-6CDA0F0A63E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356-4A3F-91DD-6CDA0F0A63E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356-4A3F-91DD-6CDA0F0A63E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356-4A3F-91DD-6CDA0F0A63E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356-4A3F-91DD-6CDA0F0A63E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356-4A3F-91DD-6CDA0F0A63E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356-4A3F-91DD-6CDA0F0A63E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356-4A3F-91DD-6CDA0F0A63E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356-4A3F-91DD-6CDA0F0A63E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356-4A3F-91DD-6CDA0F0A63E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356-4A3F-91DD-6CDA0F0A63E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356-4A3F-91DD-6CDA0F0A63E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356-4A3F-91DD-6CDA0F0A63E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356-4A3F-91DD-6CDA0F0A63E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356-4A3F-91DD-6CDA0F0A63E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356-4A3F-91DD-6CDA0F0A63E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356-4A3F-91DD-6CDA0F0A63E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356-4A3F-91DD-6CDA0F0A63E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356-4A3F-91DD-6CDA0F0A63E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356-4A3F-91DD-6CDA0F0A63E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356-4A3F-91DD-6CDA0F0A63E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356-4A3F-91DD-6CDA0F0A63E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356-4A3F-91DD-6CDA0F0A63E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356-4A3F-91DD-6CDA0F0A63E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356-4A3F-91DD-6CDA0F0A63E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356-4A3F-91DD-6CDA0F0A63E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356-4A3F-91DD-6CDA0F0A63E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356-4A3F-91DD-6CDA0F0A63E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356-4A3F-91DD-6CDA0F0A63E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356-4A3F-91DD-6CDA0F0A63E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356-4A3F-91DD-6CDA0F0A63E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356-4A3F-91DD-6CDA0F0A63E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356-4A3F-91DD-6CDA0F0A63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356-4A3F-91DD-6CDA0F0A63E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102.17466659369127</c:v>
                </c:pt>
                <c:pt idx="2">
                  <c:v>103.98992939631108</c:v>
                </c:pt>
                <c:pt idx="3">
                  <c:v>101.80796526371481</c:v>
                </c:pt>
                <c:pt idx="4">
                  <c:v>104.21615310236622</c:v>
                </c:pt>
                <c:pt idx="5">
                  <c:v>105.24510608797183</c:v>
                </c:pt>
                <c:pt idx="6">
                  <c:v>108.29730173498989</c:v>
                </c:pt>
                <c:pt idx="7">
                  <c:v>105.79607027529964</c:v>
                </c:pt>
                <c:pt idx="8">
                  <c:v>107.63869884881323</c:v>
                </c:pt>
                <c:pt idx="9">
                  <c:v>109.03982631857406</c:v>
                </c:pt>
                <c:pt idx="10">
                  <c:v>113.70477806359804</c:v>
                </c:pt>
                <c:pt idx="11">
                  <c:v>113.14104318318647</c:v>
                </c:pt>
                <c:pt idx="12">
                  <c:v>115.10225676390637</c:v>
                </c:pt>
                <c:pt idx="13">
                  <c:v>115.10043237918013</c:v>
                </c:pt>
                <c:pt idx="14">
                  <c:v>119.53186287924397</c:v>
                </c:pt>
                <c:pt idx="15">
                  <c:v>117.65639538065787</c:v>
                </c:pt>
                <c:pt idx="16">
                  <c:v>119.61396019192527</c:v>
                </c:pt>
                <c:pt idx="17">
                  <c:v>120.2543192308394</c:v>
                </c:pt>
                <c:pt idx="18">
                  <c:v>123.59294327987887</c:v>
                </c:pt>
                <c:pt idx="19">
                  <c:v>121.54780800175141</c:v>
                </c:pt>
                <c:pt idx="20">
                  <c:v>122.94893547151221</c:v>
                </c:pt>
                <c:pt idx="21">
                  <c:v>123.36489518909748</c:v>
                </c:pt>
                <c:pt idx="22">
                  <c:v>126.85129440096328</c:v>
                </c:pt>
                <c:pt idx="23">
                  <c:v>124.38837502052434</c:v>
                </c:pt>
                <c:pt idx="24">
                  <c:v>125.39361100468867</c:v>
                </c:pt>
              </c:numCache>
            </c:numRef>
          </c:val>
          <c:smooth val="0"/>
          <c:extLst>
            <c:ext xmlns:c16="http://schemas.microsoft.com/office/drawing/2014/chart" uri="{C3380CC4-5D6E-409C-BE32-E72D297353CC}">
              <c16:uniqueId val="{00000000-B5E0-4506-ADA7-489E7128F69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103.07231172723867</c:v>
                </c:pt>
                <c:pt idx="2">
                  <c:v>106.65043087298614</c:v>
                </c:pt>
                <c:pt idx="3">
                  <c:v>104.88947171225178</c:v>
                </c:pt>
                <c:pt idx="4">
                  <c:v>102.21056575496441</c:v>
                </c:pt>
                <c:pt idx="5">
                  <c:v>104.42113150992883</c:v>
                </c:pt>
                <c:pt idx="6">
                  <c:v>109.64780816785313</c:v>
                </c:pt>
                <c:pt idx="7">
                  <c:v>106.36942675159236</c:v>
                </c:pt>
                <c:pt idx="8">
                  <c:v>107.68077931809668</c:v>
                </c:pt>
                <c:pt idx="9">
                  <c:v>109.47920569501686</c:v>
                </c:pt>
                <c:pt idx="10">
                  <c:v>114.6309479205695</c:v>
                </c:pt>
                <c:pt idx="11">
                  <c:v>111.42750093668042</c:v>
                </c:pt>
                <c:pt idx="12">
                  <c:v>112.30798051704758</c:v>
                </c:pt>
                <c:pt idx="13">
                  <c:v>117.0288497564631</c:v>
                </c:pt>
                <c:pt idx="14">
                  <c:v>123.82914949419259</c:v>
                </c:pt>
                <c:pt idx="15">
                  <c:v>121.656050955414</c:v>
                </c:pt>
                <c:pt idx="16">
                  <c:v>124.31622330460847</c:v>
                </c:pt>
                <c:pt idx="17">
                  <c:v>130.62944923192208</c:v>
                </c:pt>
                <c:pt idx="18">
                  <c:v>137.35481453727988</c:v>
                </c:pt>
                <c:pt idx="19">
                  <c:v>134.95691270138627</c:v>
                </c:pt>
                <c:pt idx="20">
                  <c:v>138.16035968527538</c:v>
                </c:pt>
                <c:pt idx="21">
                  <c:v>139.28437617085049</c:v>
                </c:pt>
                <c:pt idx="22">
                  <c:v>146.1970775571375</c:v>
                </c:pt>
                <c:pt idx="23">
                  <c:v>144.1925814911952</c:v>
                </c:pt>
                <c:pt idx="24">
                  <c:v>141.02660172349195</c:v>
                </c:pt>
              </c:numCache>
            </c:numRef>
          </c:val>
          <c:smooth val="0"/>
          <c:extLst>
            <c:ext xmlns:c16="http://schemas.microsoft.com/office/drawing/2014/chart" uri="{C3380CC4-5D6E-409C-BE32-E72D297353CC}">
              <c16:uniqueId val="{00000001-B5E0-4506-ADA7-489E7128F69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101.81687209860732</c:v>
                </c:pt>
                <c:pt idx="2">
                  <c:v>100.37618056667202</c:v>
                </c:pt>
                <c:pt idx="3">
                  <c:v>99.015527453177526</c:v>
                </c:pt>
                <c:pt idx="4">
                  <c:v>95.838002241075714</c:v>
                </c:pt>
                <c:pt idx="5">
                  <c:v>97.062590043220737</c:v>
                </c:pt>
                <c:pt idx="6">
                  <c:v>94.069153193532898</c:v>
                </c:pt>
                <c:pt idx="7">
                  <c:v>94.157195453817835</c:v>
                </c:pt>
                <c:pt idx="8">
                  <c:v>94.21322234672644</c:v>
                </c:pt>
                <c:pt idx="9">
                  <c:v>94.989595005602695</c:v>
                </c:pt>
                <c:pt idx="10">
                  <c:v>93.348807427565234</c:v>
                </c:pt>
                <c:pt idx="11">
                  <c:v>93.933087882183457</c:v>
                </c:pt>
                <c:pt idx="12">
                  <c:v>93.740995677925412</c:v>
                </c:pt>
                <c:pt idx="13">
                  <c:v>95.397790939651031</c:v>
                </c:pt>
                <c:pt idx="14">
                  <c:v>93.773011045301743</c:v>
                </c:pt>
                <c:pt idx="15">
                  <c:v>93.092684488554511</c:v>
                </c:pt>
                <c:pt idx="16">
                  <c:v>94.125180086441489</c:v>
                </c:pt>
                <c:pt idx="17">
                  <c:v>96.718424843925092</c:v>
                </c:pt>
                <c:pt idx="18">
                  <c:v>94.861533536097326</c:v>
                </c:pt>
                <c:pt idx="19">
                  <c:v>94.925564270850003</c:v>
                </c:pt>
                <c:pt idx="20">
                  <c:v>95.509844725468227</c:v>
                </c:pt>
                <c:pt idx="21">
                  <c:v>97.182647670882034</c:v>
                </c:pt>
                <c:pt idx="22">
                  <c:v>93.925084040339371</c:v>
                </c:pt>
                <c:pt idx="23">
                  <c:v>93.765007203457657</c:v>
                </c:pt>
                <c:pt idx="24">
                  <c:v>91.820073635344968</c:v>
                </c:pt>
              </c:numCache>
            </c:numRef>
          </c:val>
          <c:smooth val="0"/>
          <c:extLst>
            <c:ext xmlns:c16="http://schemas.microsoft.com/office/drawing/2014/chart" uri="{C3380CC4-5D6E-409C-BE32-E72D297353CC}">
              <c16:uniqueId val="{00000002-B5E0-4506-ADA7-489E7128F69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5E0-4506-ADA7-489E7128F690}"/>
                </c:ext>
              </c:extLst>
            </c:dLbl>
            <c:dLbl>
              <c:idx val="1"/>
              <c:delete val="1"/>
              <c:extLst>
                <c:ext xmlns:c15="http://schemas.microsoft.com/office/drawing/2012/chart" uri="{CE6537A1-D6FC-4f65-9D91-7224C49458BB}"/>
                <c:ext xmlns:c16="http://schemas.microsoft.com/office/drawing/2014/chart" uri="{C3380CC4-5D6E-409C-BE32-E72D297353CC}">
                  <c16:uniqueId val="{00000004-B5E0-4506-ADA7-489E7128F690}"/>
                </c:ext>
              </c:extLst>
            </c:dLbl>
            <c:dLbl>
              <c:idx val="2"/>
              <c:delete val="1"/>
              <c:extLst>
                <c:ext xmlns:c15="http://schemas.microsoft.com/office/drawing/2012/chart" uri="{CE6537A1-D6FC-4f65-9D91-7224C49458BB}"/>
                <c:ext xmlns:c16="http://schemas.microsoft.com/office/drawing/2014/chart" uri="{C3380CC4-5D6E-409C-BE32-E72D297353CC}">
                  <c16:uniqueId val="{00000005-B5E0-4506-ADA7-489E7128F690}"/>
                </c:ext>
              </c:extLst>
            </c:dLbl>
            <c:dLbl>
              <c:idx val="3"/>
              <c:delete val="1"/>
              <c:extLst>
                <c:ext xmlns:c15="http://schemas.microsoft.com/office/drawing/2012/chart" uri="{CE6537A1-D6FC-4f65-9D91-7224C49458BB}"/>
                <c:ext xmlns:c16="http://schemas.microsoft.com/office/drawing/2014/chart" uri="{C3380CC4-5D6E-409C-BE32-E72D297353CC}">
                  <c16:uniqueId val="{00000006-B5E0-4506-ADA7-489E7128F690}"/>
                </c:ext>
              </c:extLst>
            </c:dLbl>
            <c:dLbl>
              <c:idx val="4"/>
              <c:delete val="1"/>
              <c:extLst>
                <c:ext xmlns:c15="http://schemas.microsoft.com/office/drawing/2012/chart" uri="{CE6537A1-D6FC-4f65-9D91-7224C49458BB}"/>
                <c:ext xmlns:c16="http://schemas.microsoft.com/office/drawing/2014/chart" uri="{C3380CC4-5D6E-409C-BE32-E72D297353CC}">
                  <c16:uniqueId val="{00000007-B5E0-4506-ADA7-489E7128F690}"/>
                </c:ext>
              </c:extLst>
            </c:dLbl>
            <c:dLbl>
              <c:idx val="5"/>
              <c:delete val="1"/>
              <c:extLst>
                <c:ext xmlns:c15="http://schemas.microsoft.com/office/drawing/2012/chart" uri="{CE6537A1-D6FC-4f65-9D91-7224C49458BB}"/>
                <c:ext xmlns:c16="http://schemas.microsoft.com/office/drawing/2014/chart" uri="{C3380CC4-5D6E-409C-BE32-E72D297353CC}">
                  <c16:uniqueId val="{00000008-B5E0-4506-ADA7-489E7128F690}"/>
                </c:ext>
              </c:extLst>
            </c:dLbl>
            <c:dLbl>
              <c:idx val="6"/>
              <c:delete val="1"/>
              <c:extLst>
                <c:ext xmlns:c15="http://schemas.microsoft.com/office/drawing/2012/chart" uri="{CE6537A1-D6FC-4f65-9D91-7224C49458BB}"/>
                <c:ext xmlns:c16="http://schemas.microsoft.com/office/drawing/2014/chart" uri="{C3380CC4-5D6E-409C-BE32-E72D297353CC}">
                  <c16:uniqueId val="{00000009-B5E0-4506-ADA7-489E7128F690}"/>
                </c:ext>
              </c:extLst>
            </c:dLbl>
            <c:dLbl>
              <c:idx val="7"/>
              <c:delete val="1"/>
              <c:extLst>
                <c:ext xmlns:c15="http://schemas.microsoft.com/office/drawing/2012/chart" uri="{CE6537A1-D6FC-4f65-9D91-7224C49458BB}"/>
                <c:ext xmlns:c16="http://schemas.microsoft.com/office/drawing/2014/chart" uri="{C3380CC4-5D6E-409C-BE32-E72D297353CC}">
                  <c16:uniqueId val="{0000000A-B5E0-4506-ADA7-489E7128F690}"/>
                </c:ext>
              </c:extLst>
            </c:dLbl>
            <c:dLbl>
              <c:idx val="8"/>
              <c:delete val="1"/>
              <c:extLst>
                <c:ext xmlns:c15="http://schemas.microsoft.com/office/drawing/2012/chart" uri="{CE6537A1-D6FC-4f65-9D91-7224C49458BB}"/>
                <c:ext xmlns:c16="http://schemas.microsoft.com/office/drawing/2014/chart" uri="{C3380CC4-5D6E-409C-BE32-E72D297353CC}">
                  <c16:uniqueId val="{0000000B-B5E0-4506-ADA7-489E7128F690}"/>
                </c:ext>
              </c:extLst>
            </c:dLbl>
            <c:dLbl>
              <c:idx val="9"/>
              <c:delete val="1"/>
              <c:extLst>
                <c:ext xmlns:c15="http://schemas.microsoft.com/office/drawing/2012/chart" uri="{CE6537A1-D6FC-4f65-9D91-7224C49458BB}"/>
                <c:ext xmlns:c16="http://schemas.microsoft.com/office/drawing/2014/chart" uri="{C3380CC4-5D6E-409C-BE32-E72D297353CC}">
                  <c16:uniqueId val="{0000000C-B5E0-4506-ADA7-489E7128F690}"/>
                </c:ext>
              </c:extLst>
            </c:dLbl>
            <c:dLbl>
              <c:idx val="10"/>
              <c:delete val="1"/>
              <c:extLst>
                <c:ext xmlns:c15="http://schemas.microsoft.com/office/drawing/2012/chart" uri="{CE6537A1-D6FC-4f65-9D91-7224C49458BB}"/>
                <c:ext xmlns:c16="http://schemas.microsoft.com/office/drawing/2014/chart" uri="{C3380CC4-5D6E-409C-BE32-E72D297353CC}">
                  <c16:uniqueId val="{0000000D-B5E0-4506-ADA7-489E7128F690}"/>
                </c:ext>
              </c:extLst>
            </c:dLbl>
            <c:dLbl>
              <c:idx val="11"/>
              <c:delete val="1"/>
              <c:extLst>
                <c:ext xmlns:c15="http://schemas.microsoft.com/office/drawing/2012/chart" uri="{CE6537A1-D6FC-4f65-9D91-7224C49458BB}"/>
                <c:ext xmlns:c16="http://schemas.microsoft.com/office/drawing/2014/chart" uri="{C3380CC4-5D6E-409C-BE32-E72D297353CC}">
                  <c16:uniqueId val="{0000000E-B5E0-4506-ADA7-489E7128F690}"/>
                </c:ext>
              </c:extLst>
            </c:dLbl>
            <c:dLbl>
              <c:idx val="12"/>
              <c:delete val="1"/>
              <c:extLst>
                <c:ext xmlns:c15="http://schemas.microsoft.com/office/drawing/2012/chart" uri="{CE6537A1-D6FC-4f65-9D91-7224C49458BB}"/>
                <c:ext xmlns:c16="http://schemas.microsoft.com/office/drawing/2014/chart" uri="{C3380CC4-5D6E-409C-BE32-E72D297353CC}">
                  <c16:uniqueId val="{0000000F-B5E0-4506-ADA7-489E7128F69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5E0-4506-ADA7-489E7128F690}"/>
                </c:ext>
              </c:extLst>
            </c:dLbl>
            <c:dLbl>
              <c:idx val="14"/>
              <c:delete val="1"/>
              <c:extLst>
                <c:ext xmlns:c15="http://schemas.microsoft.com/office/drawing/2012/chart" uri="{CE6537A1-D6FC-4f65-9D91-7224C49458BB}"/>
                <c:ext xmlns:c16="http://schemas.microsoft.com/office/drawing/2014/chart" uri="{C3380CC4-5D6E-409C-BE32-E72D297353CC}">
                  <c16:uniqueId val="{00000011-B5E0-4506-ADA7-489E7128F690}"/>
                </c:ext>
              </c:extLst>
            </c:dLbl>
            <c:dLbl>
              <c:idx val="15"/>
              <c:delete val="1"/>
              <c:extLst>
                <c:ext xmlns:c15="http://schemas.microsoft.com/office/drawing/2012/chart" uri="{CE6537A1-D6FC-4f65-9D91-7224C49458BB}"/>
                <c:ext xmlns:c16="http://schemas.microsoft.com/office/drawing/2014/chart" uri="{C3380CC4-5D6E-409C-BE32-E72D297353CC}">
                  <c16:uniqueId val="{00000012-B5E0-4506-ADA7-489E7128F690}"/>
                </c:ext>
              </c:extLst>
            </c:dLbl>
            <c:dLbl>
              <c:idx val="16"/>
              <c:delete val="1"/>
              <c:extLst>
                <c:ext xmlns:c15="http://schemas.microsoft.com/office/drawing/2012/chart" uri="{CE6537A1-D6FC-4f65-9D91-7224C49458BB}"/>
                <c:ext xmlns:c16="http://schemas.microsoft.com/office/drawing/2014/chart" uri="{C3380CC4-5D6E-409C-BE32-E72D297353CC}">
                  <c16:uniqueId val="{00000013-B5E0-4506-ADA7-489E7128F690}"/>
                </c:ext>
              </c:extLst>
            </c:dLbl>
            <c:dLbl>
              <c:idx val="17"/>
              <c:delete val="1"/>
              <c:extLst>
                <c:ext xmlns:c15="http://schemas.microsoft.com/office/drawing/2012/chart" uri="{CE6537A1-D6FC-4f65-9D91-7224C49458BB}"/>
                <c:ext xmlns:c16="http://schemas.microsoft.com/office/drawing/2014/chart" uri="{C3380CC4-5D6E-409C-BE32-E72D297353CC}">
                  <c16:uniqueId val="{00000014-B5E0-4506-ADA7-489E7128F690}"/>
                </c:ext>
              </c:extLst>
            </c:dLbl>
            <c:dLbl>
              <c:idx val="18"/>
              <c:delete val="1"/>
              <c:extLst>
                <c:ext xmlns:c15="http://schemas.microsoft.com/office/drawing/2012/chart" uri="{CE6537A1-D6FC-4f65-9D91-7224C49458BB}"/>
                <c:ext xmlns:c16="http://schemas.microsoft.com/office/drawing/2014/chart" uri="{C3380CC4-5D6E-409C-BE32-E72D297353CC}">
                  <c16:uniqueId val="{00000015-B5E0-4506-ADA7-489E7128F690}"/>
                </c:ext>
              </c:extLst>
            </c:dLbl>
            <c:dLbl>
              <c:idx val="19"/>
              <c:delete val="1"/>
              <c:extLst>
                <c:ext xmlns:c15="http://schemas.microsoft.com/office/drawing/2012/chart" uri="{CE6537A1-D6FC-4f65-9D91-7224C49458BB}"/>
                <c:ext xmlns:c16="http://schemas.microsoft.com/office/drawing/2014/chart" uri="{C3380CC4-5D6E-409C-BE32-E72D297353CC}">
                  <c16:uniqueId val="{00000016-B5E0-4506-ADA7-489E7128F690}"/>
                </c:ext>
              </c:extLst>
            </c:dLbl>
            <c:dLbl>
              <c:idx val="20"/>
              <c:delete val="1"/>
              <c:extLst>
                <c:ext xmlns:c15="http://schemas.microsoft.com/office/drawing/2012/chart" uri="{CE6537A1-D6FC-4f65-9D91-7224C49458BB}"/>
                <c:ext xmlns:c16="http://schemas.microsoft.com/office/drawing/2014/chart" uri="{C3380CC4-5D6E-409C-BE32-E72D297353CC}">
                  <c16:uniqueId val="{00000017-B5E0-4506-ADA7-489E7128F690}"/>
                </c:ext>
              </c:extLst>
            </c:dLbl>
            <c:dLbl>
              <c:idx val="21"/>
              <c:delete val="1"/>
              <c:extLst>
                <c:ext xmlns:c15="http://schemas.microsoft.com/office/drawing/2012/chart" uri="{CE6537A1-D6FC-4f65-9D91-7224C49458BB}"/>
                <c:ext xmlns:c16="http://schemas.microsoft.com/office/drawing/2014/chart" uri="{C3380CC4-5D6E-409C-BE32-E72D297353CC}">
                  <c16:uniqueId val="{00000018-B5E0-4506-ADA7-489E7128F690}"/>
                </c:ext>
              </c:extLst>
            </c:dLbl>
            <c:dLbl>
              <c:idx val="22"/>
              <c:delete val="1"/>
              <c:extLst>
                <c:ext xmlns:c15="http://schemas.microsoft.com/office/drawing/2012/chart" uri="{CE6537A1-D6FC-4f65-9D91-7224C49458BB}"/>
                <c:ext xmlns:c16="http://schemas.microsoft.com/office/drawing/2014/chart" uri="{C3380CC4-5D6E-409C-BE32-E72D297353CC}">
                  <c16:uniqueId val="{00000019-B5E0-4506-ADA7-489E7128F690}"/>
                </c:ext>
              </c:extLst>
            </c:dLbl>
            <c:dLbl>
              <c:idx val="23"/>
              <c:delete val="1"/>
              <c:extLst>
                <c:ext xmlns:c15="http://schemas.microsoft.com/office/drawing/2012/chart" uri="{CE6537A1-D6FC-4f65-9D91-7224C49458BB}"/>
                <c:ext xmlns:c16="http://schemas.microsoft.com/office/drawing/2014/chart" uri="{C3380CC4-5D6E-409C-BE32-E72D297353CC}">
                  <c16:uniqueId val="{0000001A-B5E0-4506-ADA7-489E7128F690}"/>
                </c:ext>
              </c:extLst>
            </c:dLbl>
            <c:dLbl>
              <c:idx val="24"/>
              <c:delete val="1"/>
              <c:extLst>
                <c:ext xmlns:c15="http://schemas.microsoft.com/office/drawing/2012/chart" uri="{CE6537A1-D6FC-4f65-9D91-7224C49458BB}"/>
                <c:ext xmlns:c16="http://schemas.microsoft.com/office/drawing/2014/chart" uri="{C3380CC4-5D6E-409C-BE32-E72D297353CC}">
                  <c16:uniqueId val="{0000001B-B5E0-4506-ADA7-489E7128F69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5E0-4506-ADA7-489E7128F69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Cloppenburg (03453)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68732</v>
      </c>
      <c r="F11" s="238">
        <v>68181</v>
      </c>
      <c r="G11" s="238">
        <v>69531</v>
      </c>
      <c r="H11" s="238">
        <v>67620</v>
      </c>
      <c r="I11" s="265">
        <v>67392</v>
      </c>
      <c r="J11" s="263">
        <v>1340</v>
      </c>
      <c r="K11" s="266">
        <v>1.988366571699905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19.063900366641448</v>
      </c>
      <c r="E13" s="115">
        <v>13103</v>
      </c>
      <c r="F13" s="114">
        <v>12674</v>
      </c>
      <c r="G13" s="114">
        <v>13340</v>
      </c>
      <c r="H13" s="114">
        <v>13057</v>
      </c>
      <c r="I13" s="140">
        <v>12783</v>
      </c>
      <c r="J13" s="115">
        <v>320</v>
      </c>
      <c r="K13" s="116">
        <v>2.5033247281545803</v>
      </c>
    </row>
    <row r="14" spans="1:255" ht="14.1" customHeight="1" x14ac:dyDescent="0.2">
      <c r="A14" s="306" t="s">
        <v>230</v>
      </c>
      <c r="B14" s="307"/>
      <c r="C14" s="308"/>
      <c r="D14" s="113">
        <v>66.100215329104344</v>
      </c>
      <c r="E14" s="115">
        <v>45432</v>
      </c>
      <c r="F14" s="114">
        <v>45313</v>
      </c>
      <c r="G14" s="114">
        <v>45976</v>
      </c>
      <c r="H14" s="114">
        <v>44541</v>
      </c>
      <c r="I14" s="140">
        <v>44635</v>
      </c>
      <c r="J14" s="115">
        <v>797</v>
      </c>
      <c r="K14" s="116">
        <v>1.785594264590568</v>
      </c>
    </row>
    <row r="15" spans="1:255" ht="14.1" customHeight="1" x14ac:dyDescent="0.2">
      <c r="A15" s="306" t="s">
        <v>231</v>
      </c>
      <c r="B15" s="307"/>
      <c r="C15" s="308"/>
      <c r="D15" s="113">
        <v>7.1407786765989645</v>
      </c>
      <c r="E15" s="115">
        <v>4908</v>
      </c>
      <c r="F15" s="114">
        <v>4935</v>
      </c>
      <c r="G15" s="114">
        <v>4983</v>
      </c>
      <c r="H15" s="114">
        <v>4806</v>
      </c>
      <c r="I15" s="140">
        <v>4788</v>
      </c>
      <c r="J15" s="115">
        <v>120</v>
      </c>
      <c r="K15" s="116">
        <v>2.5062656641604009</v>
      </c>
    </row>
    <row r="16" spans="1:255" ht="14.1" customHeight="1" x14ac:dyDescent="0.2">
      <c r="A16" s="306" t="s">
        <v>232</v>
      </c>
      <c r="B16" s="307"/>
      <c r="C16" s="308"/>
      <c r="D16" s="113">
        <v>6.4918815107955536</v>
      </c>
      <c r="E16" s="115">
        <v>4462</v>
      </c>
      <c r="F16" s="114">
        <v>4424</v>
      </c>
      <c r="G16" s="114">
        <v>4398</v>
      </c>
      <c r="H16" s="114">
        <v>4418</v>
      </c>
      <c r="I16" s="140">
        <v>4378</v>
      </c>
      <c r="J16" s="115">
        <v>84</v>
      </c>
      <c r="K16" s="116">
        <v>1.9186843307446322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2.8836640865972183</v>
      </c>
      <c r="E18" s="115">
        <v>1982</v>
      </c>
      <c r="F18" s="114">
        <v>1966</v>
      </c>
      <c r="G18" s="114">
        <v>2404</v>
      </c>
      <c r="H18" s="114">
        <v>2119</v>
      </c>
      <c r="I18" s="140">
        <v>1960</v>
      </c>
      <c r="J18" s="115">
        <v>22</v>
      </c>
      <c r="K18" s="116">
        <v>1.1224489795918366</v>
      </c>
    </row>
    <row r="19" spans="1:255" ht="14.1" customHeight="1" x14ac:dyDescent="0.2">
      <c r="A19" s="306" t="s">
        <v>235</v>
      </c>
      <c r="B19" s="307" t="s">
        <v>236</v>
      </c>
      <c r="C19" s="308"/>
      <c r="D19" s="113">
        <v>1.956875982075307</v>
      </c>
      <c r="E19" s="115">
        <v>1345</v>
      </c>
      <c r="F19" s="114">
        <v>1334</v>
      </c>
      <c r="G19" s="114">
        <v>1764</v>
      </c>
      <c r="H19" s="114">
        <v>1480</v>
      </c>
      <c r="I19" s="140">
        <v>1324</v>
      </c>
      <c r="J19" s="115">
        <v>21</v>
      </c>
      <c r="K19" s="116">
        <v>1.5861027190332326</v>
      </c>
    </row>
    <row r="20" spans="1:255" ht="14.1" customHeight="1" x14ac:dyDescent="0.2">
      <c r="A20" s="306">
        <v>12</v>
      </c>
      <c r="B20" s="307" t="s">
        <v>237</v>
      </c>
      <c r="C20" s="308"/>
      <c r="D20" s="113">
        <v>1.2817901414188442</v>
      </c>
      <c r="E20" s="115">
        <v>881</v>
      </c>
      <c r="F20" s="114">
        <v>736</v>
      </c>
      <c r="G20" s="114">
        <v>864</v>
      </c>
      <c r="H20" s="114">
        <v>860</v>
      </c>
      <c r="I20" s="140">
        <v>834</v>
      </c>
      <c r="J20" s="115">
        <v>47</v>
      </c>
      <c r="K20" s="116">
        <v>5.6354916067146279</v>
      </c>
    </row>
    <row r="21" spans="1:255" ht="14.1" customHeight="1" x14ac:dyDescent="0.2">
      <c r="A21" s="306">
        <v>21</v>
      </c>
      <c r="B21" s="307" t="s">
        <v>238</v>
      </c>
      <c r="C21" s="308"/>
      <c r="D21" s="113">
        <v>0.37682593260781005</v>
      </c>
      <c r="E21" s="115">
        <v>259</v>
      </c>
      <c r="F21" s="114">
        <v>258</v>
      </c>
      <c r="G21" s="114">
        <v>261</v>
      </c>
      <c r="H21" s="114">
        <v>269</v>
      </c>
      <c r="I21" s="140">
        <v>263</v>
      </c>
      <c r="J21" s="115">
        <v>-4</v>
      </c>
      <c r="K21" s="116">
        <v>-1.520912547528517</v>
      </c>
    </row>
    <row r="22" spans="1:255" ht="14.1" customHeight="1" x14ac:dyDescent="0.2">
      <c r="A22" s="306">
        <v>22</v>
      </c>
      <c r="B22" s="307" t="s">
        <v>239</v>
      </c>
      <c r="C22" s="308"/>
      <c r="D22" s="113">
        <v>2.2755048594541116</v>
      </c>
      <c r="E22" s="115">
        <v>1564</v>
      </c>
      <c r="F22" s="114">
        <v>1555</v>
      </c>
      <c r="G22" s="114">
        <v>1579</v>
      </c>
      <c r="H22" s="114">
        <v>1563</v>
      </c>
      <c r="I22" s="140">
        <v>1564</v>
      </c>
      <c r="J22" s="115">
        <v>0</v>
      </c>
      <c r="K22" s="116">
        <v>0</v>
      </c>
    </row>
    <row r="23" spans="1:255" ht="14.1" customHeight="1" x14ac:dyDescent="0.2">
      <c r="A23" s="306">
        <v>23</v>
      </c>
      <c r="B23" s="307" t="s">
        <v>240</v>
      </c>
      <c r="C23" s="308"/>
      <c r="D23" s="113">
        <v>0.34481755223185706</v>
      </c>
      <c r="E23" s="115">
        <v>237</v>
      </c>
      <c r="F23" s="114">
        <v>237</v>
      </c>
      <c r="G23" s="114">
        <v>243</v>
      </c>
      <c r="H23" s="114">
        <v>238</v>
      </c>
      <c r="I23" s="140">
        <v>236</v>
      </c>
      <c r="J23" s="115">
        <v>1</v>
      </c>
      <c r="K23" s="116">
        <v>0.42372881355932202</v>
      </c>
    </row>
    <row r="24" spans="1:255" ht="14.1" customHeight="1" x14ac:dyDescent="0.2">
      <c r="A24" s="306">
        <v>24</v>
      </c>
      <c r="B24" s="307" t="s">
        <v>241</v>
      </c>
      <c r="C24" s="308"/>
      <c r="D24" s="113">
        <v>6.0641331548623638</v>
      </c>
      <c r="E24" s="115">
        <v>4168</v>
      </c>
      <c r="F24" s="114">
        <v>4203</v>
      </c>
      <c r="G24" s="114">
        <v>4359</v>
      </c>
      <c r="H24" s="114">
        <v>4381</v>
      </c>
      <c r="I24" s="140">
        <v>4392</v>
      </c>
      <c r="J24" s="115">
        <v>-224</v>
      </c>
      <c r="K24" s="116">
        <v>-5.1001821493624773</v>
      </c>
    </row>
    <row r="25" spans="1:255" ht="14.1" customHeight="1" x14ac:dyDescent="0.2">
      <c r="A25" s="306">
        <v>25</v>
      </c>
      <c r="B25" s="307" t="s">
        <v>242</v>
      </c>
      <c r="C25" s="308"/>
      <c r="D25" s="113">
        <v>5.5694581854158178</v>
      </c>
      <c r="E25" s="115">
        <v>3828</v>
      </c>
      <c r="F25" s="114">
        <v>3846</v>
      </c>
      <c r="G25" s="114">
        <v>3960</v>
      </c>
      <c r="H25" s="114">
        <v>3830</v>
      </c>
      <c r="I25" s="140">
        <v>3826</v>
      </c>
      <c r="J25" s="115">
        <v>2</v>
      </c>
      <c r="K25" s="116">
        <v>5.2273915316257184E-2</v>
      </c>
    </row>
    <row r="26" spans="1:255" ht="14.1" customHeight="1" x14ac:dyDescent="0.2">
      <c r="A26" s="306">
        <v>26</v>
      </c>
      <c r="B26" s="307" t="s">
        <v>243</v>
      </c>
      <c r="C26" s="308"/>
      <c r="D26" s="113">
        <v>3.1528254670313682</v>
      </c>
      <c r="E26" s="115">
        <v>2167</v>
      </c>
      <c r="F26" s="114">
        <v>2169</v>
      </c>
      <c r="G26" s="114">
        <v>2181</v>
      </c>
      <c r="H26" s="114">
        <v>2141</v>
      </c>
      <c r="I26" s="140">
        <v>2092</v>
      </c>
      <c r="J26" s="115">
        <v>75</v>
      </c>
      <c r="K26" s="116">
        <v>3.5850860420650097</v>
      </c>
    </row>
    <row r="27" spans="1:255" ht="14.1" customHeight="1" x14ac:dyDescent="0.2">
      <c r="A27" s="306">
        <v>27</v>
      </c>
      <c r="B27" s="307" t="s">
        <v>244</v>
      </c>
      <c r="C27" s="308"/>
      <c r="D27" s="113">
        <v>2.1809346447069777</v>
      </c>
      <c r="E27" s="115">
        <v>1499</v>
      </c>
      <c r="F27" s="114">
        <v>1510</v>
      </c>
      <c r="G27" s="114">
        <v>1530</v>
      </c>
      <c r="H27" s="114">
        <v>1506</v>
      </c>
      <c r="I27" s="140">
        <v>1500</v>
      </c>
      <c r="J27" s="115">
        <v>-1</v>
      </c>
      <c r="K27" s="116">
        <v>-6.6666666666666666E-2</v>
      </c>
    </row>
    <row r="28" spans="1:255" ht="14.1" customHeight="1" x14ac:dyDescent="0.2">
      <c r="A28" s="306">
        <v>28</v>
      </c>
      <c r="B28" s="307" t="s">
        <v>245</v>
      </c>
      <c r="C28" s="308"/>
      <c r="D28" s="113">
        <v>0.30262468719082813</v>
      </c>
      <c r="E28" s="115">
        <v>208</v>
      </c>
      <c r="F28" s="114">
        <v>206</v>
      </c>
      <c r="G28" s="114">
        <v>211</v>
      </c>
      <c r="H28" s="114">
        <v>209</v>
      </c>
      <c r="I28" s="140">
        <v>210</v>
      </c>
      <c r="J28" s="115">
        <v>-2</v>
      </c>
      <c r="K28" s="116">
        <v>-0.95238095238095233</v>
      </c>
    </row>
    <row r="29" spans="1:255" ht="14.1" customHeight="1" x14ac:dyDescent="0.2">
      <c r="A29" s="306">
        <v>29</v>
      </c>
      <c r="B29" s="307" t="s">
        <v>246</v>
      </c>
      <c r="C29" s="308"/>
      <c r="D29" s="113">
        <v>9.4366525053832273</v>
      </c>
      <c r="E29" s="115">
        <v>6486</v>
      </c>
      <c r="F29" s="114">
        <v>6411</v>
      </c>
      <c r="G29" s="114">
        <v>6632</v>
      </c>
      <c r="H29" s="114">
        <v>6455</v>
      </c>
      <c r="I29" s="140">
        <v>6576</v>
      </c>
      <c r="J29" s="115">
        <v>-90</v>
      </c>
      <c r="K29" s="116">
        <v>-1.3686131386861313</v>
      </c>
    </row>
    <row r="30" spans="1:255" ht="14.1" customHeight="1" x14ac:dyDescent="0.2">
      <c r="A30" s="306" t="s">
        <v>247</v>
      </c>
      <c r="B30" s="307" t="s">
        <v>248</v>
      </c>
      <c r="C30" s="308"/>
      <c r="D30" s="113">
        <v>8.6466274806494798</v>
      </c>
      <c r="E30" s="115">
        <v>5943</v>
      </c>
      <c r="F30" s="114">
        <v>5836</v>
      </c>
      <c r="G30" s="114">
        <v>6058</v>
      </c>
      <c r="H30" s="114">
        <v>5918</v>
      </c>
      <c r="I30" s="140">
        <v>6027</v>
      </c>
      <c r="J30" s="115">
        <v>-84</v>
      </c>
      <c r="K30" s="116">
        <v>-1.3937282229965158</v>
      </c>
    </row>
    <row r="31" spans="1:255" ht="14.1" customHeight="1" x14ac:dyDescent="0.2">
      <c r="A31" s="306" t="s">
        <v>249</v>
      </c>
      <c r="B31" s="307" t="s">
        <v>250</v>
      </c>
      <c r="C31" s="308"/>
      <c r="D31" s="113">
        <v>0.78275039283012282</v>
      </c>
      <c r="E31" s="115">
        <v>538</v>
      </c>
      <c r="F31" s="114">
        <v>570</v>
      </c>
      <c r="G31" s="114">
        <v>569</v>
      </c>
      <c r="H31" s="114">
        <v>531</v>
      </c>
      <c r="I31" s="140">
        <v>543</v>
      </c>
      <c r="J31" s="115">
        <v>-5</v>
      </c>
      <c r="K31" s="116">
        <v>-0.92081031307550643</v>
      </c>
    </row>
    <row r="32" spans="1:255" ht="14.1" customHeight="1" x14ac:dyDescent="0.2">
      <c r="A32" s="306">
        <v>31</v>
      </c>
      <c r="B32" s="307" t="s">
        <v>251</v>
      </c>
      <c r="C32" s="308"/>
      <c r="D32" s="113">
        <v>0.46557644183204328</v>
      </c>
      <c r="E32" s="115">
        <v>320</v>
      </c>
      <c r="F32" s="114">
        <v>313</v>
      </c>
      <c r="G32" s="114">
        <v>314</v>
      </c>
      <c r="H32" s="114">
        <v>304</v>
      </c>
      <c r="I32" s="140">
        <v>306</v>
      </c>
      <c r="J32" s="115">
        <v>14</v>
      </c>
      <c r="K32" s="116">
        <v>4.5751633986928102</v>
      </c>
    </row>
    <row r="33" spans="1:11" ht="14.1" customHeight="1" x14ac:dyDescent="0.2">
      <c r="A33" s="306">
        <v>32</v>
      </c>
      <c r="B33" s="307" t="s">
        <v>252</v>
      </c>
      <c r="C33" s="308"/>
      <c r="D33" s="113">
        <v>2.988418786009428</v>
      </c>
      <c r="E33" s="115">
        <v>2054</v>
      </c>
      <c r="F33" s="114">
        <v>1980</v>
      </c>
      <c r="G33" s="114">
        <v>2106</v>
      </c>
      <c r="H33" s="114">
        <v>2096</v>
      </c>
      <c r="I33" s="140">
        <v>2043</v>
      </c>
      <c r="J33" s="115">
        <v>11</v>
      </c>
      <c r="K33" s="116">
        <v>0.53842388644150763</v>
      </c>
    </row>
    <row r="34" spans="1:11" ht="14.1" customHeight="1" x14ac:dyDescent="0.2">
      <c r="A34" s="306">
        <v>33</v>
      </c>
      <c r="B34" s="307" t="s">
        <v>253</v>
      </c>
      <c r="C34" s="308"/>
      <c r="D34" s="113">
        <v>2.182389571087703</v>
      </c>
      <c r="E34" s="115">
        <v>1500</v>
      </c>
      <c r="F34" s="114">
        <v>1426</v>
      </c>
      <c r="G34" s="114">
        <v>1559</v>
      </c>
      <c r="H34" s="114">
        <v>1487</v>
      </c>
      <c r="I34" s="140">
        <v>1454</v>
      </c>
      <c r="J34" s="115">
        <v>46</v>
      </c>
      <c r="K34" s="116">
        <v>3.1636863823933976</v>
      </c>
    </row>
    <row r="35" spans="1:11" ht="14.1" customHeight="1" x14ac:dyDescent="0.2">
      <c r="A35" s="306">
        <v>34</v>
      </c>
      <c r="B35" s="307" t="s">
        <v>254</v>
      </c>
      <c r="C35" s="308"/>
      <c r="D35" s="113">
        <v>2.0732700925333178</v>
      </c>
      <c r="E35" s="115">
        <v>1425</v>
      </c>
      <c r="F35" s="114">
        <v>1449</v>
      </c>
      <c r="G35" s="114">
        <v>1468</v>
      </c>
      <c r="H35" s="114">
        <v>1484</v>
      </c>
      <c r="I35" s="140">
        <v>1483</v>
      </c>
      <c r="J35" s="115">
        <v>-58</v>
      </c>
      <c r="K35" s="116">
        <v>-3.9109912339851651</v>
      </c>
    </row>
    <row r="36" spans="1:11" ht="14.1" customHeight="1" x14ac:dyDescent="0.2">
      <c r="A36" s="306">
        <v>41</v>
      </c>
      <c r="B36" s="307" t="s">
        <v>255</v>
      </c>
      <c r="C36" s="308"/>
      <c r="D36" s="113">
        <v>1.0766455217366002</v>
      </c>
      <c r="E36" s="115">
        <v>740</v>
      </c>
      <c r="F36" s="114">
        <v>734</v>
      </c>
      <c r="G36" s="114">
        <v>728</v>
      </c>
      <c r="H36" s="114">
        <v>688</v>
      </c>
      <c r="I36" s="140">
        <v>684</v>
      </c>
      <c r="J36" s="115">
        <v>56</v>
      </c>
      <c r="K36" s="116">
        <v>8.1871345029239766</v>
      </c>
    </row>
    <row r="37" spans="1:11" ht="14.1" customHeight="1" x14ac:dyDescent="0.2">
      <c r="A37" s="306">
        <v>42</v>
      </c>
      <c r="B37" s="307" t="s">
        <v>256</v>
      </c>
      <c r="C37" s="308"/>
      <c r="D37" s="113">
        <v>7.4201245416981906E-2</v>
      </c>
      <c r="E37" s="115">
        <v>51</v>
      </c>
      <c r="F37" s="114">
        <v>49</v>
      </c>
      <c r="G37" s="114">
        <v>49</v>
      </c>
      <c r="H37" s="114">
        <v>48</v>
      </c>
      <c r="I37" s="140" t="s">
        <v>513</v>
      </c>
      <c r="J37" s="115" t="s">
        <v>513</v>
      </c>
      <c r="K37" s="116" t="s">
        <v>513</v>
      </c>
    </row>
    <row r="38" spans="1:11" ht="14.1" customHeight="1" x14ac:dyDescent="0.2">
      <c r="A38" s="306">
        <v>43</v>
      </c>
      <c r="B38" s="307" t="s">
        <v>257</v>
      </c>
      <c r="C38" s="308"/>
      <c r="D38" s="113">
        <v>0.7391026014083687</v>
      </c>
      <c r="E38" s="115">
        <v>508</v>
      </c>
      <c r="F38" s="114">
        <v>508</v>
      </c>
      <c r="G38" s="114">
        <v>510</v>
      </c>
      <c r="H38" s="114">
        <v>481</v>
      </c>
      <c r="I38" s="140">
        <v>492</v>
      </c>
      <c r="J38" s="115">
        <v>16</v>
      </c>
      <c r="K38" s="116">
        <v>3.2520325203252032</v>
      </c>
    </row>
    <row r="39" spans="1:11" ht="14.1" customHeight="1" x14ac:dyDescent="0.2">
      <c r="A39" s="306">
        <v>51</v>
      </c>
      <c r="B39" s="307" t="s">
        <v>258</v>
      </c>
      <c r="C39" s="308"/>
      <c r="D39" s="113">
        <v>8.8343129837630219</v>
      </c>
      <c r="E39" s="115">
        <v>6072</v>
      </c>
      <c r="F39" s="114">
        <v>5932</v>
      </c>
      <c r="G39" s="114">
        <v>5874</v>
      </c>
      <c r="H39" s="114">
        <v>5714</v>
      </c>
      <c r="I39" s="140">
        <v>5664</v>
      </c>
      <c r="J39" s="115">
        <v>408</v>
      </c>
      <c r="K39" s="116">
        <v>7.2033898305084749</v>
      </c>
    </row>
    <row r="40" spans="1:11" ht="14.1" customHeight="1" x14ac:dyDescent="0.2">
      <c r="A40" s="306" t="s">
        <v>259</v>
      </c>
      <c r="B40" s="307" t="s">
        <v>260</v>
      </c>
      <c r="C40" s="308"/>
      <c r="D40" s="113">
        <v>8.1344933946342319</v>
      </c>
      <c r="E40" s="115">
        <v>5591</v>
      </c>
      <c r="F40" s="114">
        <v>5462</v>
      </c>
      <c r="G40" s="114">
        <v>5363</v>
      </c>
      <c r="H40" s="114">
        <v>5298</v>
      </c>
      <c r="I40" s="140">
        <v>5272</v>
      </c>
      <c r="J40" s="115">
        <v>319</v>
      </c>
      <c r="K40" s="116">
        <v>6.0508345978755687</v>
      </c>
    </row>
    <row r="41" spans="1:11" ht="14.1" customHeight="1" x14ac:dyDescent="0.2">
      <c r="A41" s="306"/>
      <c r="B41" s="307" t="s">
        <v>261</v>
      </c>
      <c r="C41" s="308"/>
      <c r="D41" s="113">
        <v>7.5306989466333007</v>
      </c>
      <c r="E41" s="115">
        <v>5176</v>
      </c>
      <c r="F41" s="114">
        <v>5036</v>
      </c>
      <c r="G41" s="114">
        <v>4953</v>
      </c>
      <c r="H41" s="114">
        <v>4909</v>
      </c>
      <c r="I41" s="140">
        <v>4888</v>
      </c>
      <c r="J41" s="115">
        <v>288</v>
      </c>
      <c r="K41" s="116">
        <v>5.8919803600654665</v>
      </c>
    </row>
    <row r="42" spans="1:11" ht="14.1" customHeight="1" x14ac:dyDescent="0.2">
      <c r="A42" s="306">
        <v>52</v>
      </c>
      <c r="B42" s="307" t="s">
        <v>262</v>
      </c>
      <c r="C42" s="308"/>
      <c r="D42" s="113">
        <v>5.0427748355933186</v>
      </c>
      <c r="E42" s="115">
        <v>3466</v>
      </c>
      <c r="F42" s="114">
        <v>3400</v>
      </c>
      <c r="G42" s="114">
        <v>3449</v>
      </c>
      <c r="H42" s="114">
        <v>3336</v>
      </c>
      <c r="I42" s="140">
        <v>3312</v>
      </c>
      <c r="J42" s="115">
        <v>154</v>
      </c>
      <c r="K42" s="116">
        <v>4.64975845410628</v>
      </c>
    </row>
    <row r="43" spans="1:11" ht="14.1" customHeight="1" x14ac:dyDescent="0.2">
      <c r="A43" s="306" t="s">
        <v>263</v>
      </c>
      <c r="B43" s="307" t="s">
        <v>264</v>
      </c>
      <c r="C43" s="308"/>
      <c r="D43" s="113">
        <v>4.5582843508118494</v>
      </c>
      <c r="E43" s="115">
        <v>3133</v>
      </c>
      <c r="F43" s="114">
        <v>3060</v>
      </c>
      <c r="G43" s="114">
        <v>3101</v>
      </c>
      <c r="H43" s="114">
        <v>2982</v>
      </c>
      <c r="I43" s="140">
        <v>2959</v>
      </c>
      <c r="J43" s="115">
        <v>174</v>
      </c>
      <c r="K43" s="116">
        <v>5.8803649881716797</v>
      </c>
    </row>
    <row r="44" spans="1:11" ht="14.1" customHeight="1" x14ac:dyDescent="0.2">
      <c r="A44" s="306">
        <v>53</v>
      </c>
      <c r="B44" s="307" t="s">
        <v>265</v>
      </c>
      <c r="C44" s="308"/>
      <c r="D44" s="113">
        <v>1.3792702089274282</v>
      </c>
      <c r="E44" s="115">
        <v>948</v>
      </c>
      <c r="F44" s="114">
        <v>925</v>
      </c>
      <c r="G44" s="114">
        <v>912</v>
      </c>
      <c r="H44" s="114">
        <v>891</v>
      </c>
      <c r="I44" s="140">
        <v>884</v>
      </c>
      <c r="J44" s="115">
        <v>64</v>
      </c>
      <c r="K44" s="116">
        <v>7.2398190045248869</v>
      </c>
    </row>
    <row r="45" spans="1:11" ht="14.1" customHeight="1" x14ac:dyDescent="0.2">
      <c r="A45" s="306" t="s">
        <v>266</v>
      </c>
      <c r="B45" s="307" t="s">
        <v>267</v>
      </c>
      <c r="C45" s="308"/>
      <c r="D45" s="113">
        <v>1.0490019205028225</v>
      </c>
      <c r="E45" s="115">
        <v>721</v>
      </c>
      <c r="F45" s="114">
        <v>695</v>
      </c>
      <c r="G45" s="114">
        <v>685</v>
      </c>
      <c r="H45" s="114">
        <v>663</v>
      </c>
      <c r="I45" s="140">
        <v>661</v>
      </c>
      <c r="J45" s="115">
        <v>60</v>
      </c>
      <c r="K45" s="116">
        <v>9.0771558245083206</v>
      </c>
    </row>
    <row r="46" spans="1:11" ht="14.1" customHeight="1" x14ac:dyDescent="0.2">
      <c r="A46" s="306">
        <v>54</v>
      </c>
      <c r="B46" s="307" t="s">
        <v>268</v>
      </c>
      <c r="C46" s="308"/>
      <c r="D46" s="113">
        <v>1.8273875341907699</v>
      </c>
      <c r="E46" s="115">
        <v>1256</v>
      </c>
      <c r="F46" s="114">
        <v>1227</v>
      </c>
      <c r="G46" s="114">
        <v>1206</v>
      </c>
      <c r="H46" s="114">
        <v>1211</v>
      </c>
      <c r="I46" s="140">
        <v>1188</v>
      </c>
      <c r="J46" s="115">
        <v>68</v>
      </c>
      <c r="K46" s="116">
        <v>5.7239057239057241</v>
      </c>
    </row>
    <row r="47" spans="1:11" ht="14.1" customHeight="1" x14ac:dyDescent="0.2">
      <c r="A47" s="306">
        <v>61</v>
      </c>
      <c r="B47" s="307" t="s">
        <v>269</v>
      </c>
      <c r="C47" s="308"/>
      <c r="D47" s="113">
        <v>2.5475760926497117</v>
      </c>
      <c r="E47" s="115">
        <v>1751</v>
      </c>
      <c r="F47" s="114">
        <v>1724</v>
      </c>
      <c r="G47" s="114">
        <v>1706</v>
      </c>
      <c r="H47" s="114">
        <v>1635</v>
      </c>
      <c r="I47" s="140">
        <v>1629</v>
      </c>
      <c r="J47" s="115">
        <v>122</v>
      </c>
      <c r="K47" s="116">
        <v>7.4892572130141195</v>
      </c>
    </row>
    <row r="48" spans="1:11" ht="14.1" customHeight="1" x14ac:dyDescent="0.2">
      <c r="A48" s="306">
        <v>62</v>
      </c>
      <c r="B48" s="307" t="s">
        <v>270</v>
      </c>
      <c r="C48" s="308"/>
      <c r="D48" s="113">
        <v>6.0917767560961416</v>
      </c>
      <c r="E48" s="115">
        <v>4187</v>
      </c>
      <c r="F48" s="114">
        <v>4203</v>
      </c>
      <c r="G48" s="114">
        <v>4216</v>
      </c>
      <c r="H48" s="114">
        <v>4132</v>
      </c>
      <c r="I48" s="140">
        <v>4175</v>
      </c>
      <c r="J48" s="115">
        <v>12</v>
      </c>
      <c r="K48" s="116">
        <v>0.28742514970059879</v>
      </c>
    </row>
    <row r="49" spans="1:11" ht="14.1" customHeight="1" x14ac:dyDescent="0.2">
      <c r="A49" s="306">
        <v>63</v>
      </c>
      <c r="B49" s="307" t="s">
        <v>271</v>
      </c>
      <c r="C49" s="308"/>
      <c r="D49" s="113">
        <v>1.0955595646860268</v>
      </c>
      <c r="E49" s="115">
        <v>753</v>
      </c>
      <c r="F49" s="114">
        <v>853</v>
      </c>
      <c r="G49" s="114">
        <v>879</v>
      </c>
      <c r="H49" s="114">
        <v>743</v>
      </c>
      <c r="I49" s="140">
        <v>736</v>
      </c>
      <c r="J49" s="115">
        <v>17</v>
      </c>
      <c r="K49" s="116">
        <v>2.3097826086956523</v>
      </c>
    </row>
    <row r="50" spans="1:11" ht="14.1" customHeight="1" x14ac:dyDescent="0.2">
      <c r="A50" s="306" t="s">
        <v>272</v>
      </c>
      <c r="B50" s="307" t="s">
        <v>273</v>
      </c>
      <c r="C50" s="308"/>
      <c r="D50" s="113">
        <v>0.16440668102194028</v>
      </c>
      <c r="E50" s="115">
        <v>113</v>
      </c>
      <c r="F50" s="114">
        <v>175</v>
      </c>
      <c r="G50" s="114">
        <v>179</v>
      </c>
      <c r="H50" s="114">
        <v>93</v>
      </c>
      <c r="I50" s="140">
        <v>90</v>
      </c>
      <c r="J50" s="115">
        <v>23</v>
      </c>
      <c r="K50" s="116">
        <v>25.555555555555557</v>
      </c>
    </row>
    <row r="51" spans="1:11" ht="14.1" customHeight="1" x14ac:dyDescent="0.2">
      <c r="A51" s="306" t="s">
        <v>274</v>
      </c>
      <c r="B51" s="307" t="s">
        <v>275</v>
      </c>
      <c r="C51" s="308"/>
      <c r="D51" s="113">
        <v>0.77256590816504689</v>
      </c>
      <c r="E51" s="115">
        <v>531</v>
      </c>
      <c r="F51" s="114">
        <v>564</v>
      </c>
      <c r="G51" s="114">
        <v>576</v>
      </c>
      <c r="H51" s="114">
        <v>536</v>
      </c>
      <c r="I51" s="140">
        <v>534</v>
      </c>
      <c r="J51" s="115">
        <v>-3</v>
      </c>
      <c r="K51" s="116">
        <v>-0.5617977528089888</v>
      </c>
    </row>
    <row r="52" spans="1:11" ht="14.1" customHeight="1" x14ac:dyDescent="0.2">
      <c r="A52" s="306">
        <v>71</v>
      </c>
      <c r="B52" s="307" t="s">
        <v>276</v>
      </c>
      <c r="C52" s="308"/>
      <c r="D52" s="113">
        <v>9.0409125298259916</v>
      </c>
      <c r="E52" s="115">
        <v>6214</v>
      </c>
      <c r="F52" s="114">
        <v>6194</v>
      </c>
      <c r="G52" s="114">
        <v>6201</v>
      </c>
      <c r="H52" s="114">
        <v>6112</v>
      </c>
      <c r="I52" s="140">
        <v>6124</v>
      </c>
      <c r="J52" s="115">
        <v>90</v>
      </c>
      <c r="K52" s="116">
        <v>1.4696276943174396</v>
      </c>
    </row>
    <row r="53" spans="1:11" ht="14.1" customHeight="1" x14ac:dyDescent="0.2">
      <c r="A53" s="306" t="s">
        <v>277</v>
      </c>
      <c r="B53" s="307" t="s">
        <v>278</v>
      </c>
      <c r="C53" s="308"/>
      <c r="D53" s="113">
        <v>2.933131583541873</v>
      </c>
      <c r="E53" s="115">
        <v>2016</v>
      </c>
      <c r="F53" s="114">
        <v>2018</v>
      </c>
      <c r="G53" s="114">
        <v>2015</v>
      </c>
      <c r="H53" s="114">
        <v>2007</v>
      </c>
      <c r="I53" s="140">
        <v>2011</v>
      </c>
      <c r="J53" s="115">
        <v>5</v>
      </c>
      <c r="K53" s="116">
        <v>0.2486325211337643</v>
      </c>
    </row>
    <row r="54" spans="1:11" ht="14.1" customHeight="1" x14ac:dyDescent="0.2">
      <c r="A54" s="306" t="s">
        <v>279</v>
      </c>
      <c r="B54" s="307" t="s">
        <v>280</v>
      </c>
      <c r="C54" s="308"/>
      <c r="D54" s="113">
        <v>5.3599487865913984</v>
      </c>
      <c r="E54" s="115">
        <v>3684</v>
      </c>
      <c r="F54" s="114">
        <v>3660</v>
      </c>
      <c r="G54" s="114">
        <v>3673</v>
      </c>
      <c r="H54" s="114">
        <v>3596</v>
      </c>
      <c r="I54" s="140">
        <v>3612</v>
      </c>
      <c r="J54" s="115">
        <v>72</v>
      </c>
      <c r="K54" s="116">
        <v>1.9933554817275747</v>
      </c>
    </row>
    <row r="55" spans="1:11" ht="14.1" customHeight="1" x14ac:dyDescent="0.2">
      <c r="A55" s="306">
        <v>72</v>
      </c>
      <c r="B55" s="307" t="s">
        <v>281</v>
      </c>
      <c r="C55" s="308"/>
      <c r="D55" s="113">
        <v>2.8938485712622941</v>
      </c>
      <c r="E55" s="115">
        <v>1989</v>
      </c>
      <c r="F55" s="114">
        <v>1996</v>
      </c>
      <c r="G55" s="114">
        <v>2022</v>
      </c>
      <c r="H55" s="114">
        <v>1947</v>
      </c>
      <c r="I55" s="140">
        <v>1958</v>
      </c>
      <c r="J55" s="115">
        <v>31</v>
      </c>
      <c r="K55" s="116">
        <v>1.5832482124616956</v>
      </c>
    </row>
    <row r="56" spans="1:11" ht="14.1" customHeight="1" x14ac:dyDescent="0.2">
      <c r="A56" s="306" t="s">
        <v>282</v>
      </c>
      <c r="B56" s="307" t="s">
        <v>283</v>
      </c>
      <c r="C56" s="308"/>
      <c r="D56" s="113">
        <v>1.1333876505848803</v>
      </c>
      <c r="E56" s="115">
        <v>779</v>
      </c>
      <c r="F56" s="114">
        <v>786</v>
      </c>
      <c r="G56" s="114">
        <v>795</v>
      </c>
      <c r="H56" s="114">
        <v>768</v>
      </c>
      <c r="I56" s="140">
        <v>769</v>
      </c>
      <c r="J56" s="115">
        <v>10</v>
      </c>
      <c r="K56" s="116">
        <v>1.3003901170351104</v>
      </c>
    </row>
    <row r="57" spans="1:11" ht="14.1" customHeight="1" x14ac:dyDescent="0.2">
      <c r="A57" s="306" t="s">
        <v>284</v>
      </c>
      <c r="B57" s="307" t="s">
        <v>285</v>
      </c>
      <c r="C57" s="308"/>
      <c r="D57" s="113">
        <v>0.86568119653145548</v>
      </c>
      <c r="E57" s="115">
        <v>595</v>
      </c>
      <c r="F57" s="114">
        <v>587</v>
      </c>
      <c r="G57" s="114">
        <v>600</v>
      </c>
      <c r="H57" s="114">
        <v>580</v>
      </c>
      <c r="I57" s="140">
        <v>577</v>
      </c>
      <c r="J57" s="115">
        <v>18</v>
      </c>
      <c r="K57" s="116">
        <v>3.119584055459272</v>
      </c>
    </row>
    <row r="58" spans="1:11" ht="14.1" customHeight="1" x14ac:dyDescent="0.2">
      <c r="A58" s="306">
        <v>73</v>
      </c>
      <c r="B58" s="307" t="s">
        <v>286</v>
      </c>
      <c r="C58" s="308"/>
      <c r="D58" s="113">
        <v>1.6527963685037537</v>
      </c>
      <c r="E58" s="115">
        <v>1136</v>
      </c>
      <c r="F58" s="114">
        <v>1124</v>
      </c>
      <c r="G58" s="114">
        <v>1131</v>
      </c>
      <c r="H58" s="114">
        <v>1095</v>
      </c>
      <c r="I58" s="140">
        <v>1122</v>
      </c>
      <c r="J58" s="115">
        <v>14</v>
      </c>
      <c r="K58" s="116">
        <v>1.2477718360071302</v>
      </c>
    </row>
    <row r="59" spans="1:11" ht="14.1" customHeight="1" x14ac:dyDescent="0.2">
      <c r="A59" s="306" t="s">
        <v>287</v>
      </c>
      <c r="B59" s="307" t="s">
        <v>288</v>
      </c>
      <c r="C59" s="308"/>
      <c r="D59" s="113">
        <v>1.1988593377175114</v>
      </c>
      <c r="E59" s="115">
        <v>824</v>
      </c>
      <c r="F59" s="114">
        <v>815</v>
      </c>
      <c r="G59" s="114">
        <v>823</v>
      </c>
      <c r="H59" s="114">
        <v>802</v>
      </c>
      <c r="I59" s="140">
        <v>816</v>
      </c>
      <c r="J59" s="115">
        <v>8</v>
      </c>
      <c r="K59" s="116">
        <v>0.98039215686274506</v>
      </c>
    </row>
    <row r="60" spans="1:11" ht="14.1" customHeight="1" x14ac:dyDescent="0.2">
      <c r="A60" s="306">
        <v>81</v>
      </c>
      <c r="B60" s="307" t="s">
        <v>289</v>
      </c>
      <c r="C60" s="308"/>
      <c r="D60" s="113">
        <v>5.9681080137345051</v>
      </c>
      <c r="E60" s="115">
        <v>4102</v>
      </c>
      <c r="F60" s="114">
        <v>4100</v>
      </c>
      <c r="G60" s="114">
        <v>4075</v>
      </c>
      <c r="H60" s="114">
        <v>3990</v>
      </c>
      <c r="I60" s="140">
        <v>3979</v>
      </c>
      <c r="J60" s="115">
        <v>123</v>
      </c>
      <c r="K60" s="116">
        <v>3.0912289519979894</v>
      </c>
    </row>
    <row r="61" spans="1:11" ht="14.1" customHeight="1" x14ac:dyDescent="0.2">
      <c r="A61" s="306" t="s">
        <v>290</v>
      </c>
      <c r="B61" s="307" t="s">
        <v>291</v>
      </c>
      <c r="C61" s="308"/>
      <c r="D61" s="113">
        <v>1.8666705464703486</v>
      </c>
      <c r="E61" s="115">
        <v>1283</v>
      </c>
      <c r="F61" s="114">
        <v>1281</v>
      </c>
      <c r="G61" s="114">
        <v>1279</v>
      </c>
      <c r="H61" s="114">
        <v>1234</v>
      </c>
      <c r="I61" s="140">
        <v>1241</v>
      </c>
      <c r="J61" s="115">
        <v>42</v>
      </c>
      <c r="K61" s="116">
        <v>3.3843674456083805</v>
      </c>
    </row>
    <row r="62" spans="1:11" ht="14.1" customHeight="1" x14ac:dyDescent="0.2">
      <c r="A62" s="306" t="s">
        <v>292</v>
      </c>
      <c r="B62" s="307" t="s">
        <v>293</v>
      </c>
      <c r="C62" s="308"/>
      <c r="D62" s="113">
        <v>2.4340918349531515</v>
      </c>
      <c r="E62" s="115">
        <v>1673</v>
      </c>
      <c r="F62" s="114">
        <v>1673</v>
      </c>
      <c r="G62" s="114">
        <v>1657</v>
      </c>
      <c r="H62" s="114">
        <v>1635</v>
      </c>
      <c r="I62" s="140">
        <v>1616</v>
      </c>
      <c r="J62" s="115">
        <v>57</v>
      </c>
      <c r="K62" s="116">
        <v>3.527227722772277</v>
      </c>
    </row>
    <row r="63" spans="1:11" ht="14.1" customHeight="1" x14ac:dyDescent="0.2">
      <c r="A63" s="306"/>
      <c r="B63" s="307" t="s">
        <v>294</v>
      </c>
      <c r="C63" s="308"/>
      <c r="D63" s="113">
        <v>2.098003841005645</v>
      </c>
      <c r="E63" s="115">
        <v>1442</v>
      </c>
      <c r="F63" s="114">
        <v>1443</v>
      </c>
      <c r="G63" s="114">
        <v>1435</v>
      </c>
      <c r="H63" s="114">
        <v>1413</v>
      </c>
      <c r="I63" s="140">
        <v>1398</v>
      </c>
      <c r="J63" s="115">
        <v>44</v>
      </c>
      <c r="K63" s="116">
        <v>3.1473533619456364</v>
      </c>
    </row>
    <row r="64" spans="1:11" ht="14.1" customHeight="1" x14ac:dyDescent="0.2">
      <c r="A64" s="306" t="s">
        <v>295</v>
      </c>
      <c r="B64" s="307" t="s">
        <v>296</v>
      </c>
      <c r="C64" s="308"/>
      <c r="D64" s="113">
        <v>0.33172321480533085</v>
      </c>
      <c r="E64" s="115">
        <v>228</v>
      </c>
      <c r="F64" s="114">
        <v>223</v>
      </c>
      <c r="G64" s="114">
        <v>218</v>
      </c>
      <c r="H64" s="114">
        <v>215</v>
      </c>
      <c r="I64" s="140">
        <v>216</v>
      </c>
      <c r="J64" s="115">
        <v>12</v>
      </c>
      <c r="K64" s="116">
        <v>5.5555555555555554</v>
      </c>
    </row>
    <row r="65" spans="1:11" ht="14.1" customHeight="1" x14ac:dyDescent="0.2">
      <c r="A65" s="306" t="s">
        <v>297</v>
      </c>
      <c r="B65" s="307" t="s">
        <v>298</v>
      </c>
      <c r="C65" s="308"/>
      <c r="D65" s="113">
        <v>0.62270849095035796</v>
      </c>
      <c r="E65" s="115">
        <v>428</v>
      </c>
      <c r="F65" s="114">
        <v>425</v>
      </c>
      <c r="G65" s="114">
        <v>425</v>
      </c>
      <c r="H65" s="114">
        <v>422</v>
      </c>
      <c r="I65" s="140">
        <v>426</v>
      </c>
      <c r="J65" s="115">
        <v>2</v>
      </c>
      <c r="K65" s="116">
        <v>0.46948356807511737</v>
      </c>
    </row>
    <row r="66" spans="1:11" ht="14.1" customHeight="1" x14ac:dyDescent="0.2">
      <c r="A66" s="306">
        <v>82</v>
      </c>
      <c r="B66" s="307" t="s">
        <v>299</v>
      </c>
      <c r="C66" s="308"/>
      <c r="D66" s="113">
        <v>2.4064482337193738</v>
      </c>
      <c r="E66" s="115">
        <v>1654</v>
      </c>
      <c r="F66" s="114">
        <v>1660</v>
      </c>
      <c r="G66" s="114">
        <v>1634</v>
      </c>
      <c r="H66" s="114">
        <v>1518</v>
      </c>
      <c r="I66" s="140">
        <v>1529</v>
      </c>
      <c r="J66" s="115">
        <v>125</v>
      </c>
      <c r="K66" s="116">
        <v>8.1752779594506215</v>
      </c>
    </row>
    <row r="67" spans="1:11" ht="14.1" customHeight="1" x14ac:dyDescent="0.2">
      <c r="A67" s="306" t="s">
        <v>300</v>
      </c>
      <c r="B67" s="307" t="s">
        <v>301</v>
      </c>
      <c r="C67" s="308"/>
      <c r="D67" s="113">
        <v>1.6440668102194029</v>
      </c>
      <c r="E67" s="115">
        <v>1130</v>
      </c>
      <c r="F67" s="114">
        <v>1129</v>
      </c>
      <c r="G67" s="114">
        <v>1104</v>
      </c>
      <c r="H67" s="114">
        <v>1016</v>
      </c>
      <c r="I67" s="140">
        <v>1021</v>
      </c>
      <c r="J67" s="115">
        <v>109</v>
      </c>
      <c r="K67" s="116">
        <v>10.675808031341822</v>
      </c>
    </row>
    <row r="68" spans="1:11" ht="14.1" customHeight="1" x14ac:dyDescent="0.2">
      <c r="A68" s="306" t="s">
        <v>302</v>
      </c>
      <c r="B68" s="307" t="s">
        <v>303</v>
      </c>
      <c r="C68" s="308"/>
      <c r="D68" s="113">
        <v>0.44229761974044113</v>
      </c>
      <c r="E68" s="115">
        <v>304</v>
      </c>
      <c r="F68" s="114">
        <v>312</v>
      </c>
      <c r="G68" s="114">
        <v>310</v>
      </c>
      <c r="H68" s="114">
        <v>291</v>
      </c>
      <c r="I68" s="140">
        <v>292</v>
      </c>
      <c r="J68" s="115">
        <v>12</v>
      </c>
      <c r="K68" s="116">
        <v>4.1095890410958908</v>
      </c>
    </row>
    <row r="69" spans="1:11" ht="14.1" customHeight="1" x14ac:dyDescent="0.2">
      <c r="A69" s="306">
        <v>83</v>
      </c>
      <c r="B69" s="307" t="s">
        <v>304</v>
      </c>
      <c r="C69" s="308"/>
      <c r="D69" s="113">
        <v>4.8929174183786301</v>
      </c>
      <c r="E69" s="115">
        <v>3363</v>
      </c>
      <c r="F69" s="114">
        <v>3320</v>
      </c>
      <c r="G69" s="114">
        <v>3298</v>
      </c>
      <c r="H69" s="114">
        <v>3211</v>
      </c>
      <c r="I69" s="140">
        <v>3188</v>
      </c>
      <c r="J69" s="115">
        <v>175</v>
      </c>
      <c r="K69" s="116">
        <v>5.4893350062735253</v>
      </c>
    </row>
    <row r="70" spans="1:11" ht="14.1" customHeight="1" x14ac:dyDescent="0.2">
      <c r="A70" s="306" t="s">
        <v>305</v>
      </c>
      <c r="B70" s="307" t="s">
        <v>306</v>
      </c>
      <c r="C70" s="308"/>
      <c r="D70" s="113">
        <v>4.0883431298376305</v>
      </c>
      <c r="E70" s="115">
        <v>2810</v>
      </c>
      <c r="F70" s="114">
        <v>2774</v>
      </c>
      <c r="G70" s="114">
        <v>2762</v>
      </c>
      <c r="H70" s="114">
        <v>2683</v>
      </c>
      <c r="I70" s="140">
        <v>2664</v>
      </c>
      <c r="J70" s="115">
        <v>146</v>
      </c>
      <c r="K70" s="116">
        <v>5.4804804804804803</v>
      </c>
    </row>
    <row r="71" spans="1:11" ht="14.1" customHeight="1" x14ac:dyDescent="0.2">
      <c r="A71" s="306"/>
      <c r="B71" s="307" t="s">
        <v>307</v>
      </c>
      <c r="C71" s="308"/>
      <c r="D71" s="113">
        <v>2.1940289821335042</v>
      </c>
      <c r="E71" s="115">
        <v>1508</v>
      </c>
      <c r="F71" s="114">
        <v>1492</v>
      </c>
      <c r="G71" s="114">
        <v>1491</v>
      </c>
      <c r="H71" s="114">
        <v>1432</v>
      </c>
      <c r="I71" s="140">
        <v>1435</v>
      </c>
      <c r="J71" s="115">
        <v>73</v>
      </c>
      <c r="K71" s="116">
        <v>5.0871080139372822</v>
      </c>
    </row>
    <row r="72" spans="1:11" ht="14.1" customHeight="1" x14ac:dyDescent="0.2">
      <c r="A72" s="306">
        <v>84</v>
      </c>
      <c r="B72" s="307" t="s">
        <v>308</v>
      </c>
      <c r="C72" s="308"/>
      <c r="D72" s="113">
        <v>0.8176686259675261</v>
      </c>
      <c r="E72" s="115">
        <v>562</v>
      </c>
      <c r="F72" s="114">
        <v>575</v>
      </c>
      <c r="G72" s="114">
        <v>569</v>
      </c>
      <c r="H72" s="114">
        <v>607</v>
      </c>
      <c r="I72" s="140">
        <v>611</v>
      </c>
      <c r="J72" s="115">
        <v>-49</v>
      </c>
      <c r="K72" s="116">
        <v>-8.0196399345335507</v>
      </c>
    </row>
    <row r="73" spans="1:11" ht="14.1" customHeight="1" x14ac:dyDescent="0.2">
      <c r="A73" s="306" t="s">
        <v>309</v>
      </c>
      <c r="B73" s="307" t="s">
        <v>310</v>
      </c>
      <c r="C73" s="308"/>
      <c r="D73" s="113">
        <v>0.29825990804865271</v>
      </c>
      <c r="E73" s="115">
        <v>205</v>
      </c>
      <c r="F73" s="114">
        <v>207</v>
      </c>
      <c r="G73" s="114">
        <v>198</v>
      </c>
      <c r="H73" s="114">
        <v>224</v>
      </c>
      <c r="I73" s="140">
        <v>221</v>
      </c>
      <c r="J73" s="115">
        <v>-16</v>
      </c>
      <c r="K73" s="116">
        <v>-7.2398190045248869</v>
      </c>
    </row>
    <row r="74" spans="1:11" ht="14.1" customHeight="1" x14ac:dyDescent="0.2">
      <c r="A74" s="306" t="s">
        <v>311</v>
      </c>
      <c r="B74" s="307" t="s">
        <v>312</v>
      </c>
      <c r="C74" s="308"/>
      <c r="D74" s="113">
        <v>0.12221381598091137</v>
      </c>
      <c r="E74" s="115">
        <v>84</v>
      </c>
      <c r="F74" s="114">
        <v>86</v>
      </c>
      <c r="G74" s="114">
        <v>86</v>
      </c>
      <c r="H74" s="114">
        <v>102</v>
      </c>
      <c r="I74" s="140">
        <v>108</v>
      </c>
      <c r="J74" s="115">
        <v>-24</v>
      </c>
      <c r="K74" s="116">
        <v>-22.222222222222221</v>
      </c>
    </row>
    <row r="75" spans="1:11" ht="14.1" customHeight="1" x14ac:dyDescent="0.2">
      <c r="A75" s="306" t="s">
        <v>313</v>
      </c>
      <c r="B75" s="307" t="s">
        <v>314</v>
      </c>
      <c r="C75" s="308"/>
      <c r="D75" s="113">
        <v>3.0553453995227842E-2</v>
      </c>
      <c r="E75" s="115">
        <v>21</v>
      </c>
      <c r="F75" s="114">
        <v>21</v>
      </c>
      <c r="G75" s="114">
        <v>20</v>
      </c>
      <c r="H75" s="114">
        <v>19</v>
      </c>
      <c r="I75" s="140">
        <v>18</v>
      </c>
      <c r="J75" s="115">
        <v>3</v>
      </c>
      <c r="K75" s="116">
        <v>16.666666666666668</v>
      </c>
    </row>
    <row r="76" spans="1:11" ht="14.1" customHeight="1" x14ac:dyDescent="0.2">
      <c r="A76" s="306">
        <v>91</v>
      </c>
      <c r="B76" s="307" t="s">
        <v>315</v>
      </c>
      <c r="C76" s="308"/>
      <c r="D76" s="113">
        <v>0.15567712273758949</v>
      </c>
      <c r="E76" s="115">
        <v>107</v>
      </c>
      <c r="F76" s="114">
        <v>94</v>
      </c>
      <c r="G76" s="114">
        <v>101</v>
      </c>
      <c r="H76" s="114">
        <v>100</v>
      </c>
      <c r="I76" s="140">
        <v>100</v>
      </c>
      <c r="J76" s="115">
        <v>7</v>
      </c>
      <c r="K76" s="116">
        <v>7</v>
      </c>
    </row>
    <row r="77" spans="1:11" ht="14.1" customHeight="1" x14ac:dyDescent="0.2">
      <c r="A77" s="306">
        <v>92</v>
      </c>
      <c r="B77" s="307" t="s">
        <v>316</v>
      </c>
      <c r="C77" s="308"/>
      <c r="D77" s="113">
        <v>0.4772158528778444</v>
      </c>
      <c r="E77" s="115">
        <v>328</v>
      </c>
      <c r="F77" s="114">
        <v>324</v>
      </c>
      <c r="G77" s="114">
        <v>320</v>
      </c>
      <c r="H77" s="114">
        <v>280</v>
      </c>
      <c r="I77" s="140">
        <v>273</v>
      </c>
      <c r="J77" s="115">
        <v>55</v>
      </c>
      <c r="K77" s="116">
        <v>20.146520146520146</v>
      </c>
    </row>
    <row r="78" spans="1:11" ht="14.1" customHeight="1" x14ac:dyDescent="0.2">
      <c r="A78" s="306">
        <v>93</v>
      </c>
      <c r="B78" s="307" t="s">
        <v>317</v>
      </c>
      <c r="C78" s="308"/>
      <c r="D78" s="113">
        <v>0.13821800616888785</v>
      </c>
      <c r="E78" s="115">
        <v>95</v>
      </c>
      <c r="F78" s="114">
        <v>94</v>
      </c>
      <c r="G78" s="114">
        <v>99</v>
      </c>
      <c r="H78" s="114">
        <v>98</v>
      </c>
      <c r="I78" s="140">
        <v>100</v>
      </c>
      <c r="J78" s="115">
        <v>-5</v>
      </c>
      <c r="K78" s="116">
        <v>-5</v>
      </c>
    </row>
    <row r="79" spans="1:11" ht="14.1" customHeight="1" x14ac:dyDescent="0.2">
      <c r="A79" s="306">
        <v>94</v>
      </c>
      <c r="B79" s="307" t="s">
        <v>318</v>
      </c>
      <c r="C79" s="308"/>
      <c r="D79" s="113" t="s">
        <v>513</v>
      </c>
      <c r="E79" s="115" t="s">
        <v>513</v>
      </c>
      <c r="F79" s="114" t="s">
        <v>513</v>
      </c>
      <c r="G79" s="114" t="s">
        <v>513</v>
      </c>
      <c r="H79" s="114">
        <v>43</v>
      </c>
      <c r="I79" s="140">
        <v>48</v>
      </c>
      <c r="J79" s="115" t="s">
        <v>513</v>
      </c>
      <c r="K79" s="116" t="s">
        <v>513</v>
      </c>
    </row>
    <row r="80" spans="1:11" ht="14.1" customHeight="1" x14ac:dyDescent="0.2">
      <c r="A80" s="306" t="s">
        <v>319</v>
      </c>
      <c r="B80" s="307" t="s">
        <v>320</v>
      </c>
      <c r="C80" s="308"/>
      <c r="D80" s="113" t="s">
        <v>513</v>
      </c>
      <c r="E80" s="115" t="s">
        <v>513</v>
      </c>
      <c r="F80" s="114" t="s">
        <v>513</v>
      </c>
      <c r="G80" s="114" t="s">
        <v>513</v>
      </c>
      <c r="H80" s="114">
        <v>0</v>
      </c>
      <c r="I80" s="140" t="s">
        <v>513</v>
      </c>
      <c r="J80" s="115" t="s">
        <v>513</v>
      </c>
      <c r="K80" s="116" t="s">
        <v>513</v>
      </c>
    </row>
    <row r="81" spans="1:11" ht="14.1" customHeight="1" x14ac:dyDescent="0.2">
      <c r="A81" s="310" t="s">
        <v>321</v>
      </c>
      <c r="B81" s="311" t="s">
        <v>224</v>
      </c>
      <c r="C81" s="312"/>
      <c r="D81" s="125">
        <v>1.2032241168596869</v>
      </c>
      <c r="E81" s="143">
        <v>827</v>
      </c>
      <c r="F81" s="144">
        <v>835</v>
      </c>
      <c r="G81" s="144">
        <v>834</v>
      </c>
      <c r="H81" s="144">
        <v>798</v>
      </c>
      <c r="I81" s="145">
        <v>808</v>
      </c>
      <c r="J81" s="143">
        <v>19</v>
      </c>
      <c r="K81" s="146">
        <v>2.3514851485148514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19000</v>
      </c>
      <c r="E12" s="114">
        <v>19412</v>
      </c>
      <c r="F12" s="114">
        <v>19539</v>
      </c>
      <c r="G12" s="114">
        <v>19577</v>
      </c>
      <c r="H12" s="140">
        <v>19308</v>
      </c>
      <c r="I12" s="115">
        <v>-308</v>
      </c>
      <c r="J12" s="116">
        <v>-1.595193702092397</v>
      </c>
      <c r="K12"/>
      <c r="L12"/>
      <c r="M12"/>
      <c r="N12"/>
      <c r="O12"/>
      <c r="P12"/>
    </row>
    <row r="13" spans="1:16" s="110" customFormat="1" ht="14.45" customHeight="1" x14ac:dyDescent="0.2">
      <c r="A13" s="120" t="s">
        <v>105</v>
      </c>
      <c r="B13" s="119" t="s">
        <v>106</v>
      </c>
      <c r="C13" s="113">
        <v>42.484210526315792</v>
      </c>
      <c r="D13" s="115">
        <v>8072</v>
      </c>
      <c r="E13" s="114">
        <v>8156</v>
      </c>
      <c r="F13" s="114">
        <v>8218</v>
      </c>
      <c r="G13" s="114">
        <v>8093</v>
      </c>
      <c r="H13" s="140">
        <v>7955</v>
      </c>
      <c r="I13" s="115">
        <v>117</v>
      </c>
      <c r="J13" s="116">
        <v>1.4707730986800753</v>
      </c>
      <c r="K13"/>
      <c r="L13"/>
      <c r="M13"/>
      <c r="N13"/>
      <c r="O13"/>
      <c r="P13"/>
    </row>
    <row r="14" spans="1:16" s="110" customFormat="1" ht="14.45" customHeight="1" x14ac:dyDescent="0.2">
      <c r="A14" s="120"/>
      <c r="B14" s="119" t="s">
        <v>107</v>
      </c>
      <c r="C14" s="113">
        <v>57.515789473684208</v>
      </c>
      <c r="D14" s="115">
        <v>10928</v>
      </c>
      <c r="E14" s="114">
        <v>11256</v>
      </c>
      <c r="F14" s="114">
        <v>11321</v>
      </c>
      <c r="G14" s="114">
        <v>11484</v>
      </c>
      <c r="H14" s="140">
        <v>11353</v>
      </c>
      <c r="I14" s="115">
        <v>-425</v>
      </c>
      <c r="J14" s="116">
        <v>-3.74350391966881</v>
      </c>
      <c r="K14"/>
      <c r="L14"/>
      <c r="M14"/>
      <c r="N14"/>
      <c r="O14"/>
      <c r="P14"/>
    </row>
    <row r="15" spans="1:16" s="110" customFormat="1" ht="14.45" customHeight="1" x14ac:dyDescent="0.2">
      <c r="A15" s="118" t="s">
        <v>105</v>
      </c>
      <c r="B15" s="121" t="s">
        <v>108</v>
      </c>
      <c r="C15" s="113">
        <v>20.168421052631579</v>
      </c>
      <c r="D15" s="115">
        <v>3832</v>
      </c>
      <c r="E15" s="114">
        <v>3906</v>
      </c>
      <c r="F15" s="114">
        <v>3943</v>
      </c>
      <c r="G15" s="114">
        <v>4046</v>
      </c>
      <c r="H15" s="140">
        <v>3851</v>
      </c>
      <c r="I15" s="115">
        <v>-19</v>
      </c>
      <c r="J15" s="116">
        <v>-0.49337834328745778</v>
      </c>
      <c r="K15"/>
      <c r="L15"/>
      <c r="M15"/>
      <c r="N15"/>
      <c r="O15"/>
      <c r="P15"/>
    </row>
    <row r="16" spans="1:16" s="110" customFormat="1" ht="14.45" customHeight="1" x14ac:dyDescent="0.2">
      <c r="A16" s="118"/>
      <c r="B16" s="121" t="s">
        <v>109</v>
      </c>
      <c r="C16" s="113">
        <v>48.389473684210529</v>
      </c>
      <c r="D16" s="115">
        <v>9194</v>
      </c>
      <c r="E16" s="114">
        <v>9422</v>
      </c>
      <c r="F16" s="114">
        <v>9513</v>
      </c>
      <c r="G16" s="114">
        <v>9486</v>
      </c>
      <c r="H16" s="140">
        <v>9520</v>
      </c>
      <c r="I16" s="115">
        <v>-326</v>
      </c>
      <c r="J16" s="116">
        <v>-3.4243697478991595</v>
      </c>
      <c r="K16"/>
      <c r="L16"/>
      <c r="M16"/>
      <c r="N16"/>
      <c r="O16"/>
      <c r="P16"/>
    </row>
    <row r="17" spans="1:16" s="110" customFormat="1" ht="14.45" customHeight="1" x14ac:dyDescent="0.2">
      <c r="A17" s="118"/>
      <c r="B17" s="121" t="s">
        <v>110</v>
      </c>
      <c r="C17" s="113">
        <v>18.231578947368423</v>
      </c>
      <c r="D17" s="115">
        <v>3464</v>
      </c>
      <c r="E17" s="114">
        <v>3549</v>
      </c>
      <c r="F17" s="114">
        <v>3534</v>
      </c>
      <c r="G17" s="114">
        <v>3518</v>
      </c>
      <c r="H17" s="140">
        <v>3483</v>
      </c>
      <c r="I17" s="115">
        <v>-19</v>
      </c>
      <c r="J17" s="116">
        <v>-0.54550674705713464</v>
      </c>
      <c r="K17"/>
      <c r="L17"/>
      <c r="M17"/>
      <c r="N17"/>
      <c r="O17"/>
      <c r="P17"/>
    </row>
    <row r="18" spans="1:16" s="110" customFormat="1" ht="14.45" customHeight="1" x14ac:dyDescent="0.2">
      <c r="A18" s="120"/>
      <c r="B18" s="121" t="s">
        <v>111</v>
      </c>
      <c r="C18" s="113">
        <v>13.210526315789474</v>
      </c>
      <c r="D18" s="115">
        <v>2510</v>
      </c>
      <c r="E18" s="114">
        <v>2535</v>
      </c>
      <c r="F18" s="114">
        <v>2549</v>
      </c>
      <c r="G18" s="114">
        <v>2527</v>
      </c>
      <c r="H18" s="140">
        <v>2454</v>
      </c>
      <c r="I18" s="115">
        <v>56</v>
      </c>
      <c r="J18" s="116">
        <v>2.2819885900570496</v>
      </c>
      <c r="K18"/>
      <c r="L18"/>
      <c r="M18"/>
      <c r="N18"/>
      <c r="O18"/>
      <c r="P18"/>
    </row>
    <row r="19" spans="1:16" s="110" customFormat="1" ht="14.45" customHeight="1" x14ac:dyDescent="0.2">
      <c r="A19" s="120"/>
      <c r="B19" s="121" t="s">
        <v>112</v>
      </c>
      <c r="C19" s="113">
        <v>1.3736842105263158</v>
      </c>
      <c r="D19" s="115">
        <v>261</v>
      </c>
      <c r="E19" s="114">
        <v>255</v>
      </c>
      <c r="F19" s="114">
        <v>281</v>
      </c>
      <c r="G19" s="114">
        <v>243</v>
      </c>
      <c r="H19" s="140">
        <v>241</v>
      </c>
      <c r="I19" s="115">
        <v>20</v>
      </c>
      <c r="J19" s="116">
        <v>8.2987551867219924</v>
      </c>
      <c r="K19"/>
      <c r="L19"/>
      <c r="M19"/>
      <c r="N19"/>
      <c r="O19"/>
      <c r="P19"/>
    </row>
    <row r="20" spans="1:16" s="110" customFormat="1" ht="14.45" customHeight="1" x14ac:dyDescent="0.2">
      <c r="A20" s="120" t="s">
        <v>113</v>
      </c>
      <c r="B20" s="119" t="s">
        <v>116</v>
      </c>
      <c r="C20" s="113">
        <v>92.421052631578945</v>
      </c>
      <c r="D20" s="115">
        <v>17560</v>
      </c>
      <c r="E20" s="114">
        <v>17992</v>
      </c>
      <c r="F20" s="114">
        <v>18220</v>
      </c>
      <c r="G20" s="114">
        <v>18350</v>
      </c>
      <c r="H20" s="140">
        <v>18010</v>
      </c>
      <c r="I20" s="115">
        <v>-450</v>
      </c>
      <c r="J20" s="116">
        <v>-2.498611882287618</v>
      </c>
      <c r="K20"/>
      <c r="L20"/>
      <c r="M20"/>
      <c r="N20"/>
      <c r="O20"/>
      <c r="P20"/>
    </row>
    <row r="21" spans="1:16" s="110" customFormat="1" ht="14.45" customHeight="1" x14ac:dyDescent="0.2">
      <c r="A21" s="123"/>
      <c r="B21" s="124" t="s">
        <v>117</v>
      </c>
      <c r="C21" s="125">
        <v>7.3</v>
      </c>
      <c r="D21" s="143">
        <v>1387</v>
      </c>
      <c r="E21" s="144">
        <v>1367</v>
      </c>
      <c r="F21" s="144">
        <v>1264</v>
      </c>
      <c r="G21" s="144">
        <v>1178</v>
      </c>
      <c r="H21" s="145">
        <v>1253</v>
      </c>
      <c r="I21" s="143">
        <v>134</v>
      </c>
      <c r="J21" s="146">
        <v>10.694333599361533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19564</v>
      </c>
      <c r="E56" s="114">
        <v>19989</v>
      </c>
      <c r="F56" s="114">
        <v>20102</v>
      </c>
      <c r="G56" s="114">
        <v>20189</v>
      </c>
      <c r="H56" s="140">
        <v>19892</v>
      </c>
      <c r="I56" s="115">
        <v>-328</v>
      </c>
      <c r="J56" s="116">
        <v>-1.6489040820430323</v>
      </c>
      <c r="K56"/>
      <c r="L56"/>
      <c r="M56"/>
      <c r="N56"/>
      <c r="O56"/>
      <c r="P56"/>
    </row>
    <row r="57" spans="1:16" s="110" customFormat="1" ht="14.45" customHeight="1" x14ac:dyDescent="0.2">
      <c r="A57" s="120" t="s">
        <v>105</v>
      </c>
      <c r="B57" s="119" t="s">
        <v>106</v>
      </c>
      <c r="C57" s="113">
        <v>40.211613167041506</v>
      </c>
      <c r="D57" s="115">
        <v>7867</v>
      </c>
      <c r="E57" s="114">
        <v>7978</v>
      </c>
      <c r="F57" s="114">
        <v>8016</v>
      </c>
      <c r="G57" s="114">
        <v>7964</v>
      </c>
      <c r="H57" s="140">
        <v>7827</v>
      </c>
      <c r="I57" s="115">
        <v>40</v>
      </c>
      <c r="J57" s="116">
        <v>0.51105148843746007</v>
      </c>
    </row>
    <row r="58" spans="1:16" s="110" customFormat="1" ht="14.45" customHeight="1" x14ac:dyDescent="0.2">
      <c r="A58" s="120"/>
      <c r="B58" s="119" t="s">
        <v>107</v>
      </c>
      <c r="C58" s="113">
        <v>59.788386832958494</v>
      </c>
      <c r="D58" s="115">
        <v>11697</v>
      </c>
      <c r="E58" s="114">
        <v>12011</v>
      </c>
      <c r="F58" s="114">
        <v>12086</v>
      </c>
      <c r="G58" s="114">
        <v>12225</v>
      </c>
      <c r="H58" s="140">
        <v>12065</v>
      </c>
      <c r="I58" s="115">
        <v>-368</v>
      </c>
      <c r="J58" s="116">
        <v>-3.0501450476585164</v>
      </c>
    </row>
    <row r="59" spans="1:16" s="110" customFormat="1" ht="14.45" customHeight="1" x14ac:dyDescent="0.2">
      <c r="A59" s="118" t="s">
        <v>105</v>
      </c>
      <c r="B59" s="121" t="s">
        <v>108</v>
      </c>
      <c r="C59" s="113">
        <v>18.058679206706195</v>
      </c>
      <c r="D59" s="115">
        <v>3533</v>
      </c>
      <c r="E59" s="114">
        <v>3650</v>
      </c>
      <c r="F59" s="114">
        <v>3660</v>
      </c>
      <c r="G59" s="114">
        <v>3775</v>
      </c>
      <c r="H59" s="140">
        <v>3601</v>
      </c>
      <c r="I59" s="115">
        <v>-68</v>
      </c>
      <c r="J59" s="116">
        <v>-1.8883643432379895</v>
      </c>
    </row>
    <row r="60" spans="1:16" s="110" customFormat="1" ht="14.45" customHeight="1" x14ac:dyDescent="0.2">
      <c r="A60" s="118"/>
      <c r="B60" s="121" t="s">
        <v>109</v>
      </c>
      <c r="C60" s="113">
        <v>50.010222858311181</v>
      </c>
      <c r="D60" s="115">
        <v>9784</v>
      </c>
      <c r="E60" s="114">
        <v>10016</v>
      </c>
      <c r="F60" s="114">
        <v>10119</v>
      </c>
      <c r="G60" s="114">
        <v>10147</v>
      </c>
      <c r="H60" s="140">
        <v>10117</v>
      </c>
      <c r="I60" s="115">
        <v>-333</v>
      </c>
      <c r="J60" s="116">
        <v>-3.2914895720075119</v>
      </c>
    </row>
    <row r="61" spans="1:16" s="110" customFormat="1" ht="14.45" customHeight="1" x14ac:dyDescent="0.2">
      <c r="A61" s="118"/>
      <c r="B61" s="121" t="s">
        <v>110</v>
      </c>
      <c r="C61" s="113">
        <v>18.840727867511756</v>
      </c>
      <c r="D61" s="115">
        <v>3686</v>
      </c>
      <c r="E61" s="114">
        <v>3750</v>
      </c>
      <c r="F61" s="114">
        <v>3741</v>
      </c>
      <c r="G61" s="114">
        <v>3705</v>
      </c>
      <c r="H61" s="140">
        <v>3682</v>
      </c>
      <c r="I61" s="115">
        <v>4</v>
      </c>
      <c r="J61" s="116">
        <v>0.10863661053775123</v>
      </c>
    </row>
    <row r="62" spans="1:16" s="110" customFormat="1" ht="14.45" customHeight="1" x14ac:dyDescent="0.2">
      <c r="A62" s="120"/>
      <c r="B62" s="121" t="s">
        <v>111</v>
      </c>
      <c r="C62" s="113">
        <v>13.090370067470865</v>
      </c>
      <c r="D62" s="115">
        <v>2561</v>
      </c>
      <c r="E62" s="114">
        <v>2573</v>
      </c>
      <c r="F62" s="114">
        <v>2582</v>
      </c>
      <c r="G62" s="114">
        <v>2562</v>
      </c>
      <c r="H62" s="140">
        <v>2492</v>
      </c>
      <c r="I62" s="115">
        <v>69</v>
      </c>
      <c r="J62" s="116">
        <v>2.768860353130016</v>
      </c>
    </row>
    <row r="63" spans="1:16" s="110" customFormat="1" ht="14.45" customHeight="1" x14ac:dyDescent="0.2">
      <c r="A63" s="120"/>
      <c r="B63" s="121" t="s">
        <v>112</v>
      </c>
      <c r="C63" s="113">
        <v>1.4363115927213248</v>
      </c>
      <c r="D63" s="115">
        <v>281</v>
      </c>
      <c r="E63" s="114">
        <v>282</v>
      </c>
      <c r="F63" s="114">
        <v>286</v>
      </c>
      <c r="G63" s="114">
        <v>249</v>
      </c>
      <c r="H63" s="140">
        <v>247</v>
      </c>
      <c r="I63" s="115">
        <v>34</v>
      </c>
      <c r="J63" s="116">
        <v>13.765182186234817</v>
      </c>
    </row>
    <row r="64" spans="1:16" s="110" customFormat="1" ht="14.45" customHeight="1" x14ac:dyDescent="0.2">
      <c r="A64" s="120" t="s">
        <v>113</v>
      </c>
      <c r="B64" s="119" t="s">
        <v>116</v>
      </c>
      <c r="C64" s="113">
        <v>92.496421999591092</v>
      </c>
      <c r="D64" s="115">
        <v>18096</v>
      </c>
      <c r="E64" s="114">
        <v>18566</v>
      </c>
      <c r="F64" s="114">
        <v>18751</v>
      </c>
      <c r="G64" s="114">
        <v>18859</v>
      </c>
      <c r="H64" s="140">
        <v>18570</v>
      </c>
      <c r="I64" s="115">
        <v>-474</v>
      </c>
      <c r="J64" s="116">
        <v>-2.5525040387722133</v>
      </c>
    </row>
    <row r="65" spans="1:10" s="110" customFormat="1" ht="14.45" customHeight="1" x14ac:dyDescent="0.2">
      <c r="A65" s="123"/>
      <c r="B65" s="124" t="s">
        <v>117</v>
      </c>
      <c r="C65" s="125">
        <v>7.2582294009405031</v>
      </c>
      <c r="D65" s="143">
        <v>1420</v>
      </c>
      <c r="E65" s="144">
        <v>1372</v>
      </c>
      <c r="F65" s="144">
        <v>1299</v>
      </c>
      <c r="G65" s="144">
        <v>1282</v>
      </c>
      <c r="H65" s="145">
        <v>1282</v>
      </c>
      <c r="I65" s="143">
        <v>138</v>
      </c>
      <c r="J65" s="146">
        <v>10.76443057722309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19000</v>
      </c>
      <c r="G11" s="114">
        <v>19412</v>
      </c>
      <c r="H11" s="114">
        <v>19539</v>
      </c>
      <c r="I11" s="114">
        <v>19577</v>
      </c>
      <c r="J11" s="140">
        <v>19308</v>
      </c>
      <c r="K11" s="114">
        <v>-308</v>
      </c>
      <c r="L11" s="116">
        <v>-1.595193702092397</v>
      </c>
    </row>
    <row r="12" spans="1:17" s="110" customFormat="1" ht="24" customHeight="1" x14ac:dyDescent="0.2">
      <c r="A12" s="604" t="s">
        <v>185</v>
      </c>
      <c r="B12" s="605"/>
      <c r="C12" s="605"/>
      <c r="D12" s="606"/>
      <c r="E12" s="113">
        <v>42.484210526315792</v>
      </c>
      <c r="F12" s="115">
        <v>8072</v>
      </c>
      <c r="G12" s="114">
        <v>8156</v>
      </c>
      <c r="H12" s="114">
        <v>8218</v>
      </c>
      <c r="I12" s="114">
        <v>8093</v>
      </c>
      <c r="J12" s="140">
        <v>7955</v>
      </c>
      <c r="K12" s="114">
        <v>117</v>
      </c>
      <c r="L12" s="116">
        <v>1.4707730986800753</v>
      </c>
    </row>
    <row r="13" spans="1:17" s="110" customFormat="1" ht="15" customHeight="1" x14ac:dyDescent="0.2">
      <c r="A13" s="120"/>
      <c r="B13" s="612" t="s">
        <v>107</v>
      </c>
      <c r="C13" s="612"/>
      <c r="E13" s="113">
        <v>57.515789473684208</v>
      </c>
      <c r="F13" s="115">
        <v>10928</v>
      </c>
      <c r="G13" s="114">
        <v>11256</v>
      </c>
      <c r="H13" s="114">
        <v>11321</v>
      </c>
      <c r="I13" s="114">
        <v>11484</v>
      </c>
      <c r="J13" s="140">
        <v>11353</v>
      </c>
      <c r="K13" s="114">
        <v>-425</v>
      </c>
      <c r="L13" s="116">
        <v>-3.74350391966881</v>
      </c>
    </row>
    <row r="14" spans="1:17" s="110" customFormat="1" ht="22.5" customHeight="1" x14ac:dyDescent="0.2">
      <c r="A14" s="604" t="s">
        <v>186</v>
      </c>
      <c r="B14" s="605"/>
      <c r="C14" s="605"/>
      <c r="D14" s="606"/>
      <c r="E14" s="113">
        <v>20.168421052631579</v>
      </c>
      <c r="F14" s="115">
        <v>3832</v>
      </c>
      <c r="G14" s="114">
        <v>3906</v>
      </c>
      <c r="H14" s="114">
        <v>3943</v>
      </c>
      <c r="I14" s="114">
        <v>4046</v>
      </c>
      <c r="J14" s="140">
        <v>3851</v>
      </c>
      <c r="K14" s="114">
        <v>-19</v>
      </c>
      <c r="L14" s="116">
        <v>-0.49337834328745778</v>
      </c>
    </row>
    <row r="15" spans="1:17" s="110" customFormat="1" ht="15" customHeight="1" x14ac:dyDescent="0.2">
      <c r="A15" s="120"/>
      <c r="B15" s="119"/>
      <c r="C15" s="258" t="s">
        <v>106</v>
      </c>
      <c r="E15" s="113">
        <v>50.417536534446761</v>
      </c>
      <c r="F15" s="115">
        <v>1932</v>
      </c>
      <c r="G15" s="114">
        <v>1950</v>
      </c>
      <c r="H15" s="114">
        <v>1951</v>
      </c>
      <c r="I15" s="114">
        <v>1956</v>
      </c>
      <c r="J15" s="140">
        <v>1880</v>
      </c>
      <c r="K15" s="114">
        <v>52</v>
      </c>
      <c r="L15" s="116">
        <v>2.7659574468085109</v>
      </c>
    </row>
    <row r="16" spans="1:17" s="110" customFormat="1" ht="15" customHeight="1" x14ac:dyDescent="0.2">
      <c r="A16" s="120"/>
      <c r="B16" s="119"/>
      <c r="C16" s="258" t="s">
        <v>107</v>
      </c>
      <c r="E16" s="113">
        <v>49.582463465553239</v>
      </c>
      <c r="F16" s="115">
        <v>1900</v>
      </c>
      <c r="G16" s="114">
        <v>1956</v>
      </c>
      <c r="H16" s="114">
        <v>1992</v>
      </c>
      <c r="I16" s="114">
        <v>2090</v>
      </c>
      <c r="J16" s="140">
        <v>1971</v>
      </c>
      <c r="K16" s="114">
        <v>-71</v>
      </c>
      <c r="L16" s="116">
        <v>-3.602232369355657</v>
      </c>
    </row>
    <row r="17" spans="1:12" s="110" customFormat="1" ht="15" customHeight="1" x14ac:dyDescent="0.2">
      <c r="A17" s="120"/>
      <c r="B17" s="121" t="s">
        <v>109</v>
      </c>
      <c r="C17" s="258"/>
      <c r="E17" s="113">
        <v>48.389473684210529</v>
      </c>
      <c r="F17" s="115">
        <v>9194</v>
      </c>
      <c r="G17" s="114">
        <v>9422</v>
      </c>
      <c r="H17" s="114">
        <v>9513</v>
      </c>
      <c r="I17" s="114">
        <v>9486</v>
      </c>
      <c r="J17" s="140">
        <v>9520</v>
      </c>
      <c r="K17" s="114">
        <v>-326</v>
      </c>
      <c r="L17" s="116">
        <v>-3.4243697478991595</v>
      </c>
    </row>
    <row r="18" spans="1:12" s="110" customFormat="1" ht="15" customHeight="1" x14ac:dyDescent="0.2">
      <c r="A18" s="120"/>
      <c r="B18" s="119"/>
      <c r="C18" s="258" t="s">
        <v>106</v>
      </c>
      <c r="E18" s="113">
        <v>37.742005655862521</v>
      </c>
      <c r="F18" s="115">
        <v>3470</v>
      </c>
      <c r="G18" s="114">
        <v>3504</v>
      </c>
      <c r="H18" s="114">
        <v>3530</v>
      </c>
      <c r="I18" s="114">
        <v>3419</v>
      </c>
      <c r="J18" s="140">
        <v>3416</v>
      </c>
      <c r="K18" s="114">
        <v>54</v>
      </c>
      <c r="L18" s="116">
        <v>1.5807962529274004</v>
      </c>
    </row>
    <row r="19" spans="1:12" s="110" customFormat="1" ht="15" customHeight="1" x14ac:dyDescent="0.2">
      <c r="A19" s="120"/>
      <c r="B19" s="119"/>
      <c r="C19" s="258" t="s">
        <v>107</v>
      </c>
      <c r="E19" s="113">
        <v>62.257994344137479</v>
      </c>
      <c r="F19" s="115">
        <v>5724</v>
      </c>
      <c r="G19" s="114">
        <v>5918</v>
      </c>
      <c r="H19" s="114">
        <v>5983</v>
      </c>
      <c r="I19" s="114">
        <v>6067</v>
      </c>
      <c r="J19" s="140">
        <v>6104</v>
      </c>
      <c r="K19" s="114">
        <v>-380</v>
      </c>
      <c r="L19" s="116">
        <v>-6.2254259501965921</v>
      </c>
    </row>
    <row r="20" spans="1:12" s="110" customFormat="1" ht="15" customHeight="1" x14ac:dyDescent="0.2">
      <c r="A20" s="120"/>
      <c r="B20" s="121" t="s">
        <v>110</v>
      </c>
      <c r="C20" s="258"/>
      <c r="E20" s="113">
        <v>18.231578947368423</v>
      </c>
      <c r="F20" s="115">
        <v>3464</v>
      </c>
      <c r="G20" s="114">
        <v>3549</v>
      </c>
      <c r="H20" s="114">
        <v>3534</v>
      </c>
      <c r="I20" s="114">
        <v>3518</v>
      </c>
      <c r="J20" s="140">
        <v>3483</v>
      </c>
      <c r="K20" s="114">
        <v>-19</v>
      </c>
      <c r="L20" s="116">
        <v>-0.54550674705713464</v>
      </c>
    </row>
    <row r="21" spans="1:12" s="110" customFormat="1" ht="15" customHeight="1" x14ac:dyDescent="0.2">
      <c r="A21" s="120"/>
      <c r="B21" s="119"/>
      <c r="C21" s="258" t="s">
        <v>106</v>
      </c>
      <c r="E21" s="113">
        <v>35.132794457274827</v>
      </c>
      <c r="F21" s="115">
        <v>1217</v>
      </c>
      <c r="G21" s="114">
        <v>1252</v>
      </c>
      <c r="H21" s="114">
        <v>1254</v>
      </c>
      <c r="I21" s="114">
        <v>1239</v>
      </c>
      <c r="J21" s="140">
        <v>1229</v>
      </c>
      <c r="K21" s="114">
        <v>-12</v>
      </c>
      <c r="L21" s="116">
        <v>-0.97640358014646056</v>
      </c>
    </row>
    <row r="22" spans="1:12" s="110" customFormat="1" ht="15" customHeight="1" x14ac:dyDescent="0.2">
      <c r="A22" s="120"/>
      <c r="B22" s="119"/>
      <c r="C22" s="258" t="s">
        <v>107</v>
      </c>
      <c r="E22" s="113">
        <v>64.867205542725173</v>
      </c>
      <c r="F22" s="115">
        <v>2247</v>
      </c>
      <c r="G22" s="114">
        <v>2297</v>
      </c>
      <c r="H22" s="114">
        <v>2280</v>
      </c>
      <c r="I22" s="114">
        <v>2279</v>
      </c>
      <c r="J22" s="140">
        <v>2254</v>
      </c>
      <c r="K22" s="114">
        <v>-7</v>
      </c>
      <c r="L22" s="116">
        <v>-0.3105590062111801</v>
      </c>
    </row>
    <row r="23" spans="1:12" s="110" customFormat="1" ht="15" customHeight="1" x14ac:dyDescent="0.2">
      <c r="A23" s="120"/>
      <c r="B23" s="121" t="s">
        <v>111</v>
      </c>
      <c r="C23" s="258"/>
      <c r="E23" s="113">
        <v>13.210526315789474</v>
      </c>
      <c r="F23" s="115">
        <v>2510</v>
      </c>
      <c r="G23" s="114">
        <v>2535</v>
      </c>
      <c r="H23" s="114">
        <v>2549</v>
      </c>
      <c r="I23" s="114">
        <v>2527</v>
      </c>
      <c r="J23" s="140">
        <v>2454</v>
      </c>
      <c r="K23" s="114">
        <v>56</v>
      </c>
      <c r="L23" s="116">
        <v>2.2819885900570496</v>
      </c>
    </row>
    <row r="24" spans="1:12" s="110" customFormat="1" ht="15" customHeight="1" x14ac:dyDescent="0.2">
      <c r="A24" s="120"/>
      <c r="B24" s="119"/>
      <c r="C24" s="258" t="s">
        <v>106</v>
      </c>
      <c r="E24" s="113">
        <v>57.888446215139439</v>
      </c>
      <c r="F24" s="115">
        <v>1453</v>
      </c>
      <c r="G24" s="114">
        <v>1450</v>
      </c>
      <c r="H24" s="114">
        <v>1483</v>
      </c>
      <c r="I24" s="114">
        <v>1479</v>
      </c>
      <c r="J24" s="140">
        <v>1430</v>
      </c>
      <c r="K24" s="114">
        <v>23</v>
      </c>
      <c r="L24" s="116">
        <v>1.6083916083916083</v>
      </c>
    </row>
    <row r="25" spans="1:12" s="110" customFormat="1" ht="15" customHeight="1" x14ac:dyDescent="0.2">
      <c r="A25" s="120"/>
      <c r="B25" s="119"/>
      <c r="C25" s="258" t="s">
        <v>107</v>
      </c>
      <c r="E25" s="113">
        <v>42.111553784860561</v>
      </c>
      <c r="F25" s="115">
        <v>1057</v>
      </c>
      <c r="G25" s="114">
        <v>1085</v>
      </c>
      <c r="H25" s="114">
        <v>1066</v>
      </c>
      <c r="I25" s="114">
        <v>1048</v>
      </c>
      <c r="J25" s="140">
        <v>1024</v>
      </c>
      <c r="K25" s="114">
        <v>33</v>
      </c>
      <c r="L25" s="116">
        <v>3.22265625</v>
      </c>
    </row>
    <row r="26" spans="1:12" s="110" customFormat="1" ht="15" customHeight="1" x14ac:dyDescent="0.2">
      <c r="A26" s="120"/>
      <c r="C26" s="121" t="s">
        <v>187</v>
      </c>
      <c r="D26" s="110" t="s">
        <v>188</v>
      </c>
      <c r="E26" s="113">
        <v>1.3736842105263158</v>
      </c>
      <c r="F26" s="115">
        <v>261</v>
      </c>
      <c r="G26" s="114">
        <v>255</v>
      </c>
      <c r="H26" s="114">
        <v>281</v>
      </c>
      <c r="I26" s="114">
        <v>243</v>
      </c>
      <c r="J26" s="140">
        <v>241</v>
      </c>
      <c r="K26" s="114">
        <v>20</v>
      </c>
      <c r="L26" s="116">
        <v>8.2987551867219924</v>
      </c>
    </row>
    <row r="27" spans="1:12" s="110" customFormat="1" ht="15" customHeight="1" x14ac:dyDescent="0.2">
      <c r="A27" s="120"/>
      <c r="B27" s="119"/>
      <c r="D27" s="259" t="s">
        <v>106</v>
      </c>
      <c r="E27" s="113">
        <v>52.490421455938694</v>
      </c>
      <c r="F27" s="115">
        <v>137</v>
      </c>
      <c r="G27" s="114">
        <v>128</v>
      </c>
      <c r="H27" s="114">
        <v>130</v>
      </c>
      <c r="I27" s="114">
        <v>122</v>
      </c>
      <c r="J27" s="140">
        <v>124</v>
      </c>
      <c r="K27" s="114">
        <v>13</v>
      </c>
      <c r="L27" s="116">
        <v>10.483870967741936</v>
      </c>
    </row>
    <row r="28" spans="1:12" s="110" customFormat="1" ht="15" customHeight="1" x14ac:dyDescent="0.2">
      <c r="A28" s="120"/>
      <c r="B28" s="119"/>
      <c r="D28" s="259" t="s">
        <v>107</v>
      </c>
      <c r="E28" s="113">
        <v>47.509578544061306</v>
      </c>
      <c r="F28" s="115">
        <v>124</v>
      </c>
      <c r="G28" s="114">
        <v>127</v>
      </c>
      <c r="H28" s="114">
        <v>151</v>
      </c>
      <c r="I28" s="114">
        <v>121</v>
      </c>
      <c r="J28" s="140">
        <v>117</v>
      </c>
      <c r="K28" s="114">
        <v>7</v>
      </c>
      <c r="L28" s="116">
        <v>5.982905982905983</v>
      </c>
    </row>
    <row r="29" spans="1:12" s="110" customFormat="1" ht="24" customHeight="1" x14ac:dyDescent="0.2">
      <c r="A29" s="604" t="s">
        <v>189</v>
      </c>
      <c r="B29" s="605"/>
      <c r="C29" s="605"/>
      <c r="D29" s="606"/>
      <c r="E29" s="113">
        <v>92.421052631578945</v>
      </c>
      <c r="F29" s="115">
        <v>17560</v>
      </c>
      <c r="G29" s="114">
        <v>17992</v>
      </c>
      <c r="H29" s="114">
        <v>18220</v>
      </c>
      <c r="I29" s="114">
        <v>18350</v>
      </c>
      <c r="J29" s="140">
        <v>18010</v>
      </c>
      <c r="K29" s="114">
        <v>-450</v>
      </c>
      <c r="L29" s="116">
        <v>-2.498611882287618</v>
      </c>
    </row>
    <row r="30" spans="1:12" s="110" customFormat="1" ht="15" customHeight="1" x14ac:dyDescent="0.2">
      <c r="A30" s="120"/>
      <c r="B30" s="119"/>
      <c r="C30" s="258" t="s">
        <v>106</v>
      </c>
      <c r="E30" s="113">
        <v>41.304100227790435</v>
      </c>
      <c r="F30" s="115">
        <v>7253</v>
      </c>
      <c r="G30" s="114">
        <v>7351</v>
      </c>
      <c r="H30" s="114">
        <v>7497</v>
      </c>
      <c r="I30" s="114">
        <v>7439</v>
      </c>
      <c r="J30" s="140">
        <v>7248</v>
      </c>
      <c r="K30" s="114">
        <v>5</v>
      </c>
      <c r="L30" s="116">
        <v>6.8984547461368659E-2</v>
      </c>
    </row>
    <row r="31" spans="1:12" s="110" customFormat="1" ht="15" customHeight="1" x14ac:dyDescent="0.2">
      <c r="A31" s="120"/>
      <c r="B31" s="119"/>
      <c r="C31" s="258" t="s">
        <v>107</v>
      </c>
      <c r="E31" s="113">
        <v>58.695899772209565</v>
      </c>
      <c r="F31" s="115">
        <v>10307</v>
      </c>
      <c r="G31" s="114">
        <v>10641</v>
      </c>
      <c r="H31" s="114">
        <v>10723</v>
      </c>
      <c r="I31" s="114">
        <v>10911</v>
      </c>
      <c r="J31" s="140">
        <v>10762</v>
      </c>
      <c r="K31" s="114">
        <v>-455</v>
      </c>
      <c r="L31" s="116">
        <v>-4.2278386916929938</v>
      </c>
    </row>
    <row r="32" spans="1:12" s="110" customFormat="1" ht="15" customHeight="1" x14ac:dyDescent="0.2">
      <c r="A32" s="120"/>
      <c r="B32" s="119" t="s">
        <v>117</v>
      </c>
      <c r="C32" s="258"/>
      <c r="E32" s="113">
        <v>7.3</v>
      </c>
      <c r="F32" s="114">
        <v>1387</v>
      </c>
      <c r="G32" s="114">
        <v>1367</v>
      </c>
      <c r="H32" s="114">
        <v>1264</v>
      </c>
      <c r="I32" s="114">
        <v>1178</v>
      </c>
      <c r="J32" s="140">
        <v>1253</v>
      </c>
      <c r="K32" s="114">
        <v>134</v>
      </c>
      <c r="L32" s="116">
        <v>10.694333599361533</v>
      </c>
    </row>
    <row r="33" spans="1:12" s="110" customFormat="1" ht="15" customHeight="1" x14ac:dyDescent="0.2">
      <c r="A33" s="120"/>
      <c r="B33" s="119"/>
      <c r="C33" s="258" t="s">
        <v>106</v>
      </c>
      <c r="E33" s="113">
        <v>56.957462148521991</v>
      </c>
      <c r="F33" s="114">
        <v>790</v>
      </c>
      <c r="G33" s="114">
        <v>778</v>
      </c>
      <c r="H33" s="114">
        <v>694</v>
      </c>
      <c r="I33" s="114">
        <v>630</v>
      </c>
      <c r="J33" s="140">
        <v>684</v>
      </c>
      <c r="K33" s="114">
        <v>106</v>
      </c>
      <c r="L33" s="116">
        <v>15.497076023391813</v>
      </c>
    </row>
    <row r="34" spans="1:12" s="110" customFormat="1" ht="15" customHeight="1" x14ac:dyDescent="0.2">
      <c r="A34" s="120"/>
      <c r="B34" s="119"/>
      <c r="C34" s="258" t="s">
        <v>107</v>
      </c>
      <c r="E34" s="113">
        <v>43.042537851478009</v>
      </c>
      <c r="F34" s="114">
        <v>597</v>
      </c>
      <c r="G34" s="114">
        <v>589</v>
      </c>
      <c r="H34" s="114">
        <v>570</v>
      </c>
      <c r="I34" s="114">
        <v>548</v>
      </c>
      <c r="J34" s="140">
        <v>569</v>
      </c>
      <c r="K34" s="114">
        <v>28</v>
      </c>
      <c r="L34" s="116">
        <v>4.9209138840070299</v>
      </c>
    </row>
    <row r="35" spans="1:12" s="110" customFormat="1" ht="24" customHeight="1" x14ac:dyDescent="0.2">
      <c r="A35" s="604" t="s">
        <v>192</v>
      </c>
      <c r="B35" s="605"/>
      <c r="C35" s="605"/>
      <c r="D35" s="606"/>
      <c r="E35" s="113">
        <v>19.847368421052632</v>
      </c>
      <c r="F35" s="114">
        <v>3771</v>
      </c>
      <c r="G35" s="114">
        <v>3719</v>
      </c>
      <c r="H35" s="114">
        <v>3748</v>
      </c>
      <c r="I35" s="114">
        <v>3900</v>
      </c>
      <c r="J35" s="114">
        <v>3725</v>
      </c>
      <c r="K35" s="318">
        <v>46</v>
      </c>
      <c r="L35" s="319">
        <v>1.2348993288590604</v>
      </c>
    </row>
    <row r="36" spans="1:12" s="110" customFormat="1" ht="15" customHeight="1" x14ac:dyDescent="0.2">
      <c r="A36" s="120"/>
      <c r="B36" s="119"/>
      <c r="C36" s="258" t="s">
        <v>106</v>
      </c>
      <c r="E36" s="113">
        <v>42.322991249005568</v>
      </c>
      <c r="F36" s="114">
        <v>1596</v>
      </c>
      <c r="G36" s="114">
        <v>1554</v>
      </c>
      <c r="H36" s="114">
        <v>1555</v>
      </c>
      <c r="I36" s="114">
        <v>1582</v>
      </c>
      <c r="J36" s="114">
        <v>1468</v>
      </c>
      <c r="K36" s="318">
        <v>128</v>
      </c>
      <c r="L36" s="116">
        <v>8.7193460490463224</v>
      </c>
    </row>
    <row r="37" spans="1:12" s="110" customFormat="1" ht="15" customHeight="1" x14ac:dyDescent="0.2">
      <c r="A37" s="120"/>
      <c r="B37" s="119"/>
      <c r="C37" s="258" t="s">
        <v>107</v>
      </c>
      <c r="E37" s="113">
        <v>57.677008750994432</v>
      </c>
      <c r="F37" s="114">
        <v>2175</v>
      </c>
      <c r="G37" s="114">
        <v>2165</v>
      </c>
      <c r="H37" s="114">
        <v>2193</v>
      </c>
      <c r="I37" s="114">
        <v>2318</v>
      </c>
      <c r="J37" s="140">
        <v>2257</v>
      </c>
      <c r="K37" s="114">
        <v>-82</v>
      </c>
      <c r="L37" s="116">
        <v>-3.6331413380593709</v>
      </c>
    </row>
    <row r="38" spans="1:12" s="110" customFormat="1" ht="15" customHeight="1" x14ac:dyDescent="0.2">
      <c r="A38" s="120"/>
      <c r="B38" s="119" t="s">
        <v>328</v>
      </c>
      <c r="C38" s="258"/>
      <c r="E38" s="113">
        <v>53.584210526315786</v>
      </c>
      <c r="F38" s="114">
        <v>10181</v>
      </c>
      <c r="G38" s="114">
        <v>10404</v>
      </c>
      <c r="H38" s="114">
        <v>10475</v>
      </c>
      <c r="I38" s="114">
        <v>10416</v>
      </c>
      <c r="J38" s="140">
        <v>10299</v>
      </c>
      <c r="K38" s="114">
        <v>-118</v>
      </c>
      <c r="L38" s="116">
        <v>-1.145742305078163</v>
      </c>
    </row>
    <row r="39" spans="1:12" s="110" customFormat="1" ht="15" customHeight="1" x14ac:dyDescent="0.2">
      <c r="A39" s="120"/>
      <c r="B39" s="119"/>
      <c r="C39" s="258" t="s">
        <v>106</v>
      </c>
      <c r="E39" s="113">
        <v>44.023180434142027</v>
      </c>
      <c r="F39" s="115">
        <v>4482</v>
      </c>
      <c r="G39" s="114">
        <v>4558</v>
      </c>
      <c r="H39" s="114">
        <v>4619</v>
      </c>
      <c r="I39" s="114">
        <v>4524</v>
      </c>
      <c r="J39" s="140">
        <v>4444</v>
      </c>
      <c r="K39" s="114">
        <v>38</v>
      </c>
      <c r="L39" s="116">
        <v>0.85508550855085508</v>
      </c>
    </row>
    <row r="40" spans="1:12" s="110" customFormat="1" ht="15" customHeight="1" x14ac:dyDescent="0.2">
      <c r="A40" s="120"/>
      <c r="B40" s="119"/>
      <c r="C40" s="258" t="s">
        <v>107</v>
      </c>
      <c r="E40" s="113">
        <v>55.976819565857973</v>
      </c>
      <c r="F40" s="115">
        <v>5699</v>
      </c>
      <c r="G40" s="114">
        <v>5846</v>
      </c>
      <c r="H40" s="114">
        <v>5856</v>
      </c>
      <c r="I40" s="114">
        <v>5892</v>
      </c>
      <c r="J40" s="140">
        <v>5855</v>
      </c>
      <c r="K40" s="114">
        <v>-156</v>
      </c>
      <c r="L40" s="116">
        <v>-2.6643894107600343</v>
      </c>
    </row>
    <row r="41" spans="1:12" s="110" customFormat="1" ht="15" customHeight="1" x14ac:dyDescent="0.2">
      <c r="A41" s="120"/>
      <c r="B41" s="320" t="s">
        <v>515</v>
      </c>
      <c r="C41" s="258"/>
      <c r="E41" s="113">
        <v>4.2473684210526317</v>
      </c>
      <c r="F41" s="115">
        <v>807</v>
      </c>
      <c r="G41" s="114">
        <v>835</v>
      </c>
      <c r="H41" s="114">
        <v>848</v>
      </c>
      <c r="I41" s="114">
        <v>824</v>
      </c>
      <c r="J41" s="140">
        <v>781</v>
      </c>
      <c r="K41" s="114">
        <v>26</v>
      </c>
      <c r="L41" s="116">
        <v>3.3290653008962869</v>
      </c>
    </row>
    <row r="42" spans="1:12" s="110" customFormat="1" ht="15" customHeight="1" x14ac:dyDescent="0.2">
      <c r="A42" s="120"/>
      <c r="B42" s="119"/>
      <c r="C42" s="268" t="s">
        <v>106</v>
      </c>
      <c r="D42" s="182"/>
      <c r="E42" s="113">
        <v>41.635687732342006</v>
      </c>
      <c r="F42" s="115">
        <v>336</v>
      </c>
      <c r="G42" s="114">
        <v>335</v>
      </c>
      <c r="H42" s="114">
        <v>346</v>
      </c>
      <c r="I42" s="114">
        <v>341</v>
      </c>
      <c r="J42" s="140">
        <v>321</v>
      </c>
      <c r="K42" s="114">
        <v>15</v>
      </c>
      <c r="L42" s="116">
        <v>4.6728971962616823</v>
      </c>
    </row>
    <row r="43" spans="1:12" s="110" customFormat="1" ht="15" customHeight="1" x14ac:dyDescent="0.2">
      <c r="A43" s="120"/>
      <c r="B43" s="119"/>
      <c r="C43" s="268" t="s">
        <v>107</v>
      </c>
      <c r="D43" s="182"/>
      <c r="E43" s="113">
        <v>58.364312267657994</v>
      </c>
      <c r="F43" s="115">
        <v>471</v>
      </c>
      <c r="G43" s="114">
        <v>500</v>
      </c>
      <c r="H43" s="114">
        <v>502</v>
      </c>
      <c r="I43" s="114">
        <v>483</v>
      </c>
      <c r="J43" s="140">
        <v>460</v>
      </c>
      <c r="K43" s="114">
        <v>11</v>
      </c>
      <c r="L43" s="116">
        <v>2.3913043478260869</v>
      </c>
    </row>
    <row r="44" spans="1:12" s="110" customFormat="1" ht="15" customHeight="1" x14ac:dyDescent="0.2">
      <c r="A44" s="120"/>
      <c r="B44" s="119" t="s">
        <v>205</v>
      </c>
      <c r="C44" s="268"/>
      <c r="D44" s="182"/>
      <c r="E44" s="113">
        <v>22.321052631578947</v>
      </c>
      <c r="F44" s="115">
        <v>4241</v>
      </c>
      <c r="G44" s="114">
        <v>4454</v>
      </c>
      <c r="H44" s="114">
        <v>4468</v>
      </c>
      <c r="I44" s="114">
        <v>4437</v>
      </c>
      <c r="J44" s="140">
        <v>4503</v>
      </c>
      <c r="K44" s="114">
        <v>-262</v>
      </c>
      <c r="L44" s="116">
        <v>-5.8183433266711084</v>
      </c>
    </row>
    <row r="45" spans="1:12" s="110" customFormat="1" ht="15" customHeight="1" x14ac:dyDescent="0.2">
      <c r="A45" s="120"/>
      <c r="B45" s="119"/>
      <c r="C45" s="268" t="s">
        <v>106</v>
      </c>
      <c r="D45" s="182"/>
      <c r="E45" s="113">
        <v>39.094553171421836</v>
      </c>
      <c r="F45" s="115">
        <v>1658</v>
      </c>
      <c r="G45" s="114">
        <v>1709</v>
      </c>
      <c r="H45" s="114">
        <v>1698</v>
      </c>
      <c r="I45" s="114">
        <v>1646</v>
      </c>
      <c r="J45" s="140">
        <v>1722</v>
      </c>
      <c r="K45" s="114">
        <v>-64</v>
      </c>
      <c r="L45" s="116">
        <v>-3.7166085946573753</v>
      </c>
    </row>
    <row r="46" spans="1:12" s="110" customFormat="1" ht="15" customHeight="1" x14ac:dyDescent="0.2">
      <c r="A46" s="123"/>
      <c r="B46" s="124"/>
      <c r="C46" s="260" t="s">
        <v>107</v>
      </c>
      <c r="D46" s="261"/>
      <c r="E46" s="125">
        <v>60.905446828578164</v>
      </c>
      <c r="F46" s="143">
        <v>2583</v>
      </c>
      <c r="G46" s="144">
        <v>2745</v>
      </c>
      <c r="H46" s="144">
        <v>2770</v>
      </c>
      <c r="I46" s="144">
        <v>2791</v>
      </c>
      <c r="J46" s="145">
        <v>2781</v>
      </c>
      <c r="K46" s="144">
        <v>-198</v>
      </c>
      <c r="L46" s="146">
        <v>-7.1197411003236244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19000</v>
      </c>
      <c r="E11" s="114">
        <v>19412</v>
      </c>
      <c r="F11" s="114">
        <v>19539</v>
      </c>
      <c r="G11" s="114">
        <v>19577</v>
      </c>
      <c r="H11" s="140">
        <v>19308</v>
      </c>
      <c r="I11" s="115">
        <v>-308</v>
      </c>
      <c r="J11" s="116">
        <v>-1.595193702092397</v>
      </c>
    </row>
    <row r="12" spans="1:15" s="110" customFormat="1" ht="24.95" customHeight="1" x14ac:dyDescent="0.2">
      <c r="A12" s="193" t="s">
        <v>132</v>
      </c>
      <c r="B12" s="194" t="s">
        <v>133</v>
      </c>
      <c r="C12" s="113">
        <v>7.2315789473684209</v>
      </c>
      <c r="D12" s="115">
        <v>1374</v>
      </c>
      <c r="E12" s="114">
        <v>1379</v>
      </c>
      <c r="F12" s="114">
        <v>1407</v>
      </c>
      <c r="G12" s="114">
        <v>1366</v>
      </c>
      <c r="H12" s="140">
        <v>1333</v>
      </c>
      <c r="I12" s="115">
        <v>41</v>
      </c>
      <c r="J12" s="116">
        <v>3.075768942235559</v>
      </c>
    </row>
    <row r="13" spans="1:15" s="110" customFormat="1" ht="24.95" customHeight="1" x14ac:dyDescent="0.2">
      <c r="A13" s="193" t="s">
        <v>134</v>
      </c>
      <c r="B13" s="199" t="s">
        <v>214</v>
      </c>
      <c r="C13" s="113">
        <v>1.3368421052631578</v>
      </c>
      <c r="D13" s="115">
        <v>254</v>
      </c>
      <c r="E13" s="114">
        <v>253</v>
      </c>
      <c r="F13" s="114">
        <v>265</v>
      </c>
      <c r="G13" s="114">
        <v>250</v>
      </c>
      <c r="H13" s="140">
        <v>250</v>
      </c>
      <c r="I13" s="115">
        <v>4</v>
      </c>
      <c r="J13" s="116">
        <v>1.6</v>
      </c>
    </row>
    <row r="14" spans="1:15" s="287" customFormat="1" ht="24.95" customHeight="1" x14ac:dyDescent="0.2">
      <c r="A14" s="193" t="s">
        <v>215</v>
      </c>
      <c r="B14" s="199" t="s">
        <v>137</v>
      </c>
      <c r="C14" s="113">
        <v>12.326315789473684</v>
      </c>
      <c r="D14" s="115">
        <v>2342</v>
      </c>
      <c r="E14" s="114">
        <v>2306</v>
      </c>
      <c r="F14" s="114">
        <v>2340</v>
      </c>
      <c r="G14" s="114">
        <v>2326</v>
      </c>
      <c r="H14" s="140">
        <v>2315</v>
      </c>
      <c r="I14" s="115">
        <v>27</v>
      </c>
      <c r="J14" s="116">
        <v>1.1663066954643628</v>
      </c>
      <c r="K14" s="110"/>
      <c r="L14" s="110"/>
      <c r="M14" s="110"/>
      <c r="N14" s="110"/>
      <c r="O14" s="110"/>
    </row>
    <row r="15" spans="1:15" s="110" customFormat="1" ht="24.95" customHeight="1" x14ac:dyDescent="0.2">
      <c r="A15" s="193" t="s">
        <v>216</v>
      </c>
      <c r="B15" s="199" t="s">
        <v>217</v>
      </c>
      <c r="C15" s="113">
        <v>7.810526315789474</v>
      </c>
      <c r="D15" s="115">
        <v>1484</v>
      </c>
      <c r="E15" s="114">
        <v>1440</v>
      </c>
      <c r="F15" s="114">
        <v>1450</v>
      </c>
      <c r="G15" s="114">
        <v>1423</v>
      </c>
      <c r="H15" s="140">
        <v>1416</v>
      </c>
      <c r="I15" s="115">
        <v>68</v>
      </c>
      <c r="J15" s="116">
        <v>4.8022598870056497</v>
      </c>
    </row>
    <row r="16" spans="1:15" s="287" customFormat="1" ht="24.95" customHeight="1" x14ac:dyDescent="0.2">
      <c r="A16" s="193" t="s">
        <v>218</v>
      </c>
      <c r="B16" s="199" t="s">
        <v>141</v>
      </c>
      <c r="C16" s="113">
        <v>3.7789473684210528</v>
      </c>
      <c r="D16" s="115">
        <v>718</v>
      </c>
      <c r="E16" s="114">
        <v>725</v>
      </c>
      <c r="F16" s="114">
        <v>742</v>
      </c>
      <c r="G16" s="114">
        <v>750</v>
      </c>
      <c r="H16" s="140">
        <v>749</v>
      </c>
      <c r="I16" s="115">
        <v>-31</v>
      </c>
      <c r="J16" s="116">
        <v>-4.1388518024032042</v>
      </c>
      <c r="K16" s="110"/>
      <c r="L16" s="110"/>
      <c r="M16" s="110"/>
      <c r="N16" s="110"/>
      <c r="O16" s="110"/>
    </row>
    <row r="17" spans="1:15" s="110" customFormat="1" ht="24.95" customHeight="1" x14ac:dyDescent="0.2">
      <c r="A17" s="193" t="s">
        <v>142</v>
      </c>
      <c r="B17" s="199" t="s">
        <v>220</v>
      </c>
      <c r="C17" s="113">
        <v>0.73684210526315785</v>
      </c>
      <c r="D17" s="115">
        <v>140</v>
      </c>
      <c r="E17" s="114">
        <v>141</v>
      </c>
      <c r="F17" s="114">
        <v>148</v>
      </c>
      <c r="G17" s="114">
        <v>153</v>
      </c>
      <c r="H17" s="140">
        <v>150</v>
      </c>
      <c r="I17" s="115">
        <v>-10</v>
      </c>
      <c r="J17" s="116">
        <v>-6.666666666666667</v>
      </c>
    </row>
    <row r="18" spans="1:15" s="287" customFormat="1" ht="24.95" customHeight="1" x14ac:dyDescent="0.2">
      <c r="A18" s="201" t="s">
        <v>144</v>
      </c>
      <c r="B18" s="202" t="s">
        <v>145</v>
      </c>
      <c r="C18" s="113">
        <v>6.5684210526315789</v>
      </c>
      <c r="D18" s="115">
        <v>1248</v>
      </c>
      <c r="E18" s="114">
        <v>1248</v>
      </c>
      <c r="F18" s="114">
        <v>1269</v>
      </c>
      <c r="G18" s="114">
        <v>1242</v>
      </c>
      <c r="H18" s="140">
        <v>1236</v>
      </c>
      <c r="I18" s="115">
        <v>12</v>
      </c>
      <c r="J18" s="116">
        <v>0.970873786407767</v>
      </c>
      <c r="K18" s="110"/>
      <c r="L18" s="110"/>
      <c r="M18" s="110"/>
      <c r="N18" s="110"/>
      <c r="O18" s="110"/>
    </row>
    <row r="19" spans="1:15" s="110" customFormat="1" ht="24.95" customHeight="1" x14ac:dyDescent="0.2">
      <c r="A19" s="193" t="s">
        <v>146</v>
      </c>
      <c r="B19" s="199" t="s">
        <v>147</v>
      </c>
      <c r="C19" s="113">
        <v>17.731578947368423</v>
      </c>
      <c r="D19" s="115">
        <v>3369</v>
      </c>
      <c r="E19" s="114">
        <v>3419</v>
      </c>
      <c r="F19" s="114">
        <v>3387</v>
      </c>
      <c r="G19" s="114">
        <v>3471</v>
      </c>
      <c r="H19" s="140">
        <v>3409</v>
      </c>
      <c r="I19" s="115">
        <v>-40</v>
      </c>
      <c r="J19" s="116">
        <v>-1.1733646230566148</v>
      </c>
    </row>
    <row r="20" spans="1:15" s="287" customFormat="1" ht="24.95" customHeight="1" x14ac:dyDescent="0.2">
      <c r="A20" s="193" t="s">
        <v>148</v>
      </c>
      <c r="B20" s="199" t="s">
        <v>149</v>
      </c>
      <c r="C20" s="113">
        <v>8.8263157894736839</v>
      </c>
      <c r="D20" s="115">
        <v>1677</v>
      </c>
      <c r="E20" s="114">
        <v>1698</v>
      </c>
      <c r="F20" s="114">
        <v>1668</v>
      </c>
      <c r="G20" s="114">
        <v>1707</v>
      </c>
      <c r="H20" s="140">
        <v>1681</v>
      </c>
      <c r="I20" s="115">
        <v>-4</v>
      </c>
      <c r="J20" s="116">
        <v>-0.23795359904818561</v>
      </c>
      <c r="K20" s="110"/>
      <c r="L20" s="110"/>
      <c r="M20" s="110"/>
      <c r="N20" s="110"/>
      <c r="O20" s="110"/>
    </row>
    <row r="21" spans="1:15" s="110" customFormat="1" ht="24.95" customHeight="1" x14ac:dyDescent="0.2">
      <c r="A21" s="201" t="s">
        <v>150</v>
      </c>
      <c r="B21" s="202" t="s">
        <v>151</v>
      </c>
      <c r="C21" s="113">
        <v>11.794736842105262</v>
      </c>
      <c r="D21" s="115">
        <v>2241</v>
      </c>
      <c r="E21" s="114">
        <v>2492</v>
      </c>
      <c r="F21" s="114">
        <v>2465</v>
      </c>
      <c r="G21" s="114">
        <v>2504</v>
      </c>
      <c r="H21" s="140">
        <v>2410</v>
      </c>
      <c r="I21" s="115">
        <v>-169</v>
      </c>
      <c r="J21" s="116">
        <v>-7.0124481327800829</v>
      </c>
    </row>
    <row r="22" spans="1:15" s="110" customFormat="1" ht="24.95" customHeight="1" x14ac:dyDescent="0.2">
      <c r="A22" s="201" t="s">
        <v>152</v>
      </c>
      <c r="B22" s="199" t="s">
        <v>153</v>
      </c>
      <c r="C22" s="113">
        <v>2</v>
      </c>
      <c r="D22" s="115">
        <v>380</v>
      </c>
      <c r="E22" s="114">
        <v>400</v>
      </c>
      <c r="F22" s="114">
        <v>387</v>
      </c>
      <c r="G22" s="114">
        <v>396</v>
      </c>
      <c r="H22" s="140">
        <v>400</v>
      </c>
      <c r="I22" s="115">
        <v>-20</v>
      </c>
      <c r="J22" s="116">
        <v>-5</v>
      </c>
    </row>
    <row r="23" spans="1:15" s="110" customFormat="1" ht="24.95" customHeight="1" x14ac:dyDescent="0.2">
      <c r="A23" s="193" t="s">
        <v>154</v>
      </c>
      <c r="B23" s="199" t="s">
        <v>155</v>
      </c>
      <c r="C23" s="113">
        <v>0.77368421052631575</v>
      </c>
      <c r="D23" s="115">
        <v>147</v>
      </c>
      <c r="E23" s="114">
        <v>153</v>
      </c>
      <c r="F23" s="114">
        <v>144</v>
      </c>
      <c r="G23" s="114">
        <v>150</v>
      </c>
      <c r="H23" s="140">
        <v>144</v>
      </c>
      <c r="I23" s="115">
        <v>3</v>
      </c>
      <c r="J23" s="116">
        <v>2.0833333333333335</v>
      </c>
    </row>
    <row r="24" spans="1:15" s="110" customFormat="1" ht="24.95" customHeight="1" x14ac:dyDescent="0.2">
      <c r="A24" s="193" t="s">
        <v>156</v>
      </c>
      <c r="B24" s="199" t="s">
        <v>221</v>
      </c>
      <c r="C24" s="113">
        <v>5.1157894736842104</v>
      </c>
      <c r="D24" s="115">
        <v>972</v>
      </c>
      <c r="E24" s="114">
        <v>946</v>
      </c>
      <c r="F24" s="114">
        <v>950</v>
      </c>
      <c r="G24" s="114">
        <v>929</v>
      </c>
      <c r="H24" s="140">
        <v>911</v>
      </c>
      <c r="I24" s="115">
        <v>61</v>
      </c>
      <c r="J24" s="116">
        <v>6.6959385290889131</v>
      </c>
    </row>
    <row r="25" spans="1:15" s="110" customFormat="1" ht="24.95" customHeight="1" x14ac:dyDescent="0.2">
      <c r="A25" s="193" t="s">
        <v>222</v>
      </c>
      <c r="B25" s="204" t="s">
        <v>159</v>
      </c>
      <c r="C25" s="113">
        <v>6.1789473684210527</v>
      </c>
      <c r="D25" s="115">
        <v>1174</v>
      </c>
      <c r="E25" s="114">
        <v>1136</v>
      </c>
      <c r="F25" s="114">
        <v>1182</v>
      </c>
      <c r="G25" s="114">
        <v>1173</v>
      </c>
      <c r="H25" s="140">
        <v>1098</v>
      </c>
      <c r="I25" s="115">
        <v>76</v>
      </c>
      <c r="J25" s="116">
        <v>6.9216757741347905</v>
      </c>
    </row>
    <row r="26" spans="1:15" s="110" customFormat="1" ht="24.95" customHeight="1" x14ac:dyDescent="0.2">
      <c r="A26" s="201">
        <v>782.78300000000002</v>
      </c>
      <c r="B26" s="203" t="s">
        <v>160</v>
      </c>
      <c r="C26" s="113">
        <v>0.48947368421052634</v>
      </c>
      <c r="D26" s="115">
        <v>93</v>
      </c>
      <c r="E26" s="114">
        <v>87</v>
      </c>
      <c r="F26" s="114">
        <v>90</v>
      </c>
      <c r="G26" s="114">
        <v>87</v>
      </c>
      <c r="H26" s="140">
        <v>169</v>
      </c>
      <c r="I26" s="115">
        <v>-76</v>
      </c>
      <c r="J26" s="116">
        <v>-44.970414201183431</v>
      </c>
    </row>
    <row r="27" spans="1:15" s="110" customFormat="1" ht="24.95" customHeight="1" x14ac:dyDescent="0.2">
      <c r="A27" s="193" t="s">
        <v>161</v>
      </c>
      <c r="B27" s="199" t="s">
        <v>162</v>
      </c>
      <c r="C27" s="113">
        <v>0.5736842105263158</v>
      </c>
      <c r="D27" s="115">
        <v>109</v>
      </c>
      <c r="E27" s="114">
        <v>116</v>
      </c>
      <c r="F27" s="114">
        <v>114</v>
      </c>
      <c r="G27" s="114">
        <v>117</v>
      </c>
      <c r="H27" s="140">
        <v>113</v>
      </c>
      <c r="I27" s="115">
        <v>-4</v>
      </c>
      <c r="J27" s="116">
        <v>-3.5398230088495577</v>
      </c>
    </row>
    <row r="28" spans="1:15" s="110" customFormat="1" ht="24.95" customHeight="1" x14ac:dyDescent="0.2">
      <c r="A28" s="193" t="s">
        <v>163</v>
      </c>
      <c r="B28" s="199" t="s">
        <v>164</v>
      </c>
      <c r="C28" s="113">
        <v>2.5736842105263156</v>
      </c>
      <c r="D28" s="115">
        <v>489</v>
      </c>
      <c r="E28" s="114">
        <v>520</v>
      </c>
      <c r="F28" s="114">
        <v>524</v>
      </c>
      <c r="G28" s="114">
        <v>522</v>
      </c>
      <c r="H28" s="140">
        <v>530</v>
      </c>
      <c r="I28" s="115">
        <v>-41</v>
      </c>
      <c r="J28" s="116">
        <v>-7.7358490566037732</v>
      </c>
    </row>
    <row r="29" spans="1:15" s="110" customFormat="1" ht="24.95" customHeight="1" x14ac:dyDescent="0.2">
      <c r="A29" s="193">
        <v>86</v>
      </c>
      <c r="B29" s="199" t="s">
        <v>165</v>
      </c>
      <c r="C29" s="113">
        <v>3.6210526315789475</v>
      </c>
      <c r="D29" s="115">
        <v>688</v>
      </c>
      <c r="E29" s="114">
        <v>684</v>
      </c>
      <c r="F29" s="114">
        <v>703</v>
      </c>
      <c r="G29" s="114">
        <v>695</v>
      </c>
      <c r="H29" s="140">
        <v>700</v>
      </c>
      <c r="I29" s="115">
        <v>-12</v>
      </c>
      <c r="J29" s="116">
        <v>-1.7142857142857142</v>
      </c>
    </row>
    <row r="30" spans="1:15" s="110" customFormat="1" ht="24.95" customHeight="1" x14ac:dyDescent="0.2">
      <c r="A30" s="193">
        <v>87.88</v>
      </c>
      <c r="B30" s="204" t="s">
        <v>166</v>
      </c>
      <c r="C30" s="113">
        <v>3.3631578947368421</v>
      </c>
      <c r="D30" s="115">
        <v>639</v>
      </c>
      <c r="E30" s="114">
        <v>656</v>
      </c>
      <c r="F30" s="114">
        <v>643</v>
      </c>
      <c r="G30" s="114">
        <v>631</v>
      </c>
      <c r="H30" s="140">
        <v>629</v>
      </c>
      <c r="I30" s="115">
        <v>10</v>
      </c>
      <c r="J30" s="116">
        <v>1.589825119236884</v>
      </c>
    </row>
    <row r="31" spans="1:15" s="110" customFormat="1" ht="24.95" customHeight="1" x14ac:dyDescent="0.2">
      <c r="A31" s="193" t="s">
        <v>167</v>
      </c>
      <c r="B31" s="199" t="s">
        <v>168</v>
      </c>
      <c r="C31" s="113">
        <v>9.4947368421052634</v>
      </c>
      <c r="D31" s="115">
        <v>1804</v>
      </c>
      <c r="E31" s="114">
        <v>1919</v>
      </c>
      <c r="F31" s="114">
        <v>2001</v>
      </c>
      <c r="G31" s="114">
        <v>2011</v>
      </c>
      <c r="H31" s="140">
        <v>1980</v>
      </c>
      <c r="I31" s="115">
        <v>-176</v>
      </c>
      <c r="J31" s="116">
        <v>-8.8888888888888893</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7.2315789473684209</v>
      </c>
      <c r="D34" s="115">
        <v>1374</v>
      </c>
      <c r="E34" s="114">
        <v>1379</v>
      </c>
      <c r="F34" s="114">
        <v>1407</v>
      </c>
      <c r="G34" s="114">
        <v>1366</v>
      </c>
      <c r="H34" s="140">
        <v>1333</v>
      </c>
      <c r="I34" s="115">
        <v>41</v>
      </c>
      <c r="J34" s="116">
        <v>3.075768942235559</v>
      </c>
    </row>
    <row r="35" spans="1:10" s="110" customFormat="1" ht="24.95" customHeight="1" x14ac:dyDescent="0.2">
      <c r="A35" s="292" t="s">
        <v>171</v>
      </c>
      <c r="B35" s="293" t="s">
        <v>172</v>
      </c>
      <c r="C35" s="113">
        <v>20.231578947368423</v>
      </c>
      <c r="D35" s="115">
        <v>3844</v>
      </c>
      <c r="E35" s="114">
        <v>3807</v>
      </c>
      <c r="F35" s="114">
        <v>3874</v>
      </c>
      <c r="G35" s="114">
        <v>3818</v>
      </c>
      <c r="H35" s="140">
        <v>3801</v>
      </c>
      <c r="I35" s="115">
        <v>43</v>
      </c>
      <c r="J35" s="116">
        <v>1.1312812417784794</v>
      </c>
    </row>
    <row r="36" spans="1:10" s="110" customFormat="1" ht="24.95" customHeight="1" x14ac:dyDescent="0.2">
      <c r="A36" s="294" t="s">
        <v>173</v>
      </c>
      <c r="B36" s="295" t="s">
        <v>174</v>
      </c>
      <c r="C36" s="125">
        <v>72.536842105263162</v>
      </c>
      <c r="D36" s="143">
        <v>13782</v>
      </c>
      <c r="E36" s="144">
        <v>14226</v>
      </c>
      <c r="F36" s="144">
        <v>14258</v>
      </c>
      <c r="G36" s="144">
        <v>14393</v>
      </c>
      <c r="H36" s="145">
        <v>14174</v>
      </c>
      <c r="I36" s="143">
        <v>-392</v>
      </c>
      <c r="J36" s="146">
        <v>-2.765627204741075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19000</v>
      </c>
      <c r="F11" s="264">
        <v>19412</v>
      </c>
      <c r="G11" s="264">
        <v>19539</v>
      </c>
      <c r="H11" s="264">
        <v>19577</v>
      </c>
      <c r="I11" s="265">
        <v>19308</v>
      </c>
      <c r="J11" s="263">
        <v>-308</v>
      </c>
      <c r="K11" s="266">
        <v>-1.595193702092397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44.073684210526316</v>
      </c>
      <c r="E13" s="115">
        <v>8374</v>
      </c>
      <c r="F13" s="114">
        <v>8495</v>
      </c>
      <c r="G13" s="114">
        <v>8604</v>
      </c>
      <c r="H13" s="114">
        <v>8714</v>
      </c>
      <c r="I13" s="140">
        <v>8534</v>
      </c>
      <c r="J13" s="115">
        <v>-160</v>
      </c>
      <c r="K13" s="116">
        <v>-1.8748535270681979</v>
      </c>
    </row>
    <row r="14" spans="1:15" ht="15.95" customHeight="1" x14ac:dyDescent="0.2">
      <c r="A14" s="306" t="s">
        <v>230</v>
      </c>
      <c r="B14" s="307"/>
      <c r="C14" s="308"/>
      <c r="D14" s="113">
        <v>46.38421052631579</v>
      </c>
      <c r="E14" s="115">
        <v>8813</v>
      </c>
      <c r="F14" s="114">
        <v>8970</v>
      </c>
      <c r="G14" s="114">
        <v>8991</v>
      </c>
      <c r="H14" s="114">
        <v>8929</v>
      </c>
      <c r="I14" s="140">
        <v>8838</v>
      </c>
      <c r="J14" s="115">
        <v>-25</v>
      </c>
      <c r="K14" s="116">
        <v>-0.28286942747227878</v>
      </c>
    </row>
    <row r="15" spans="1:15" ht="15.95" customHeight="1" x14ac:dyDescent="0.2">
      <c r="A15" s="306" t="s">
        <v>231</v>
      </c>
      <c r="B15" s="307"/>
      <c r="C15" s="308"/>
      <c r="D15" s="113">
        <v>3.8842105263157896</v>
      </c>
      <c r="E15" s="115">
        <v>738</v>
      </c>
      <c r="F15" s="114">
        <v>797</v>
      </c>
      <c r="G15" s="114">
        <v>795</v>
      </c>
      <c r="H15" s="114">
        <v>773</v>
      </c>
      <c r="I15" s="140">
        <v>784</v>
      </c>
      <c r="J15" s="115">
        <v>-46</v>
      </c>
      <c r="K15" s="116">
        <v>-5.8673469387755102</v>
      </c>
    </row>
    <row r="16" spans="1:15" ht="15.95" customHeight="1" x14ac:dyDescent="0.2">
      <c r="A16" s="306" t="s">
        <v>232</v>
      </c>
      <c r="B16" s="307"/>
      <c r="C16" s="308"/>
      <c r="D16" s="113">
        <v>2.1842105263157894</v>
      </c>
      <c r="E16" s="115">
        <v>415</v>
      </c>
      <c r="F16" s="114">
        <v>444</v>
      </c>
      <c r="G16" s="114">
        <v>435</v>
      </c>
      <c r="H16" s="114">
        <v>436</v>
      </c>
      <c r="I16" s="140">
        <v>431</v>
      </c>
      <c r="J16" s="115">
        <v>-16</v>
      </c>
      <c r="K16" s="116">
        <v>-3.7122969837587005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5.6947368421052635</v>
      </c>
      <c r="E18" s="115">
        <v>1082</v>
      </c>
      <c r="F18" s="114">
        <v>1107</v>
      </c>
      <c r="G18" s="114">
        <v>1098</v>
      </c>
      <c r="H18" s="114">
        <v>1085</v>
      </c>
      <c r="I18" s="140">
        <v>1087</v>
      </c>
      <c r="J18" s="115">
        <v>-5</v>
      </c>
      <c r="K18" s="116">
        <v>-0.45998160073597055</v>
      </c>
    </row>
    <row r="19" spans="1:11" ht="14.1" customHeight="1" x14ac:dyDescent="0.2">
      <c r="A19" s="306" t="s">
        <v>235</v>
      </c>
      <c r="B19" s="307" t="s">
        <v>236</v>
      </c>
      <c r="C19" s="308"/>
      <c r="D19" s="113">
        <v>4.5789473684210522</v>
      </c>
      <c r="E19" s="115">
        <v>870</v>
      </c>
      <c r="F19" s="114">
        <v>884</v>
      </c>
      <c r="G19" s="114">
        <v>875</v>
      </c>
      <c r="H19" s="114">
        <v>869</v>
      </c>
      <c r="I19" s="140">
        <v>860</v>
      </c>
      <c r="J19" s="115">
        <v>10</v>
      </c>
      <c r="K19" s="116">
        <v>1.1627906976744187</v>
      </c>
    </row>
    <row r="20" spans="1:11" ht="14.1" customHeight="1" x14ac:dyDescent="0.2">
      <c r="A20" s="306">
        <v>12</v>
      </c>
      <c r="B20" s="307" t="s">
        <v>237</v>
      </c>
      <c r="C20" s="308"/>
      <c r="D20" s="113">
        <v>2.3894736842105262</v>
      </c>
      <c r="E20" s="115">
        <v>454</v>
      </c>
      <c r="F20" s="114">
        <v>441</v>
      </c>
      <c r="G20" s="114">
        <v>473</v>
      </c>
      <c r="H20" s="114">
        <v>484</v>
      </c>
      <c r="I20" s="140">
        <v>471</v>
      </c>
      <c r="J20" s="115">
        <v>-17</v>
      </c>
      <c r="K20" s="116">
        <v>-3.6093418259023355</v>
      </c>
    </row>
    <row r="21" spans="1:11" ht="14.1" customHeight="1" x14ac:dyDescent="0.2">
      <c r="A21" s="306">
        <v>21</v>
      </c>
      <c r="B21" s="307" t="s">
        <v>238</v>
      </c>
      <c r="C21" s="308"/>
      <c r="D21" s="113">
        <v>0.14736842105263157</v>
      </c>
      <c r="E21" s="115">
        <v>28</v>
      </c>
      <c r="F21" s="114">
        <v>29</v>
      </c>
      <c r="G21" s="114">
        <v>32</v>
      </c>
      <c r="H21" s="114">
        <v>30</v>
      </c>
      <c r="I21" s="140">
        <v>31</v>
      </c>
      <c r="J21" s="115">
        <v>-3</v>
      </c>
      <c r="K21" s="116">
        <v>-9.67741935483871</v>
      </c>
    </row>
    <row r="22" spans="1:11" ht="14.1" customHeight="1" x14ac:dyDescent="0.2">
      <c r="A22" s="306">
        <v>22</v>
      </c>
      <c r="B22" s="307" t="s">
        <v>239</v>
      </c>
      <c r="C22" s="308"/>
      <c r="D22" s="113">
        <v>0.56315789473684208</v>
      </c>
      <c r="E22" s="115">
        <v>107</v>
      </c>
      <c r="F22" s="114">
        <v>100</v>
      </c>
      <c r="G22" s="114">
        <v>118</v>
      </c>
      <c r="H22" s="114">
        <v>122</v>
      </c>
      <c r="I22" s="140">
        <v>121</v>
      </c>
      <c r="J22" s="115">
        <v>-14</v>
      </c>
      <c r="K22" s="116">
        <v>-11.570247933884298</v>
      </c>
    </row>
    <row r="23" spans="1:11" ht="14.1" customHeight="1" x14ac:dyDescent="0.2">
      <c r="A23" s="306">
        <v>23</v>
      </c>
      <c r="B23" s="307" t="s">
        <v>240</v>
      </c>
      <c r="C23" s="308"/>
      <c r="D23" s="113">
        <v>0.24736842105263157</v>
      </c>
      <c r="E23" s="115">
        <v>47</v>
      </c>
      <c r="F23" s="114">
        <v>54</v>
      </c>
      <c r="G23" s="114">
        <v>52</v>
      </c>
      <c r="H23" s="114">
        <v>46</v>
      </c>
      <c r="I23" s="140">
        <v>47</v>
      </c>
      <c r="J23" s="115">
        <v>0</v>
      </c>
      <c r="K23" s="116">
        <v>0</v>
      </c>
    </row>
    <row r="24" spans="1:11" ht="14.1" customHeight="1" x14ac:dyDescent="0.2">
      <c r="A24" s="306">
        <v>24</v>
      </c>
      <c r="B24" s="307" t="s">
        <v>241</v>
      </c>
      <c r="C24" s="308"/>
      <c r="D24" s="113">
        <v>1.5578947368421052</v>
      </c>
      <c r="E24" s="115">
        <v>296</v>
      </c>
      <c r="F24" s="114">
        <v>299</v>
      </c>
      <c r="G24" s="114">
        <v>307</v>
      </c>
      <c r="H24" s="114">
        <v>301</v>
      </c>
      <c r="I24" s="140">
        <v>290</v>
      </c>
      <c r="J24" s="115">
        <v>6</v>
      </c>
      <c r="K24" s="116">
        <v>2.0689655172413794</v>
      </c>
    </row>
    <row r="25" spans="1:11" ht="14.1" customHeight="1" x14ac:dyDescent="0.2">
      <c r="A25" s="306">
        <v>25</v>
      </c>
      <c r="B25" s="307" t="s">
        <v>242</v>
      </c>
      <c r="C25" s="308"/>
      <c r="D25" s="113">
        <v>1.8421052631578947</v>
      </c>
      <c r="E25" s="115">
        <v>350</v>
      </c>
      <c r="F25" s="114">
        <v>347</v>
      </c>
      <c r="G25" s="114">
        <v>350</v>
      </c>
      <c r="H25" s="114">
        <v>333</v>
      </c>
      <c r="I25" s="140">
        <v>334</v>
      </c>
      <c r="J25" s="115">
        <v>16</v>
      </c>
      <c r="K25" s="116">
        <v>4.7904191616766463</v>
      </c>
    </row>
    <row r="26" spans="1:11" ht="14.1" customHeight="1" x14ac:dyDescent="0.2">
      <c r="A26" s="306">
        <v>26</v>
      </c>
      <c r="B26" s="307" t="s">
        <v>243</v>
      </c>
      <c r="C26" s="308"/>
      <c r="D26" s="113">
        <v>0.95789473684210524</v>
      </c>
      <c r="E26" s="115">
        <v>182</v>
      </c>
      <c r="F26" s="114">
        <v>183</v>
      </c>
      <c r="G26" s="114">
        <v>190</v>
      </c>
      <c r="H26" s="114">
        <v>190</v>
      </c>
      <c r="I26" s="140">
        <v>181</v>
      </c>
      <c r="J26" s="115">
        <v>1</v>
      </c>
      <c r="K26" s="116">
        <v>0.5524861878453039</v>
      </c>
    </row>
    <row r="27" spans="1:11" ht="14.1" customHeight="1" x14ac:dyDescent="0.2">
      <c r="A27" s="306">
        <v>27</v>
      </c>
      <c r="B27" s="307" t="s">
        <v>244</v>
      </c>
      <c r="C27" s="308"/>
      <c r="D27" s="113">
        <v>0.35263157894736841</v>
      </c>
      <c r="E27" s="115">
        <v>67</v>
      </c>
      <c r="F27" s="114">
        <v>68</v>
      </c>
      <c r="G27" s="114">
        <v>65</v>
      </c>
      <c r="H27" s="114">
        <v>65</v>
      </c>
      <c r="I27" s="140">
        <v>67</v>
      </c>
      <c r="J27" s="115">
        <v>0</v>
      </c>
      <c r="K27" s="116">
        <v>0</v>
      </c>
    </row>
    <row r="28" spans="1:11" ht="14.1" customHeight="1" x14ac:dyDescent="0.2">
      <c r="A28" s="306">
        <v>28</v>
      </c>
      <c r="B28" s="307" t="s">
        <v>245</v>
      </c>
      <c r="C28" s="308"/>
      <c r="D28" s="113">
        <v>0.22631578947368422</v>
      </c>
      <c r="E28" s="115">
        <v>43</v>
      </c>
      <c r="F28" s="114">
        <v>46</v>
      </c>
      <c r="G28" s="114">
        <v>44</v>
      </c>
      <c r="H28" s="114">
        <v>48</v>
      </c>
      <c r="I28" s="140">
        <v>48</v>
      </c>
      <c r="J28" s="115">
        <v>-5</v>
      </c>
      <c r="K28" s="116">
        <v>-10.416666666666666</v>
      </c>
    </row>
    <row r="29" spans="1:11" ht="14.1" customHeight="1" x14ac:dyDescent="0.2">
      <c r="A29" s="306">
        <v>29</v>
      </c>
      <c r="B29" s="307" t="s">
        <v>246</v>
      </c>
      <c r="C29" s="308"/>
      <c r="D29" s="113">
        <v>4.5736842105263156</v>
      </c>
      <c r="E29" s="115">
        <v>869</v>
      </c>
      <c r="F29" s="114">
        <v>875</v>
      </c>
      <c r="G29" s="114">
        <v>863</v>
      </c>
      <c r="H29" s="114">
        <v>851</v>
      </c>
      <c r="I29" s="140">
        <v>893</v>
      </c>
      <c r="J29" s="115">
        <v>-24</v>
      </c>
      <c r="K29" s="116">
        <v>-2.6875699888017919</v>
      </c>
    </row>
    <row r="30" spans="1:11" ht="14.1" customHeight="1" x14ac:dyDescent="0.2">
      <c r="A30" s="306" t="s">
        <v>247</v>
      </c>
      <c r="B30" s="307" t="s">
        <v>248</v>
      </c>
      <c r="C30" s="308"/>
      <c r="D30" s="113" t="s">
        <v>513</v>
      </c>
      <c r="E30" s="115" t="s">
        <v>513</v>
      </c>
      <c r="F30" s="114" t="s">
        <v>513</v>
      </c>
      <c r="G30" s="114">
        <v>353</v>
      </c>
      <c r="H30" s="114" t="s">
        <v>513</v>
      </c>
      <c r="I30" s="140" t="s">
        <v>513</v>
      </c>
      <c r="J30" s="115" t="s">
        <v>513</v>
      </c>
      <c r="K30" s="116" t="s">
        <v>513</v>
      </c>
    </row>
    <row r="31" spans="1:11" ht="14.1" customHeight="1" x14ac:dyDescent="0.2">
      <c r="A31" s="306" t="s">
        <v>249</v>
      </c>
      <c r="B31" s="307" t="s">
        <v>250</v>
      </c>
      <c r="C31" s="308"/>
      <c r="D31" s="113">
        <v>2.4578947368421051</v>
      </c>
      <c r="E31" s="115">
        <v>467</v>
      </c>
      <c r="F31" s="114">
        <v>511</v>
      </c>
      <c r="G31" s="114">
        <v>506</v>
      </c>
      <c r="H31" s="114">
        <v>527</v>
      </c>
      <c r="I31" s="140">
        <v>504</v>
      </c>
      <c r="J31" s="115">
        <v>-37</v>
      </c>
      <c r="K31" s="116">
        <v>-7.3412698412698409</v>
      </c>
    </row>
    <row r="32" spans="1:11" ht="14.1" customHeight="1" x14ac:dyDescent="0.2">
      <c r="A32" s="306">
        <v>31</v>
      </c>
      <c r="B32" s="307" t="s">
        <v>251</v>
      </c>
      <c r="C32" s="308"/>
      <c r="D32" s="113">
        <v>0.11578947368421053</v>
      </c>
      <c r="E32" s="115">
        <v>22</v>
      </c>
      <c r="F32" s="114">
        <v>21</v>
      </c>
      <c r="G32" s="114">
        <v>23</v>
      </c>
      <c r="H32" s="114">
        <v>21</v>
      </c>
      <c r="I32" s="140">
        <v>19</v>
      </c>
      <c r="J32" s="115">
        <v>3</v>
      </c>
      <c r="K32" s="116">
        <v>15.789473684210526</v>
      </c>
    </row>
    <row r="33" spans="1:11" ht="14.1" customHeight="1" x14ac:dyDescent="0.2">
      <c r="A33" s="306">
        <v>32</v>
      </c>
      <c r="B33" s="307" t="s">
        <v>252</v>
      </c>
      <c r="C33" s="308"/>
      <c r="D33" s="113">
        <v>1.2157894736842105</v>
      </c>
      <c r="E33" s="115">
        <v>231</v>
      </c>
      <c r="F33" s="114">
        <v>228</v>
      </c>
      <c r="G33" s="114">
        <v>244</v>
      </c>
      <c r="H33" s="114">
        <v>232</v>
      </c>
      <c r="I33" s="140">
        <v>218</v>
      </c>
      <c r="J33" s="115">
        <v>13</v>
      </c>
      <c r="K33" s="116">
        <v>5.9633027522935782</v>
      </c>
    </row>
    <row r="34" spans="1:11" ht="14.1" customHeight="1" x14ac:dyDescent="0.2">
      <c r="A34" s="306">
        <v>33</v>
      </c>
      <c r="B34" s="307" t="s">
        <v>253</v>
      </c>
      <c r="C34" s="308"/>
      <c r="D34" s="113">
        <v>0.7</v>
      </c>
      <c r="E34" s="115">
        <v>133</v>
      </c>
      <c r="F34" s="114">
        <v>125</v>
      </c>
      <c r="G34" s="114">
        <v>126</v>
      </c>
      <c r="H34" s="114">
        <v>137</v>
      </c>
      <c r="I34" s="140">
        <v>138</v>
      </c>
      <c r="J34" s="115">
        <v>-5</v>
      </c>
      <c r="K34" s="116">
        <v>-3.6231884057971016</v>
      </c>
    </row>
    <row r="35" spans="1:11" ht="14.1" customHeight="1" x14ac:dyDescent="0.2">
      <c r="A35" s="306">
        <v>34</v>
      </c>
      <c r="B35" s="307" t="s">
        <v>254</v>
      </c>
      <c r="C35" s="308"/>
      <c r="D35" s="113">
        <v>2.5473684210526315</v>
      </c>
      <c r="E35" s="115">
        <v>484</v>
      </c>
      <c r="F35" s="114">
        <v>495</v>
      </c>
      <c r="G35" s="114">
        <v>502</v>
      </c>
      <c r="H35" s="114">
        <v>477</v>
      </c>
      <c r="I35" s="140">
        <v>462</v>
      </c>
      <c r="J35" s="115">
        <v>22</v>
      </c>
      <c r="K35" s="116">
        <v>4.7619047619047619</v>
      </c>
    </row>
    <row r="36" spans="1:11" ht="14.1" customHeight="1" x14ac:dyDescent="0.2">
      <c r="A36" s="306">
        <v>41</v>
      </c>
      <c r="B36" s="307" t="s">
        <v>255</v>
      </c>
      <c r="C36" s="308"/>
      <c r="D36" s="113">
        <v>0.1736842105263158</v>
      </c>
      <c r="E36" s="115">
        <v>33</v>
      </c>
      <c r="F36" s="114">
        <v>30</v>
      </c>
      <c r="G36" s="114">
        <v>37</v>
      </c>
      <c r="H36" s="114">
        <v>34</v>
      </c>
      <c r="I36" s="140">
        <v>28</v>
      </c>
      <c r="J36" s="115">
        <v>5</v>
      </c>
      <c r="K36" s="116">
        <v>17.857142857142858</v>
      </c>
    </row>
    <row r="37" spans="1:11" ht="14.1" customHeight="1" x14ac:dyDescent="0.2">
      <c r="A37" s="306">
        <v>42</v>
      </c>
      <c r="B37" s="307" t="s">
        <v>256</v>
      </c>
      <c r="C37" s="308"/>
      <c r="D37" s="113">
        <v>2.6315789473684209E-2</v>
      </c>
      <c r="E37" s="115">
        <v>5</v>
      </c>
      <c r="F37" s="114">
        <v>5</v>
      </c>
      <c r="G37" s="114">
        <v>5</v>
      </c>
      <c r="H37" s="114" t="s">
        <v>513</v>
      </c>
      <c r="I37" s="140" t="s">
        <v>513</v>
      </c>
      <c r="J37" s="115" t="s">
        <v>513</v>
      </c>
      <c r="K37" s="116" t="s">
        <v>513</v>
      </c>
    </row>
    <row r="38" spans="1:11" ht="14.1" customHeight="1" x14ac:dyDescent="0.2">
      <c r="A38" s="306">
        <v>43</v>
      </c>
      <c r="B38" s="307" t="s">
        <v>257</v>
      </c>
      <c r="C38" s="308"/>
      <c r="D38" s="113">
        <v>0.2</v>
      </c>
      <c r="E38" s="115">
        <v>38</v>
      </c>
      <c r="F38" s="114">
        <v>39</v>
      </c>
      <c r="G38" s="114">
        <v>36</v>
      </c>
      <c r="H38" s="114">
        <v>34</v>
      </c>
      <c r="I38" s="140">
        <v>36</v>
      </c>
      <c r="J38" s="115">
        <v>2</v>
      </c>
      <c r="K38" s="116">
        <v>5.5555555555555554</v>
      </c>
    </row>
    <row r="39" spans="1:11" ht="14.1" customHeight="1" x14ac:dyDescent="0.2">
      <c r="A39" s="306">
        <v>51</v>
      </c>
      <c r="B39" s="307" t="s">
        <v>258</v>
      </c>
      <c r="C39" s="308"/>
      <c r="D39" s="113">
        <v>9.3473684210526322</v>
      </c>
      <c r="E39" s="115">
        <v>1776</v>
      </c>
      <c r="F39" s="114">
        <v>1807</v>
      </c>
      <c r="G39" s="114">
        <v>1774</v>
      </c>
      <c r="H39" s="114">
        <v>1811</v>
      </c>
      <c r="I39" s="140">
        <v>1798</v>
      </c>
      <c r="J39" s="115">
        <v>-22</v>
      </c>
      <c r="K39" s="116">
        <v>-1.2235817575083425</v>
      </c>
    </row>
    <row r="40" spans="1:11" ht="14.1" customHeight="1" x14ac:dyDescent="0.2">
      <c r="A40" s="306" t="s">
        <v>259</v>
      </c>
      <c r="B40" s="307" t="s">
        <v>260</v>
      </c>
      <c r="C40" s="308"/>
      <c r="D40" s="113">
        <v>9.2421052631578942</v>
      </c>
      <c r="E40" s="115">
        <v>1756</v>
      </c>
      <c r="F40" s="114">
        <v>1785</v>
      </c>
      <c r="G40" s="114">
        <v>1756</v>
      </c>
      <c r="H40" s="114">
        <v>1785</v>
      </c>
      <c r="I40" s="140">
        <v>1774</v>
      </c>
      <c r="J40" s="115">
        <v>-18</v>
      </c>
      <c r="K40" s="116">
        <v>-1.0146561443066517</v>
      </c>
    </row>
    <row r="41" spans="1:11" ht="14.1" customHeight="1" x14ac:dyDescent="0.2">
      <c r="A41" s="306"/>
      <c r="B41" s="307" t="s">
        <v>261</v>
      </c>
      <c r="C41" s="308"/>
      <c r="D41" s="113">
        <v>3.7315789473684209</v>
      </c>
      <c r="E41" s="115">
        <v>709</v>
      </c>
      <c r="F41" s="114">
        <v>735</v>
      </c>
      <c r="G41" s="114">
        <v>705</v>
      </c>
      <c r="H41" s="114">
        <v>709</v>
      </c>
      <c r="I41" s="140">
        <v>721</v>
      </c>
      <c r="J41" s="115">
        <v>-12</v>
      </c>
      <c r="K41" s="116">
        <v>-1.6643550624133148</v>
      </c>
    </row>
    <row r="42" spans="1:11" ht="14.1" customHeight="1" x14ac:dyDescent="0.2">
      <c r="A42" s="306">
        <v>52</v>
      </c>
      <c r="B42" s="307" t="s">
        <v>262</v>
      </c>
      <c r="C42" s="308"/>
      <c r="D42" s="113">
        <v>7.0842105263157897</v>
      </c>
      <c r="E42" s="115">
        <v>1346</v>
      </c>
      <c r="F42" s="114">
        <v>1351</v>
      </c>
      <c r="G42" s="114">
        <v>1384</v>
      </c>
      <c r="H42" s="114">
        <v>1329</v>
      </c>
      <c r="I42" s="140">
        <v>1302</v>
      </c>
      <c r="J42" s="115">
        <v>44</v>
      </c>
      <c r="K42" s="116">
        <v>3.3794162826420893</v>
      </c>
    </row>
    <row r="43" spans="1:11" ht="14.1" customHeight="1" x14ac:dyDescent="0.2">
      <c r="A43" s="306" t="s">
        <v>263</v>
      </c>
      <c r="B43" s="307" t="s">
        <v>264</v>
      </c>
      <c r="C43" s="308"/>
      <c r="D43" s="113">
        <v>6.5315789473684207</v>
      </c>
      <c r="E43" s="115">
        <v>1241</v>
      </c>
      <c r="F43" s="114">
        <v>1233</v>
      </c>
      <c r="G43" s="114">
        <v>1245</v>
      </c>
      <c r="H43" s="114">
        <v>1213</v>
      </c>
      <c r="I43" s="140">
        <v>1207</v>
      </c>
      <c r="J43" s="115">
        <v>34</v>
      </c>
      <c r="K43" s="116">
        <v>2.816901408450704</v>
      </c>
    </row>
    <row r="44" spans="1:11" ht="14.1" customHeight="1" x14ac:dyDescent="0.2">
      <c r="A44" s="306">
        <v>53</v>
      </c>
      <c r="B44" s="307" t="s">
        <v>265</v>
      </c>
      <c r="C44" s="308"/>
      <c r="D44" s="113">
        <v>3.9210526315789473</v>
      </c>
      <c r="E44" s="115">
        <v>745</v>
      </c>
      <c r="F44" s="114">
        <v>677</v>
      </c>
      <c r="G44" s="114">
        <v>679</v>
      </c>
      <c r="H44" s="114">
        <v>655</v>
      </c>
      <c r="I44" s="140">
        <v>625</v>
      </c>
      <c r="J44" s="115">
        <v>120</v>
      </c>
      <c r="K44" s="116">
        <v>19.2</v>
      </c>
    </row>
    <row r="45" spans="1:11" ht="14.1" customHeight="1" x14ac:dyDescent="0.2">
      <c r="A45" s="306" t="s">
        <v>266</v>
      </c>
      <c r="B45" s="307" t="s">
        <v>267</v>
      </c>
      <c r="C45" s="308"/>
      <c r="D45" s="113">
        <v>3.8842105263157896</v>
      </c>
      <c r="E45" s="115">
        <v>738</v>
      </c>
      <c r="F45" s="114">
        <v>670</v>
      </c>
      <c r="G45" s="114">
        <v>672</v>
      </c>
      <c r="H45" s="114">
        <v>647</v>
      </c>
      <c r="I45" s="140">
        <v>617</v>
      </c>
      <c r="J45" s="115">
        <v>121</v>
      </c>
      <c r="K45" s="116">
        <v>19.611021069692057</v>
      </c>
    </row>
    <row r="46" spans="1:11" ht="14.1" customHeight="1" x14ac:dyDescent="0.2">
      <c r="A46" s="306">
        <v>54</v>
      </c>
      <c r="B46" s="307" t="s">
        <v>268</v>
      </c>
      <c r="C46" s="308"/>
      <c r="D46" s="113">
        <v>10.884210526315789</v>
      </c>
      <c r="E46" s="115">
        <v>2068</v>
      </c>
      <c r="F46" s="114">
        <v>2085</v>
      </c>
      <c r="G46" s="114">
        <v>2087</v>
      </c>
      <c r="H46" s="114">
        <v>2097</v>
      </c>
      <c r="I46" s="140">
        <v>2089</v>
      </c>
      <c r="J46" s="115">
        <v>-21</v>
      </c>
      <c r="K46" s="116">
        <v>-1.0052656773575874</v>
      </c>
    </row>
    <row r="47" spans="1:11" ht="14.1" customHeight="1" x14ac:dyDescent="0.2">
      <c r="A47" s="306">
        <v>61</v>
      </c>
      <c r="B47" s="307" t="s">
        <v>269</v>
      </c>
      <c r="C47" s="308"/>
      <c r="D47" s="113">
        <v>0.52105263157894732</v>
      </c>
      <c r="E47" s="115">
        <v>99</v>
      </c>
      <c r="F47" s="114">
        <v>99</v>
      </c>
      <c r="G47" s="114">
        <v>96</v>
      </c>
      <c r="H47" s="114">
        <v>98</v>
      </c>
      <c r="I47" s="140">
        <v>102</v>
      </c>
      <c r="J47" s="115">
        <v>-3</v>
      </c>
      <c r="K47" s="116">
        <v>-2.9411764705882355</v>
      </c>
    </row>
    <row r="48" spans="1:11" ht="14.1" customHeight="1" x14ac:dyDescent="0.2">
      <c r="A48" s="306">
        <v>62</v>
      </c>
      <c r="B48" s="307" t="s">
        <v>270</v>
      </c>
      <c r="C48" s="308"/>
      <c r="D48" s="113">
        <v>11.226315789473684</v>
      </c>
      <c r="E48" s="115">
        <v>2133</v>
      </c>
      <c r="F48" s="114">
        <v>2179</v>
      </c>
      <c r="G48" s="114">
        <v>2182</v>
      </c>
      <c r="H48" s="114">
        <v>2303</v>
      </c>
      <c r="I48" s="140">
        <v>2209</v>
      </c>
      <c r="J48" s="115">
        <v>-76</v>
      </c>
      <c r="K48" s="116">
        <v>-3.440470801267542</v>
      </c>
    </row>
    <row r="49" spans="1:11" ht="14.1" customHeight="1" x14ac:dyDescent="0.2">
      <c r="A49" s="306">
        <v>63</v>
      </c>
      <c r="B49" s="307" t="s">
        <v>271</v>
      </c>
      <c r="C49" s="308"/>
      <c r="D49" s="113">
        <v>9.6526315789473678</v>
      </c>
      <c r="E49" s="115">
        <v>1834</v>
      </c>
      <c r="F49" s="114">
        <v>2045</v>
      </c>
      <c r="G49" s="114">
        <v>2077</v>
      </c>
      <c r="H49" s="114">
        <v>2100</v>
      </c>
      <c r="I49" s="140">
        <v>2001</v>
      </c>
      <c r="J49" s="115">
        <v>-167</v>
      </c>
      <c r="K49" s="116">
        <v>-8.3458270864567723</v>
      </c>
    </row>
    <row r="50" spans="1:11" ht="14.1" customHeight="1" x14ac:dyDescent="0.2">
      <c r="A50" s="306" t="s">
        <v>272</v>
      </c>
      <c r="B50" s="307" t="s">
        <v>273</v>
      </c>
      <c r="C50" s="308"/>
      <c r="D50" s="113">
        <v>0.48947368421052634</v>
      </c>
      <c r="E50" s="115">
        <v>93</v>
      </c>
      <c r="F50" s="114">
        <v>110</v>
      </c>
      <c r="G50" s="114">
        <v>106</v>
      </c>
      <c r="H50" s="114">
        <v>91</v>
      </c>
      <c r="I50" s="140">
        <v>81</v>
      </c>
      <c r="J50" s="115">
        <v>12</v>
      </c>
      <c r="K50" s="116">
        <v>14.814814814814815</v>
      </c>
    </row>
    <row r="51" spans="1:11" ht="14.1" customHeight="1" x14ac:dyDescent="0.2">
      <c r="A51" s="306" t="s">
        <v>274</v>
      </c>
      <c r="B51" s="307" t="s">
        <v>275</v>
      </c>
      <c r="C51" s="308"/>
      <c r="D51" s="113">
        <v>8.905263157894737</v>
      </c>
      <c r="E51" s="115">
        <v>1692</v>
      </c>
      <c r="F51" s="114">
        <v>1876</v>
      </c>
      <c r="G51" s="114">
        <v>1911</v>
      </c>
      <c r="H51" s="114">
        <v>1948</v>
      </c>
      <c r="I51" s="140">
        <v>1863</v>
      </c>
      <c r="J51" s="115">
        <v>-171</v>
      </c>
      <c r="K51" s="116">
        <v>-9.1787439613526569</v>
      </c>
    </row>
    <row r="52" spans="1:11" ht="14.1" customHeight="1" x14ac:dyDescent="0.2">
      <c r="A52" s="306">
        <v>71</v>
      </c>
      <c r="B52" s="307" t="s">
        <v>276</v>
      </c>
      <c r="C52" s="308"/>
      <c r="D52" s="113">
        <v>10.347368421052632</v>
      </c>
      <c r="E52" s="115">
        <v>1966</v>
      </c>
      <c r="F52" s="114">
        <v>1969</v>
      </c>
      <c r="G52" s="114">
        <v>1954</v>
      </c>
      <c r="H52" s="114">
        <v>1959</v>
      </c>
      <c r="I52" s="140">
        <v>1972</v>
      </c>
      <c r="J52" s="115">
        <v>-6</v>
      </c>
      <c r="K52" s="116">
        <v>-0.30425963488843816</v>
      </c>
    </row>
    <row r="53" spans="1:11" ht="14.1" customHeight="1" x14ac:dyDescent="0.2">
      <c r="A53" s="306" t="s">
        <v>277</v>
      </c>
      <c r="B53" s="307" t="s">
        <v>278</v>
      </c>
      <c r="C53" s="308"/>
      <c r="D53" s="113">
        <v>0.51052631578947372</v>
      </c>
      <c r="E53" s="115">
        <v>97</v>
      </c>
      <c r="F53" s="114">
        <v>101</v>
      </c>
      <c r="G53" s="114">
        <v>92</v>
      </c>
      <c r="H53" s="114">
        <v>86</v>
      </c>
      <c r="I53" s="140">
        <v>86</v>
      </c>
      <c r="J53" s="115">
        <v>11</v>
      </c>
      <c r="K53" s="116">
        <v>12.790697674418604</v>
      </c>
    </row>
    <row r="54" spans="1:11" ht="14.1" customHeight="1" x14ac:dyDescent="0.2">
      <c r="A54" s="306" t="s">
        <v>279</v>
      </c>
      <c r="B54" s="307" t="s">
        <v>280</v>
      </c>
      <c r="C54" s="308"/>
      <c r="D54" s="113">
        <v>9.5736842105263165</v>
      </c>
      <c r="E54" s="115">
        <v>1819</v>
      </c>
      <c r="F54" s="114">
        <v>1819</v>
      </c>
      <c r="G54" s="114">
        <v>1815</v>
      </c>
      <c r="H54" s="114">
        <v>1828</v>
      </c>
      <c r="I54" s="140">
        <v>1840</v>
      </c>
      <c r="J54" s="115">
        <v>-21</v>
      </c>
      <c r="K54" s="116">
        <v>-1.1413043478260869</v>
      </c>
    </row>
    <row r="55" spans="1:11" ht="14.1" customHeight="1" x14ac:dyDescent="0.2">
      <c r="A55" s="306">
        <v>72</v>
      </c>
      <c r="B55" s="307" t="s">
        <v>281</v>
      </c>
      <c r="C55" s="308"/>
      <c r="D55" s="113">
        <v>1.0263157894736843</v>
      </c>
      <c r="E55" s="115">
        <v>195</v>
      </c>
      <c r="F55" s="114">
        <v>196</v>
      </c>
      <c r="G55" s="114">
        <v>201</v>
      </c>
      <c r="H55" s="114">
        <v>200</v>
      </c>
      <c r="I55" s="140">
        <v>194</v>
      </c>
      <c r="J55" s="115">
        <v>1</v>
      </c>
      <c r="K55" s="116">
        <v>0.51546391752577314</v>
      </c>
    </row>
    <row r="56" spans="1:11" ht="14.1" customHeight="1" x14ac:dyDescent="0.2">
      <c r="A56" s="306" t="s">
        <v>282</v>
      </c>
      <c r="B56" s="307" t="s">
        <v>283</v>
      </c>
      <c r="C56" s="308"/>
      <c r="D56" s="113">
        <v>0.12105263157894737</v>
      </c>
      <c r="E56" s="115">
        <v>23</v>
      </c>
      <c r="F56" s="114">
        <v>22</v>
      </c>
      <c r="G56" s="114">
        <v>21</v>
      </c>
      <c r="H56" s="114">
        <v>21</v>
      </c>
      <c r="I56" s="140">
        <v>19</v>
      </c>
      <c r="J56" s="115">
        <v>4</v>
      </c>
      <c r="K56" s="116">
        <v>21.05263157894737</v>
      </c>
    </row>
    <row r="57" spans="1:11" ht="14.1" customHeight="1" x14ac:dyDescent="0.2">
      <c r="A57" s="306" t="s">
        <v>284</v>
      </c>
      <c r="B57" s="307" t="s">
        <v>285</v>
      </c>
      <c r="C57" s="308"/>
      <c r="D57" s="113">
        <v>0.48947368421052634</v>
      </c>
      <c r="E57" s="115">
        <v>93</v>
      </c>
      <c r="F57" s="114">
        <v>93</v>
      </c>
      <c r="G57" s="114">
        <v>96</v>
      </c>
      <c r="H57" s="114">
        <v>96</v>
      </c>
      <c r="I57" s="140">
        <v>96</v>
      </c>
      <c r="J57" s="115">
        <v>-3</v>
      </c>
      <c r="K57" s="116">
        <v>-3.125</v>
      </c>
    </row>
    <row r="58" spans="1:11" ht="14.1" customHeight="1" x14ac:dyDescent="0.2">
      <c r="A58" s="306">
        <v>73</v>
      </c>
      <c r="B58" s="307" t="s">
        <v>286</v>
      </c>
      <c r="C58" s="308"/>
      <c r="D58" s="113">
        <v>0.51578947368421058</v>
      </c>
      <c r="E58" s="115">
        <v>98</v>
      </c>
      <c r="F58" s="114">
        <v>101</v>
      </c>
      <c r="G58" s="114">
        <v>100</v>
      </c>
      <c r="H58" s="114">
        <v>102</v>
      </c>
      <c r="I58" s="140">
        <v>99</v>
      </c>
      <c r="J58" s="115">
        <v>-1</v>
      </c>
      <c r="K58" s="116">
        <v>-1.0101010101010102</v>
      </c>
    </row>
    <row r="59" spans="1:11" ht="14.1" customHeight="1" x14ac:dyDescent="0.2">
      <c r="A59" s="306" t="s">
        <v>287</v>
      </c>
      <c r="B59" s="307" t="s">
        <v>288</v>
      </c>
      <c r="C59" s="308"/>
      <c r="D59" s="113">
        <v>0.33157894736842103</v>
      </c>
      <c r="E59" s="115">
        <v>63</v>
      </c>
      <c r="F59" s="114">
        <v>66</v>
      </c>
      <c r="G59" s="114">
        <v>71</v>
      </c>
      <c r="H59" s="114">
        <v>72</v>
      </c>
      <c r="I59" s="140">
        <v>68</v>
      </c>
      <c r="J59" s="115">
        <v>-5</v>
      </c>
      <c r="K59" s="116">
        <v>-7.3529411764705879</v>
      </c>
    </row>
    <row r="60" spans="1:11" ht="14.1" customHeight="1" x14ac:dyDescent="0.2">
      <c r="A60" s="306">
        <v>81</v>
      </c>
      <c r="B60" s="307" t="s">
        <v>289</v>
      </c>
      <c r="C60" s="308"/>
      <c r="D60" s="113">
        <v>2.5894736842105264</v>
      </c>
      <c r="E60" s="115">
        <v>492</v>
      </c>
      <c r="F60" s="114">
        <v>501</v>
      </c>
      <c r="G60" s="114">
        <v>510</v>
      </c>
      <c r="H60" s="114">
        <v>498</v>
      </c>
      <c r="I60" s="140">
        <v>502</v>
      </c>
      <c r="J60" s="115">
        <v>-10</v>
      </c>
      <c r="K60" s="116">
        <v>-1.9920318725099602</v>
      </c>
    </row>
    <row r="61" spans="1:11" ht="14.1" customHeight="1" x14ac:dyDescent="0.2">
      <c r="A61" s="306" t="s">
        <v>290</v>
      </c>
      <c r="B61" s="307" t="s">
        <v>291</v>
      </c>
      <c r="C61" s="308"/>
      <c r="D61" s="113">
        <v>1.0526315789473684</v>
      </c>
      <c r="E61" s="115">
        <v>200</v>
      </c>
      <c r="F61" s="114">
        <v>194</v>
      </c>
      <c r="G61" s="114">
        <v>209</v>
      </c>
      <c r="H61" s="114">
        <v>207</v>
      </c>
      <c r="I61" s="140">
        <v>210</v>
      </c>
      <c r="J61" s="115">
        <v>-10</v>
      </c>
      <c r="K61" s="116">
        <v>-4.7619047619047619</v>
      </c>
    </row>
    <row r="62" spans="1:11" ht="14.1" customHeight="1" x14ac:dyDescent="0.2">
      <c r="A62" s="306" t="s">
        <v>292</v>
      </c>
      <c r="B62" s="307" t="s">
        <v>293</v>
      </c>
      <c r="C62" s="308"/>
      <c r="D62" s="113">
        <v>0.66842105263157892</v>
      </c>
      <c r="E62" s="115">
        <v>127</v>
      </c>
      <c r="F62" s="114">
        <v>128</v>
      </c>
      <c r="G62" s="114">
        <v>130</v>
      </c>
      <c r="H62" s="114">
        <v>125</v>
      </c>
      <c r="I62" s="140">
        <v>130</v>
      </c>
      <c r="J62" s="115">
        <v>-3</v>
      </c>
      <c r="K62" s="116">
        <v>-2.3076923076923075</v>
      </c>
    </row>
    <row r="63" spans="1:11" ht="14.1" customHeight="1" x14ac:dyDescent="0.2">
      <c r="A63" s="306"/>
      <c r="B63" s="307" t="s">
        <v>294</v>
      </c>
      <c r="C63" s="308"/>
      <c r="D63" s="113">
        <v>0.64210526315789473</v>
      </c>
      <c r="E63" s="115">
        <v>122</v>
      </c>
      <c r="F63" s="114">
        <v>125</v>
      </c>
      <c r="G63" s="114">
        <v>127</v>
      </c>
      <c r="H63" s="114">
        <v>122</v>
      </c>
      <c r="I63" s="140">
        <v>127</v>
      </c>
      <c r="J63" s="115">
        <v>-5</v>
      </c>
      <c r="K63" s="116">
        <v>-3.9370078740157481</v>
      </c>
    </row>
    <row r="64" spans="1:11" ht="14.1" customHeight="1" x14ac:dyDescent="0.2">
      <c r="A64" s="306" t="s">
        <v>295</v>
      </c>
      <c r="B64" s="307" t="s">
        <v>296</v>
      </c>
      <c r="C64" s="308"/>
      <c r="D64" s="113">
        <v>1.5789473684210527E-2</v>
      </c>
      <c r="E64" s="115">
        <v>3</v>
      </c>
      <c r="F64" s="114">
        <v>4</v>
      </c>
      <c r="G64" s="114">
        <v>3</v>
      </c>
      <c r="H64" s="114">
        <v>3</v>
      </c>
      <c r="I64" s="140">
        <v>3</v>
      </c>
      <c r="J64" s="115">
        <v>0</v>
      </c>
      <c r="K64" s="116">
        <v>0</v>
      </c>
    </row>
    <row r="65" spans="1:11" ht="14.1" customHeight="1" x14ac:dyDescent="0.2">
      <c r="A65" s="306" t="s">
        <v>297</v>
      </c>
      <c r="B65" s="307" t="s">
        <v>298</v>
      </c>
      <c r="C65" s="308"/>
      <c r="D65" s="113">
        <v>0.60526315789473684</v>
      </c>
      <c r="E65" s="115">
        <v>115</v>
      </c>
      <c r="F65" s="114">
        <v>123</v>
      </c>
      <c r="G65" s="114">
        <v>119</v>
      </c>
      <c r="H65" s="114">
        <v>116</v>
      </c>
      <c r="I65" s="140">
        <v>119</v>
      </c>
      <c r="J65" s="115">
        <v>-4</v>
      </c>
      <c r="K65" s="116">
        <v>-3.3613445378151261</v>
      </c>
    </row>
    <row r="66" spans="1:11" ht="14.1" customHeight="1" x14ac:dyDescent="0.2">
      <c r="A66" s="306">
        <v>82</v>
      </c>
      <c r="B66" s="307" t="s">
        <v>299</v>
      </c>
      <c r="C66" s="308"/>
      <c r="D66" s="113">
        <v>1.5210526315789474</v>
      </c>
      <c r="E66" s="115">
        <v>289</v>
      </c>
      <c r="F66" s="114">
        <v>303</v>
      </c>
      <c r="G66" s="114">
        <v>301</v>
      </c>
      <c r="H66" s="114">
        <v>296</v>
      </c>
      <c r="I66" s="140">
        <v>294</v>
      </c>
      <c r="J66" s="115">
        <v>-5</v>
      </c>
      <c r="K66" s="116">
        <v>-1.7006802721088434</v>
      </c>
    </row>
    <row r="67" spans="1:11" ht="14.1" customHeight="1" x14ac:dyDescent="0.2">
      <c r="A67" s="306" t="s">
        <v>300</v>
      </c>
      <c r="B67" s="307" t="s">
        <v>301</v>
      </c>
      <c r="C67" s="308"/>
      <c r="D67" s="113">
        <v>0.54736842105263162</v>
      </c>
      <c r="E67" s="115">
        <v>104</v>
      </c>
      <c r="F67" s="114">
        <v>111</v>
      </c>
      <c r="G67" s="114">
        <v>108</v>
      </c>
      <c r="H67" s="114">
        <v>99</v>
      </c>
      <c r="I67" s="140">
        <v>100</v>
      </c>
      <c r="J67" s="115">
        <v>4</v>
      </c>
      <c r="K67" s="116">
        <v>4</v>
      </c>
    </row>
    <row r="68" spans="1:11" ht="14.1" customHeight="1" x14ac:dyDescent="0.2">
      <c r="A68" s="306" t="s">
        <v>302</v>
      </c>
      <c r="B68" s="307" t="s">
        <v>303</v>
      </c>
      <c r="C68" s="308"/>
      <c r="D68" s="113">
        <v>0.7</v>
      </c>
      <c r="E68" s="115">
        <v>133</v>
      </c>
      <c r="F68" s="114">
        <v>142</v>
      </c>
      <c r="G68" s="114">
        <v>142</v>
      </c>
      <c r="H68" s="114">
        <v>147</v>
      </c>
      <c r="I68" s="140">
        <v>142</v>
      </c>
      <c r="J68" s="115">
        <v>-9</v>
      </c>
      <c r="K68" s="116">
        <v>-6.3380281690140849</v>
      </c>
    </row>
    <row r="69" spans="1:11" ht="14.1" customHeight="1" x14ac:dyDescent="0.2">
      <c r="A69" s="306">
        <v>83</v>
      </c>
      <c r="B69" s="307" t="s">
        <v>304</v>
      </c>
      <c r="C69" s="308"/>
      <c r="D69" s="113">
        <v>2.0263157894736841</v>
      </c>
      <c r="E69" s="115">
        <v>385</v>
      </c>
      <c r="F69" s="114">
        <v>394</v>
      </c>
      <c r="G69" s="114">
        <v>398</v>
      </c>
      <c r="H69" s="114">
        <v>423</v>
      </c>
      <c r="I69" s="140">
        <v>421</v>
      </c>
      <c r="J69" s="115">
        <v>-36</v>
      </c>
      <c r="K69" s="116">
        <v>-8.5510688836104514</v>
      </c>
    </row>
    <row r="70" spans="1:11" ht="14.1" customHeight="1" x14ac:dyDescent="0.2">
      <c r="A70" s="306" t="s">
        <v>305</v>
      </c>
      <c r="B70" s="307" t="s">
        <v>306</v>
      </c>
      <c r="C70" s="308"/>
      <c r="D70" s="113">
        <v>1.131578947368421</v>
      </c>
      <c r="E70" s="115">
        <v>215</v>
      </c>
      <c r="F70" s="114">
        <v>222</v>
      </c>
      <c r="G70" s="114">
        <v>219</v>
      </c>
      <c r="H70" s="114">
        <v>234</v>
      </c>
      <c r="I70" s="140">
        <v>233</v>
      </c>
      <c r="J70" s="115">
        <v>-18</v>
      </c>
      <c r="K70" s="116">
        <v>-7.7253218884120169</v>
      </c>
    </row>
    <row r="71" spans="1:11" ht="14.1" customHeight="1" x14ac:dyDescent="0.2">
      <c r="A71" s="306"/>
      <c r="B71" s="307" t="s">
        <v>307</v>
      </c>
      <c r="C71" s="308"/>
      <c r="D71" s="113">
        <v>0.44736842105263158</v>
      </c>
      <c r="E71" s="115">
        <v>85</v>
      </c>
      <c r="F71" s="114">
        <v>82</v>
      </c>
      <c r="G71" s="114">
        <v>84</v>
      </c>
      <c r="H71" s="114">
        <v>95</v>
      </c>
      <c r="I71" s="140">
        <v>96</v>
      </c>
      <c r="J71" s="115">
        <v>-11</v>
      </c>
      <c r="K71" s="116">
        <v>-11.458333333333334</v>
      </c>
    </row>
    <row r="72" spans="1:11" ht="14.1" customHeight="1" x14ac:dyDescent="0.2">
      <c r="A72" s="306">
        <v>84</v>
      </c>
      <c r="B72" s="307" t="s">
        <v>308</v>
      </c>
      <c r="C72" s="308"/>
      <c r="D72" s="113">
        <v>1.2736842105263158</v>
      </c>
      <c r="E72" s="115">
        <v>242</v>
      </c>
      <c r="F72" s="114">
        <v>275</v>
      </c>
      <c r="G72" s="114">
        <v>289</v>
      </c>
      <c r="H72" s="114">
        <v>277</v>
      </c>
      <c r="I72" s="140">
        <v>274</v>
      </c>
      <c r="J72" s="115">
        <v>-32</v>
      </c>
      <c r="K72" s="116">
        <v>-11.678832116788321</v>
      </c>
    </row>
    <row r="73" spans="1:11" ht="14.1" customHeight="1" x14ac:dyDescent="0.2">
      <c r="A73" s="306" t="s">
        <v>309</v>
      </c>
      <c r="B73" s="307" t="s">
        <v>310</v>
      </c>
      <c r="C73" s="308"/>
      <c r="D73" s="113">
        <v>0.1736842105263158</v>
      </c>
      <c r="E73" s="115">
        <v>33</v>
      </c>
      <c r="F73" s="114">
        <v>44</v>
      </c>
      <c r="G73" s="114">
        <v>41</v>
      </c>
      <c r="H73" s="114">
        <v>41</v>
      </c>
      <c r="I73" s="140">
        <v>42</v>
      </c>
      <c r="J73" s="115">
        <v>-9</v>
      </c>
      <c r="K73" s="116">
        <v>-21.428571428571427</v>
      </c>
    </row>
    <row r="74" spans="1:11" ht="14.1" customHeight="1" x14ac:dyDescent="0.2">
      <c r="A74" s="306" t="s">
        <v>311</v>
      </c>
      <c r="B74" s="307" t="s">
        <v>312</v>
      </c>
      <c r="C74" s="308"/>
      <c r="D74" s="113">
        <v>6.3157894736842107E-2</v>
      </c>
      <c r="E74" s="115">
        <v>12</v>
      </c>
      <c r="F74" s="114">
        <v>10</v>
      </c>
      <c r="G74" s="114">
        <v>11</v>
      </c>
      <c r="H74" s="114">
        <v>12</v>
      </c>
      <c r="I74" s="140">
        <v>12</v>
      </c>
      <c r="J74" s="115">
        <v>0</v>
      </c>
      <c r="K74" s="116">
        <v>0</v>
      </c>
    </row>
    <row r="75" spans="1:11" ht="14.1" customHeight="1" x14ac:dyDescent="0.2">
      <c r="A75" s="306" t="s">
        <v>313</v>
      </c>
      <c r="B75" s="307" t="s">
        <v>314</v>
      </c>
      <c r="C75" s="308"/>
      <c r="D75" s="113">
        <v>4.2105263157894736E-2</v>
      </c>
      <c r="E75" s="115">
        <v>8</v>
      </c>
      <c r="F75" s="114">
        <v>6</v>
      </c>
      <c r="G75" s="114">
        <v>6</v>
      </c>
      <c r="H75" s="114">
        <v>6</v>
      </c>
      <c r="I75" s="140">
        <v>6</v>
      </c>
      <c r="J75" s="115">
        <v>2</v>
      </c>
      <c r="K75" s="116">
        <v>33.333333333333336</v>
      </c>
    </row>
    <row r="76" spans="1:11" ht="14.1" customHeight="1" x14ac:dyDescent="0.2">
      <c r="A76" s="306">
        <v>91</v>
      </c>
      <c r="B76" s="307" t="s">
        <v>315</v>
      </c>
      <c r="C76" s="308"/>
      <c r="D76" s="113">
        <v>0.51578947368421058</v>
      </c>
      <c r="E76" s="115">
        <v>98</v>
      </c>
      <c r="F76" s="114">
        <v>99</v>
      </c>
      <c r="G76" s="114">
        <v>94</v>
      </c>
      <c r="H76" s="114">
        <v>90</v>
      </c>
      <c r="I76" s="140">
        <v>88</v>
      </c>
      <c r="J76" s="115">
        <v>10</v>
      </c>
      <c r="K76" s="116">
        <v>11.363636363636363</v>
      </c>
    </row>
    <row r="77" spans="1:11" ht="14.1" customHeight="1" x14ac:dyDescent="0.2">
      <c r="A77" s="306">
        <v>92</v>
      </c>
      <c r="B77" s="307" t="s">
        <v>316</v>
      </c>
      <c r="C77" s="308"/>
      <c r="D77" s="113">
        <v>8.9473684210526316E-2</v>
      </c>
      <c r="E77" s="115">
        <v>17</v>
      </c>
      <c r="F77" s="114">
        <v>17</v>
      </c>
      <c r="G77" s="114">
        <v>15</v>
      </c>
      <c r="H77" s="114">
        <v>15</v>
      </c>
      <c r="I77" s="140">
        <v>14</v>
      </c>
      <c r="J77" s="115">
        <v>3</v>
      </c>
      <c r="K77" s="116">
        <v>21.428571428571427</v>
      </c>
    </row>
    <row r="78" spans="1:11" ht="14.1" customHeight="1" x14ac:dyDescent="0.2">
      <c r="A78" s="306">
        <v>93</v>
      </c>
      <c r="B78" s="307" t="s">
        <v>317</v>
      </c>
      <c r="C78" s="308"/>
      <c r="D78" s="113">
        <v>7.3684210526315783E-2</v>
      </c>
      <c r="E78" s="115">
        <v>14</v>
      </c>
      <c r="F78" s="114">
        <v>12</v>
      </c>
      <c r="G78" s="114">
        <v>13</v>
      </c>
      <c r="H78" s="114">
        <v>10</v>
      </c>
      <c r="I78" s="140">
        <v>10</v>
      </c>
      <c r="J78" s="115">
        <v>4</v>
      </c>
      <c r="K78" s="116">
        <v>40</v>
      </c>
    </row>
    <row r="79" spans="1:11" ht="14.1" customHeight="1" x14ac:dyDescent="0.2">
      <c r="A79" s="306">
        <v>94</v>
      </c>
      <c r="B79" s="307" t="s">
        <v>318</v>
      </c>
      <c r="C79" s="308"/>
      <c r="D79" s="113">
        <v>0.36315789473684212</v>
      </c>
      <c r="E79" s="115">
        <v>69</v>
      </c>
      <c r="F79" s="114">
        <v>101</v>
      </c>
      <c r="G79" s="114">
        <v>103</v>
      </c>
      <c r="H79" s="114">
        <v>94</v>
      </c>
      <c r="I79" s="140">
        <v>116</v>
      </c>
      <c r="J79" s="115">
        <v>-47</v>
      </c>
      <c r="K79" s="116">
        <v>-40.517241379310342</v>
      </c>
    </row>
    <row r="80" spans="1:11" ht="14.1" customHeight="1" x14ac:dyDescent="0.2">
      <c r="A80" s="306" t="s">
        <v>319</v>
      </c>
      <c r="B80" s="307" t="s">
        <v>320</v>
      </c>
      <c r="C80" s="308"/>
      <c r="D80" s="113">
        <v>1.5789473684210527E-2</v>
      </c>
      <c r="E80" s="115">
        <v>3</v>
      </c>
      <c r="F80" s="114">
        <v>3</v>
      </c>
      <c r="G80" s="114">
        <v>3</v>
      </c>
      <c r="H80" s="114" t="s">
        <v>513</v>
      </c>
      <c r="I80" s="140" t="s">
        <v>513</v>
      </c>
      <c r="J80" s="115" t="s">
        <v>513</v>
      </c>
      <c r="K80" s="116" t="s">
        <v>513</v>
      </c>
    </row>
    <row r="81" spans="1:11" ht="14.1" customHeight="1" x14ac:dyDescent="0.2">
      <c r="A81" s="310" t="s">
        <v>321</v>
      </c>
      <c r="B81" s="311" t="s">
        <v>333</v>
      </c>
      <c r="C81" s="312"/>
      <c r="D81" s="125">
        <v>3.4736842105263159</v>
      </c>
      <c r="E81" s="143">
        <v>660</v>
      </c>
      <c r="F81" s="144">
        <v>706</v>
      </c>
      <c r="G81" s="144">
        <v>714</v>
      </c>
      <c r="H81" s="144">
        <v>725</v>
      </c>
      <c r="I81" s="145">
        <v>721</v>
      </c>
      <c r="J81" s="143">
        <v>-61</v>
      </c>
      <c r="K81" s="146">
        <v>-8.4604715672676836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6384</v>
      </c>
      <c r="G12" s="536">
        <v>4518</v>
      </c>
      <c r="H12" s="536">
        <v>8328</v>
      </c>
      <c r="I12" s="536">
        <v>5466</v>
      </c>
      <c r="J12" s="537">
        <v>6654</v>
      </c>
      <c r="K12" s="538">
        <v>-270</v>
      </c>
      <c r="L12" s="349">
        <v>-4.0577096483318309</v>
      </c>
    </row>
    <row r="13" spans="1:17" s="110" customFormat="1" ht="15" customHeight="1" x14ac:dyDescent="0.2">
      <c r="A13" s="350" t="s">
        <v>344</v>
      </c>
      <c r="B13" s="351" t="s">
        <v>345</v>
      </c>
      <c r="C13" s="347"/>
      <c r="D13" s="347"/>
      <c r="E13" s="348"/>
      <c r="F13" s="536">
        <v>4116</v>
      </c>
      <c r="G13" s="536">
        <v>2684</v>
      </c>
      <c r="H13" s="536">
        <v>5007</v>
      </c>
      <c r="I13" s="536">
        <v>3397</v>
      </c>
      <c r="J13" s="537">
        <v>4365</v>
      </c>
      <c r="K13" s="538">
        <v>-249</v>
      </c>
      <c r="L13" s="349">
        <v>-5.7044673539518902</v>
      </c>
    </row>
    <row r="14" spans="1:17" s="110" customFormat="1" ht="22.5" customHeight="1" x14ac:dyDescent="0.2">
      <c r="A14" s="350"/>
      <c r="B14" s="351" t="s">
        <v>346</v>
      </c>
      <c r="C14" s="347"/>
      <c r="D14" s="347"/>
      <c r="E14" s="348"/>
      <c r="F14" s="536">
        <v>2268</v>
      </c>
      <c r="G14" s="536">
        <v>1834</v>
      </c>
      <c r="H14" s="536">
        <v>3321</v>
      </c>
      <c r="I14" s="536">
        <v>2069</v>
      </c>
      <c r="J14" s="537">
        <v>2289</v>
      </c>
      <c r="K14" s="538">
        <v>-21</v>
      </c>
      <c r="L14" s="349">
        <v>-0.91743119266055051</v>
      </c>
    </row>
    <row r="15" spans="1:17" s="110" customFormat="1" ht="15" customHeight="1" x14ac:dyDescent="0.2">
      <c r="A15" s="350" t="s">
        <v>347</v>
      </c>
      <c r="B15" s="351" t="s">
        <v>108</v>
      </c>
      <c r="C15" s="347"/>
      <c r="D15" s="347"/>
      <c r="E15" s="348"/>
      <c r="F15" s="536">
        <v>1630</v>
      </c>
      <c r="G15" s="536">
        <v>1150</v>
      </c>
      <c r="H15" s="536">
        <v>3693</v>
      </c>
      <c r="I15" s="536">
        <v>1298</v>
      </c>
      <c r="J15" s="537">
        <v>1631</v>
      </c>
      <c r="K15" s="538">
        <v>-1</v>
      </c>
      <c r="L15" s="349">
        <v>-6.1312078479460456E-2</v>
      </c>
    </row>
    <row r="16" spans="1:17" s="110" customFormat="1" ht="15" customHeight="1" x14ac:dyDescent="0.2">
      <c r="A16" s="350"/>
      <c r="B16" s="351" t="s">
        <v>109</v>
      </c>
      <c r="C16" s="347"/>
      <c r="D16" s="347"/>
      <c r="E16" s="348"/>
      <c r="F16" s="536">
        <v>4227</v>
      </c>
      <c r="G16" s="536">
        <v>3038</v>
      </c>
      <c r="H16" s="536">
        <v>4168</v>
      </c>
      <c r="I16" s="536">
        <v>3707</v>
      </c>
      <c r="J16" s="537">
        <v>4421</v>
      </c>
      <c r="K16" s="538">
        <v>-194</v>
      </c>
      <c r="L16" s="349">
        <v>-4.3881474779461662</v>
      </c>
    </row>
    <row r="17" spans="1:12" s="110" customFormat="1" ht="15" customHeight="1" x14ac:dyDescent="0.2">
      <c r="A17" s="350"/>
      <c r="B17" s="351" t="s">
        <v>110</v>
      </c>
      <c r="C17" s="347"/>
      <c r="D17" s="347"/>
      <c r="E17" s="348"/>
      <c r="F17" s="536">
        <v>485</v>
      </c>
      <c r="G17" s="536">
        <v>286</v>
      </c>
      <c r="H17" s="536">
        <v>400</v>
      </c>
      <c r="I17" s="536">
        <v>413</v>
      </c>
      <c r="J17" s="537">
        <v>534</v>
      </c>
      <c r="K17" s="538">
        <v>-49</v>
      </c>
      <c r="L17" s="349">
        <v>-9.1760299625468171</v>
      </c>
    </row>
    <row r="18" spans="1:12" s="110" customFormat="1" ht="15" customHeight="1" x14ac:dyDescent="0.2">
      <c r="A18" s="350"/>
      <c r="B18" s="351" t="s">
        <v>111</v>
      </c>
      <c r="C18" s="347"/>
      <c r="D18" s="347"/>
      <c r="E18" s="348"/>
      <c r="F18" s="536">
        <v>42</v>
      </c>
      <c r="G18" s="536">
        <v>44</v>
      </c>
      <c r="H18" s="536">
        <v>67</v>
      </c>
      <c r="I18" s="536">
        <v>48</v>
      </c>
      <c r="J18" s="537">
        <v>68</v>
      </c>
      <c r="K18" s="538">
        <v>-26</v>
      </c>
      <c r="L18" s="349">
        <v>-38.235294117647058</v>
      </c>
    </row>
    <row r="19" spans="1:12" s="110" customFormat="1" ht="15" customHeight="1" x14ac:dyDescent="0.2">
      <c r="A19" s="118" t="s">
        <v>113</v>
      </c>
      <c r="B19" s="119" t="s">
        <v>181</v>
      </c>
      <c r="C19" s="347"/>
      <c r="D19" s="347"/>
      <c r="E19" s="348"/>
      <c r="F19" s="536">
        <v>5013</v>
      </c>
      <c r="G19" s="536">
        <v>3260</v>
      </c>
      <c r="H19" s="536">
        <v>6760</v>
      </c>
      <c r="I19" s="536">
        <v>4310</v>
      </c>
      <c r="J19" s="537">
        <v>5249</v>
      </c>
      <c r="K19" s="538">
        <v>-236</v>
      </c>
      <c r="L19" s="349">
        <v>-4.4960944941893697</v>
      </c>
    </row>
    <row r="20" spans="1:12" s="110" customFormat="1" ht="15" customHeight="1" x14ac:dyDescent="0.2">
      <c r="A20" s="118"/>
      <c r="B20" s="119" t="s">
        <v>182</v>
      </c>
      <c r="C20" s="347"/>
      <c r="D20" s="347"/>
      <c r="E20" s="348"/>
      <c r="F20" s="536">
        <v>1371</v>
      </c>
      <c r="G20" s="536">
        <v>1258</v>
      </c>
      <c r="H20" s="536">
        <v>1568</v>
      </c>
      <c r="I20" s="536">
        <v>1156</v>
      </c>
      <c r="J20" s="537">
        <v>1405</v>
      </c>
      <c r="K20" s="538">
        <v>-34</v>
      </c>
      <c r="L20" s="349">
        <v>-2.419928825622776</v>
      </c>
    </row>
    <row r="21" spans="1:12" s="110" customFormat="1" ht="15" customHeight="1" x14ac:dyDescent="0.2">
      <c r="A21" s="118" t="s">
        <v>113</v>
      </c>
      <c r="B21" s="119" t="s">
        <v>116</v>
      </c>
      <c r="C21" s="347"/>
      <c r="D21" s="347"/>
      <c r="E21" s="348"/>
      <c r="F21" s="536">
        <v>4042</v>
      </c>
      <c r="G21" s="536">
        <v>2661</v>
      </c>
      <c r="H21" s="536">
        <v>5652</v>
      </c>
      <c r="I21" s="536">
        <v>3356</v>
      </c>
      <c r="J21" s="537">
        <v>4198</v>
      </c>
      <c r="K21" s="538">
        <v>-156</v>
      </c>
      <c r="L21" s="349">
        <v>-3.7160552644116245</v>
      </c>
    </row>
    <row r="22" spans="1:12" s="110" customFormat="1" ht="15" customHeight="1" x14ac:dyDescent="0.2">
      <c r="A22" s="118"/>
      <c r="B22" s="119" t="s">
        <v>117</v>
      </c>
      <c r="C22" s="347"/>
      <c r="D22" s="347"/>
      <c r="E22" s="348"/>
      <c r="F22" s="536">
        <v>2336</v>
      </c>
      <c r="G22" s="536">
        <v>1857</v>
      </c>
      <c r="H22" s="536">
        <v>2673</v>
      </c>
      <c r="I22" s="536">
        <v>2108</v>
      </c>
      <c r="J22" s="537">
        <v>2449</v>
      </c>
      <c r="K22" s="538">
        <v>-113</v>
      </c>
      <c r="L22" s="349">
        <v>-4.6141282155982033</v>
      </c>
    </row>
    <row r="23" spans="1:12" s="110" customFormat="1" ht="15" customHeight="1" x14ac:dyDescent="0.2">
      <c r="A23" s="352" t="s">
        <v>347</v>
      </c>
      <c r="B23" s="353" t="s">
        <v>193</v>
      </c>
      <c r="C23" s="354"/>
      <c r="D23" s="354"/>
      <c r="E23" s="355"/>
      <c r="F23" s="539">
        <v>154</v>
      </c>
      <c r="G23" s="539">
        <v>120</v>
      </c>
      <c r="H23" s="539">
        <v>1691</v>
      </c>
      <c r="I23" s="539">
        <v>81</v>
      </c>
      <c r="J23" s="540">
        <v>141</v>
      </c>
      <c r="K23" s="541">
        <v>13</v>
      </c>
      <c r="L23" s="356">
        <v>9.2198581560283692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36.4</v>
      </c>
      <c r="G25" s="542">
        <v>42</v>
      </c>
      <c r="H25" s="542">
        <v>42.3</v>
      </c>
      <c r="I25" s="542">
        <v>39.700000000000003</v>
      </c>
      <c r="J25" s="542">
        <v>35.5</v>
      </c>
      <c r="K25" s="543" t="s">
        <v>349</v>
      </c>
      <c r="L25" s="364">
        <v>0.89999999999999858</v>
      </c>
    </row>
    <row r="26" spans="1:12" s="110" customFormat="1" ht="15" customHeight="1" x14ac:dyDescent="0.2">
      <c r="A26" s="365" t="s">
        <v>105</v>
      </c>
      <c r="B26" s="366" t="s">
        <v>345</v>
      </c>
      <c r="C26" s="362"/>
      <c r="D26" s="362"/>
      <c r="E26" s="363"/>
      <c r="F26" s="542">
        <v>33.799999999999997</v>
      </c>
      <c r="G26" s="542">
        <v>39.5</v>
      </c>
      <c r="H26" s="542">
        <v>39.700000000000003</v>
      </c>
      <c r="I26" s="542">
        <v>37.700000000000003</v>
      </c>
      <c r="J26" s="544">
        <v>33</v>
      </c>
      <c r="K26" s="543" t="s">
        <v>349</v>
      </c>
      <c r="L26" s="364">
        <v>0.79999999999999716</v>
      </c>
    </row>
    <row r="27" spans="1:12" s="110" customFormat="1" ht="15" customHeight="1" x14ac:dyDescent="0.2">
      <c r="A27" s="365"/>
      <c r="B27" s="366" t="s">
        <v>346</v>
      </c>
      <c r="C27" s="362"/>
      <c r="D27" s="362"/>
      <c r="E27" s="363"/>
      <c r="F27" s="542">
        <v>41</v>
      </c>
      <c r="G27" s="542">
        <v>45.7</v>
      </c>
      <c r="H27" s="542">
        <v>46.4</v>
      </c>
      <c r="I27" s="542">
        <v>42.9</v>
      </c>
      <c r="J27" s="542">
        <v>40.299999999999997</v>
      </c>
      <c r="K27" s="543" t="s">
        <v>349</v>
      </c>
      <c r="L27" s="364">
        <v>0.70000000000000284</v>
      </c>
    </row>
    <row r="28" spans="1:12" s="110" customFormat="1" ht="15" customHeight="1" x14ac:dyDescent="0.2">
      <c r="A28" s="365" t="s">
        <v>113</v>
      </c>
      <c r="B28" s="366" t="s">
        <v>108</v>
      </c>
      <c r="C28" s="362"/>
      <c r="D28" s="362"/>
      <c r="E28" s="363"/>
      <c r="F28" s="542">
        <v>45.2</v>
      </c>
      <c r="G28" s="542">
        <v>47.6</v>
      </c>
      <c r="H28" s="542">
        <v>46.9</v>
      </c>
      <c r="I28" s="542">
        <v>48.3</v>
      </c>
      <c r="J28" s="542">
        <v>42.8</v>
      </c>
      <c r="K28" s="543" t="s">
        <v>349</v>
      </c>
      <c r="L28" s="364">
        <v>2.4000000000000057</v>
      </c>
    </row>
    <row r="29" spans="1:12" s="110" customFormat="1" ht="11.25" x14ac:dyDescent="0.2">
      <c r="A29" s="365"/>
      <c r="B29" s="366" t="s">
        <v>109</v>
      </c>
      <c r="C29" s="362"/>
      <c r="D29" s="362"/>
      <c r="E29" s="363"/>
      <c r="F29" s="542">
        <v>34.1</v>
      </c>
      <c r="G29" s="542">
        <v>40.6</v>
      </c>
      <c r="H29" s="542">
        <v>41.5</v>
      </c>
      <c r="I29" s="542">
        <v>37.700000000000003</v>
      </c>
      <c r="J29" s="544">
        <v>34.6</v>
      </c>
      <c r="K29" s="543" t="s">
        <v>349</v>
      </c>
      <c r="L29" s="364">
        <v>-0.5</v>
      </c>
    </row>
    <row r="30" spans="1:12" s="110" customFormat="1" ht="15" customHeight="1" x14ac:dyDescent="0.2">
      <c r="A30" s="365"/>
      <c r="B30" s="366" t="s">
        <v>110</v>
      </c>
      <c r="C30" s="362"/>
      <c r="D30" s="362"/>
      <c r="E30" s="363"/>
      <c r="F30" s="542">
        <v>30.5</v>
      </c>
      <c r="G30" s="542">
        <v>38.799999999999997</v>
      </c>
      <c r="H30" s="542">
        <v>30</v>
      </c>
      <c r="I30" s="542">
        <v>32.9</v>
      </c>
      <c r="J30" s="542">
        <v>25.3</v>
      </c>
      <c r="K30" s="543" t="s">
        <v>349</v>
      </c>
      <c r="L30" s="364">
        <v>5.1999999999999993</v>
      </c>
    </row>
    <row r="31" spans="1:12" s="110" customFormat="1" ht="15" customHeight="1" x14ac:dyDescent="0.2">
      <c r="A31" s="365"/>
      <c r="B31" s="366" t="s">
        <v>111</v>
      </c>
      <c r="C31" s="362"/>
      <c r="D31" s="362"/>
      <c r="E31" s="363"/>
      <c r="F31" s="542">
        <v>21.4</v>
      </c>
      <c r="G31" s="542">
        <v>31.8</v>
      </c>
      <c r="H31" s="542">
        <v>35.799999999999997</v>
      </c>
      <c r="I31" s="542">
        <v>25</v>
      </c>
      <c r="J31" s="542">
        <v>11.8</v>
      </c>
      <c r="K31" s="543" t="s">
        <v>349</v>
      </c>
      <c r="L31" s="364">
        <v>9.5999999999999979</v>
      </c>
    </row>
    <row r="32" spans="1:12" s="110" customFormat="1" ht="15" customHeight="1" x14ac:dyDescent="0.2">
      <c r="A32" s="367" t="s">
        <v>113</v>
      </c>
      <c r="B32" s="368" t="s">
        <v>181</v>
      </c>
      <c r="C32" s="362"/>
      <c r="D32" s="362"/>
      <c r="E32" s="363"/>
      <c r="F32" s="542">
        <v>37.200000000000003</v>
      </c>
      <c r="G32" s="542">
        <v>41.3</v>
      </c>
      <c r="H32" s="542">
        <v>43.3</v>
      </c>
      <c r="I32" s="542">
        <v>41.3</v>
      </c>
      <c r="J32" s="544">
        <v>36.1</v>
      </c>
      <c r="K32" s="543" t="s">
        <v>349</v>
      </c>
      <c r="L32" s="364">
        <v>1.1000000000000014</v>
      </c>
    </row>
    <row r="33" spans="1:12" s="110" customFormat="1" ht="15" customHeight="1" x14ac:dyDescent="0.2">
      <c r="A33" s="367"/>
      <c r="B33" s="368" t="s">
        <v>182</v>
      </c>
      <c r="C33" s="362"/>
      <c r="D33" s="362"/>
      <c r="E33" s="363"/>
      <c r="F33" s="542">
        <v>33.299999999999997</v>
      </c>
      <c r="G33" s="542">
        <v>43.7</v>
      </c>
      <c r="H33" s="542">
        <v>39.4</v>
      </c>
      <c r="I33" s="542">
        <v>33.700000000000003</v>
      </c>
      <c r="J33" s="542">
        <v>33.200000000000003</v>
      </c>
      <c r="K33" s="543" t="s">
        <v>349</v>
      </c>
      <c r="L33" s="364">
        <v>9.9999999999994316E-2</v>
      </c>
    </row>
    <row r="34" spans="1:12" s="369" customFormat="1" ht="15" customHeight="1" x14ac:dyDescent="0.2">
      <c r="A34" s="367" t="s">
        <v>113</v>
      </c>
      <c r="B34" s="368" t="s">
        <v>116</v>
      </c>
      <c r="C34" s="362"/>
      <c r="D34" s="362"/>
      <c r="E34" s="363"/>
      <c r="F34" s="542">
        <v>26.5</v>
      </c>
      <c r="G34" s="542">
        <v>30.7</v>
      </c>
      <c r="H34" s="542">
        <v>30.4</v>
      </c>
      <c r="I34" s="542">
        <v>30.1</v>
      </c>
      <c r="J34" s="542">
        <v>25.6</v>
      </c>
      <c r="K34" s="543" t="s">
        <v>349</v>
      </c>
      <c r="L34" s="364">
        <v>0.89999999999999858</v>
      </c>
    </row>
    <row r="35" spans="1:12" s="369" customFormat="1" ht="11.25" x14ac:dyDescent="0.2">
      <c r="A35" s="370"/>
      <c r="B35" s="371" t="s">
        <v>117</v>
      </c>
      <c r="C35" s="372"/>
      <c r="D35" s="372"/>
      <c r="E35" s="373"/>
      <c r="F35" s="545">
        <v>53</v>
      </c>
      <c r="G35" s="545">
        <v>57.4</v>
      </c>
      <c r="H35" s="545">
        <v>60.7</v>
      </c>
      <c r="I35" s="545">
        <v>54.6</v>
      </c>
      <c r="J35" s="546">
        <v>52</v>
      </c>
      <c r="K35" s="547" t="s">
        <v>349</v>
      </c>
      <c r="L35" s="374">
        <v>1</v>
      </c>
    </row>
    <row r="36" spans="1:12" s="369" customFormat="1" ht="15.95" customHeight="1" x14ac:dyDescent="0.2">
      <c r="A36" s="375" t="s">
        <v>350</v>
      </c>
      <c r="B36" s="376"/>
      <c r="C36" s="377"/>
      <c r="D36" s="376"/>
      <c r="E36" s="378"/>
      <c r="F36" s="548">
        <v>6205</v>
      </c>
      <c r="G36" s="548">
        <v>4355</v>
      </c>
      <c r="H36" s="548">
        <v>6421</v>
      </c>
      <c r="I36" s="548">
        <v>5374</v>
      </c>
      <c r="J36" s="548">
        <v>6494</v>
      </c>
      <c r="K36" s="549">
        <v>-289</v>
      </c>
      <c r="L36" s="380">
        <v>-4.4502617801047117</v>
      </c>
    </row>
    <row r="37" spans="1:12" s="369" customFormat="1" ht="15.95" customHeight="1" x14ac:dyDescent="0.2">
      <c r="A37" s="381"/>
      <c r="B37" s="382" t="s">
        <v>113</v>
      </c>
      <c r="C37" s="382" t="s">
        <v>351</v>
      </c>
      <c r="D37" s="382"/>
      <c r="E37" s="383"/>
      <c r="F37" s="548">
        <v>2257</v>
      </c>
      <c r="G37" s="548">
        <v>1829</v>
      </c>
      <c r="H37" s="548">
        <v>2719</v>
      </c>
      <c r="I37" s="548">
        <v>2131</v>
      </c>
      <c r="J37" s="548">
        <v>2305</v>
      </c>
      <c r="K37" s="549">
        <v>-48</v>
      </c>
      <c r="L37" s="380">
        <v>-2.0824295010845986</v>
      </c>
    </row>
    <row r="38" spans="1:12" s="369" customFormat="1" ht="15.95" customHeight="1" x14ac:dyDescent="0.2">
      <c r="A38" s="381"/>
      <c r="B38" s="384" t="s">
        <v>105</v>
      </c>
      <c r="C38" s="384" t="s">
        <v>106</v>
      </c>
      <c r="D38" s="385"/>
      <c r="E38" s="383"/>
      <c r="F38" s="548">
        <v>3998</v>
      </c>
      <c r="G38" s="548">
        <v>2590</v>
      </c>
      <c r="H38" s="548">
        <v>3841</v>
      </c>
      <c r="I38" s="548">
        <v>3348</v>
      </c>
      <c r="J38" s="550">
        <v>4270</v>
      </c>
      <c r="K38" s="549">
        <v>-272</v>
      </c>
      <c r="L38" s="380">
        <v>-6.370023419203747</v>
      </c>
    </row>
    <row r="39" spans="1:12" s="369" customFormat="1" ht="15.95" customHeight="1" x14ac:dyDescent="0.2">
      <c r="A39" s="381"/>
      <c r="B39" s="385"/>
      <c r="C39" s="382" t="s">
        <v>352</v>
      </c>
      <c r="D39" s="385"/>
      <c r="E39" s="383"/>
      <c r="F39" s="548">
        <v>1353</v>
      </c>
      <c r="G39" s="548">
        <v>1023</v>
      </c>
      <c r="H39" s="548">
        <v>1523</v>
      </c>
      <c r="I39" s="548">
        <v>1261</v>
      </c>
      <c r="J39" s="548">
        <v>1409</v>
      </c>
      <c r="K39" s="549">
        <v>-56</v>
      </c>
      <c r="L39" s="380">
        <v>-3.9744499645138398</v>
      </c>
    </row>
    <row r="40" spans="1:12" s="369" customFormat="1" ht="15.95" customHeight="1" x14ac:dyDescent="0.2">
      <c r="A40" s="381"/>
      <c r="B40" s="384"/>
      <c r="C40" s="384" t="s">
        <v>107</v>
      </c>
      <c r="D40" s="385"/>
      <c r="E40" s="383"/>
      <c r="F40" s="548">
        <v>2207</v>
      </c>
      <c r="G40" s="548">
        <v>1765</v>
      </c>
      <c r="H40" s="548">
        <v>2580</v>
      </c>
      <c r="I40" s="548">
        <v>2026</v>
      </c>
      <c r="J40" s="548">
        <v>2224</v>
      </c>
      <c r="K40" s="549">
        <v>-17</v>
      </c>
      <c r="L40" s="380">
        <v>-0.76438848920863312</v>
      </c>
    </row>
    <row r="41" spans="1:12" s="369" customFormat="1" ht="24" customHeight="1" x14ac:dyDescent="0.2">
      <c r="A41" s="381"/>
      <c r="B41" s="385"/>
      <c r="C41" s="382" t="s">
        <v>352</v>
      </c>
      <c r="D41" s="385"/>
      <c r="E41" s="383"/>
      <c r="F41" s="548">
        <v>904</v>
      </c>
      <c r="G41" s="548">
        <v>806</v>
      </c>
      <c r="H41" s="548">
        <v>1196</v>
      </c>
      <c r="I41" s="548">
        <v>870</v>
      </c>
      <c r="J41" s="550">
        <v>896</v>
      </c>
      <c r="K41" s="549">
        <v>8</v>
      </c>
      <c r="L41" s="380">
        <v>0.8928571428571429</v>
      </c>
    </row>
    <row r="42" spans="1:12" s="110" customFormat="1" ht="15" customHeight="1" x14ac:dyDescent="0.2">
      <c r="A42" s="381"/>
      <c r="B42" s="384" t="s">
        <v>113</v>
      </c>
      <c r="C42" s="384" t="s">
        <v>353</v>
      </c>
      <c r="D42" s="385"/>
      <c r="E42" s="383"/>
      <c r="F42" s="548">
        <v>1481</v>
      </c>
      <c r="G42" s="548">
        <v>1010</v>
      </c>
      <c r="H42" s="548">
        <v>1907</v>
      </c>
      <c r="I42" s="548">
        <v>1226</v>
      </c>
      <c r="J42" s="548">
        <v>1487</v>
      </c>
      <c r="K42" s="549">
        <v>-6</v>
      </c>
      <c r="L42" s="380">
        <v>-0.40349697377269672</v>
      </c>
    </row>
    <row r="43" spans="1:12" s="110" customFormat="1" ht="15" customHeight="1" x14ac:dyDescent="0.2">
      <c r="A43" s="381"/>
      <c r="B43" s="385"/>
      <c r="C43" s="382" t="s">
        <v>352</v>
      </c>
      <c r="D43" s="385"/>
      <c r="E43" s="383"/>
      <c r="F43" s="548">
        <v>670</v>
      </c>
      <c r="G43" s="548">
        <v>481</v>
      </c>
      <c r="H43" s="548">
        <v>894</v>
      </c>
      <c r="I43" s="548">
        <v>592</v>
      </c>
      <c r="J43" s="548">
        <v>636</v>
      </c>
      <c r="K43" s="549">
        <v>34</v>
      </c>
      <c r="L43" s="380">
        <v>5.3459119496855347</v>
      </c>
    </row>
    <row r="44" spans="1:12" s="110" customFormat="1" ht="15" customHeight="1" x14ac:dyDescent="0.2">
      <c r="A44" s="381"/>
      <c r="B44" s="384"/>
      <c r="C44" s="366" t="s">
        <v>109</v>
      </c>
      <c r="D44" s="385"/>
      <c r="E44" s="383"/>
      <c r="F44" s="548">
        <v>4197</v>
      </c>
      <c r="G44" s="548">
        <v>3015</v>
      </c>
      <c r="H44" s="548">
        <v>4047</v>
      </c>
      <c r="I44" s="548">
        <v>3687</v>
      </c>
      <c r="J44" s="550">
        <v>4405</v>
      </c>
      <c r="K44" s="549">
        <v>-208</v>
      </c>
      <c r="L44" s="380">
        <v>-4.7219069239500566</v>
      </c>
    </row>
    <row r="45" spans="1:12" s="110" customFormat="1" ht="15" customHeight="1" x14ac:dyDescent="0.2">
      <c r="A45" s="381"/>
      <c r="B45" s="385"/>
      <c r="C45" s="382" t="s">
        <v>352</v>
      </c>
      <c r="D45" s="385"/>
      <c r="E45" s="383"/>
      <c r="F45" s="548">
        <v>1430</v>
      </c>
      <c r="G45" s="548">
        <v>1223</v>
      </c>
      <c r="H45" s="548">
        <v>1681</v>
      </c>
      <c r="I45" s="548">
        <v>1391</v>
      </c>
      <c r="J45" s="548">
        <v>1526</v>
      </c>
      <c r="K45" s="549">
        <v>-96</v>
      </c>
      <c r="L45" s="380">
        <v>-6.290956749672346</v>
      </c>
    </row>
    <row r="46" spans="1:12" s="110" customFormat="1" ht="15" customHeight="1" x14ac:dyDescent="0.2">
      <c r="A46" s="381"/>
      <c r="B46" s="384"/>
      <c r="C46" s="366" t="s">
        <v>110</v>
      </c>
      <c r="D46" s="385"/>
      <c r="E46" s="383"/>
      <c r="F46" s="548">
        <v>485</v>
      </c>
      <c r="G46" s="548">
        <v>286</v>
      </c>
      <c r="H46" s="548">
        <v>400</v>
      </c>
      <c r="I46" s="548">
        <v>413</v>
      </c>
      <c r="J46" s="548">
        <v>534</v>
      </c>
      <c r="K46" s="549">
        <v>-49</v>
      </c>
      <c r="L46" s="380">
        <v>-9.1760299625468171</v>
      </c>
    </row>
    <row r="47" spans="1:12" s="110" customFormat="1" ht="15" customHeight="1" x14ac:dyDescent="0.2">
      <c r="A47" s="381"/>
      <c r="B47" s="385"/>
      <c r="C47" s="382" t="s">
        <v>352</v>
      </c>
      <c r="D47" s="385"/>
      <c r="E47" s="383"/>
      <c r="F47" s="548">
        <v>148</v>
      </c>
      <c r="G47" s="548">
        <v>111</v>
      </c>
      <c r="H47" s="548">
        <v>120</v>
      </c>
      <c r="I47" s="548">
        <v>136</v>
      </c>
      <c r="J47" s="550">
        <v>135</v>
      </c>
      <c r="K47" s="549">
        <v>13</v>
      </c>
      <c r="L47" s="380">
        <v>9.6296296296296298</v>
      </c>
    </row>
    <row r="48" spans="1:12" s="110" customFormat="1" ht="15" customHeight="1" x14ac:dyDescent="0.2">
      <c r="A48" s="381"/>
      <c r="B48" s="385"/>
      <c r="C48" s="366" t="s">
        <v>111</v>
      </c>
      <c r="D48" s="386"/>
      <c r="E48" s="387"/>
      <c r="F48" s="548">
        <v>42</v>
      </c>
      <c r="G48" s="548">
        <v>44</v>
      </c>
      <c r="H48" s="548">
        <v>67</v>
      </c>
      <c r="I48" s="548">
        <v>48</v>
      </c>
      <c r="J48" s="548">
        <v>68</v>
      </c>
      <c r="K48" s="549">
        <v>-26</v>
      </c>
      <c r="L48" s="380">
        <v>-38.235294117647058</v>
      </c>
    </row>
    <row r="49" spans="1:12" s="110" customFormat="1" ht="15" customHeight="1" x14ac:dyDescent="0.2">
      <c r="A49" s="381"/>
      <c r="B49" s="385"/>
      <c r="C49" s="382" t="s">
        <v>352</v>
      </c>
      <c r="D49" s="385"/>
      <c r="E49" s="383"/>
      <c r="F49" s="548">
        <v>9</v>
      </c>
      <c r="G49" s="548">
        <v>14</v>
      </c>
      <c r="H49" s="548">
        <v>24</v>
      </c>
      <c r="I49" s="548">
        <v>12</v>
      </c>
      <c r="J49" s="548">
        <v>8</v>
      </c>
      <c r="K49" s="549">
        <v>1</v>
      </c>
      <c r="L49" s="380">
        <v>12.5</v>
      </c>
    </row>
    <row r="50" spans="1:12" s="110" customFormat="1" ht="15" customHeight="1" x14ac:dyDescent="0.2">
      <c r="A50" s="381"/>
      <c r="B50" s="384" t="s">
        <v>113</v>
      </c>
      <c r="C50" s="382" t="s">
        <v>181</v>
      </c>
      <c r="D50" s="385"/>
      <c r="E50" s="383"/>
      <c r="F50" s="548">
        <v>4849</v>
      </c>
      <c r="G50" s="548">
        <v>3108</v>
      </c>
      <c r="H50" s="548">
        <v>4908</v>
      </c>
      <c r="I50" s="548">
        <v>4223</v>
      </c>
      <c r="J50" s="550">
        <v>5098</v>
      </c>
      <c r="K50" s="549">
        <v>-249</v>
      </c>
      <c r="L50" s="380">
        <v>-4.8842683405256961</v>
      </c>
    </row>
    <row r="51" spans="1:12" s="110" customFormat="1" ht="15" customHeight="1" x14ac:dyDescent="0.2">
      <c r="A51" s="381"/>
      <c r="B51" s="385"/>
      <c r="C51" s="382" t="s">
        <v>352</v>
      </c>
      <c r="D51" s="385"/>
      <c r="E51" s="383"/>
      <c r="F51" s="548">
        <v>1805</v>
      </c>
      <c r="G51" s="548">
        <v>1284</v>
      </c>
      <c r="H51" s="548">
        <v>2123</v>
      </c>
      <c r="I51" s="548">
        <v>1743</v>
      </c>
      <c r="J51" s="548">
        <v>1842</v>
      </c>
      <c r="K51" s="549">
        <v>-37</v>
      </c>
      <c r="L51" s="380">
        <v>-2.008686210640608</v>
      </c>
    </row>
    <row r="52" spans="1:12" s="110" customFormat="1" ht="15" customHeight="1" x14ac:dyDescent="0.2">
      <c r="A52" s="381"/>
      <c r="B52" s="384"/>
      <c r="C52" s="382" t="s">
        <v>182</v>
      </c>
      <c r="D52" s="385"/>
      <c r="E52" s="383"/>
      <c r="F52" s="548">
        <v>1356</v>
      </c>
      <c r="G52" s="548">
        <v>1247</v>
      </c>
      <c r="H52" s="548">
        <v>1513</v>
      </c>
      <c r="I52" s="548">
        <v>1151</v>
      </c>
      <c r="J52" s="548">
        <v>1396</v>
      </c>
      <c r="K52" s="549">
        <v>-40</v>
      </c>
      <c r="L52" s="380">
        <v>-2.8653295128939829</v>
      </c>
    </row>
    <row r="53" spans="1:12" s="269" customFormat="1" ht="11.25" customHeight="1" x14ac:dyDescent="0.2">
      <c r="A53" s="381"/>
      <c r="B53" s="385"/>
      <c r="C53" s="382" t="s">
        <v>352</v>
      </c>
      <c r="D53" s="385"/>
      <c r="E53" s="383"/>
      <c r="F53" s="548">
        <v>452</v>
      </c>
      <c r="G53" s="548">
        <v>545</v>
      </c>
      <c r="H53" s="548">
        <v>596</v>
      </c>
      <c r="I53" s="548">
        <v>388</v>
      </c>
      <c r="J53" s="550">
        <v>463</v>
      </c>
      <c r="K53" s="549">
        <v>-11</v>
      </c>
      <c r="L53" s="380">
        <v>-2.3758099352051838</v>
      </c>
    </row>
    <row r="54" spans="1:12" s="151" customFormat="1" ht="12.75" customHeight="1" x14ac:dyDescent="0.2">
      <c r="A54" s="381"/>
      <c r="B54" s="384" t="s">
        <v>113</v>
      </c>
      <c r="C54" s="384" t="s">
        <v>116</v>
      </c>
      <c r="D54" s="385"/>
      <c r="E54" s="383"/>
      <c r="F54" s="548">
        <v>3877</v>
      </c>
      <c r="G54" s="548">
        <v>2511</v>
      </c>
      <c r="H54" s="548">
        <v>3887</v>
      </c>
      <c r="I54" s="548">
        <v>3269</v>
      </c>
      <c r="J54" s="548">
        <v>4044</v>
      </c>
      <c r="K54" s="549">
        <v>-167</v>
      </c>
      <c r="L54" s="380">
        <v>-4.1295746785361027</v>
      </c>
    </row>
    <row r="55" spans="1:12" ht="11.25" x14ac:dyDescent="0.2">
      <c r="A55" s="381"/>
      <c r="B55" s="385"/>
      <c r="C55" s="382" t="s">
        <v>352</v>
      </c>
      <c r="D55" s="385"/>
      <c r="E55" s="383"/>
      <c r="F55" s="548">
        <v>1027</v>
      </c>
      <c r="G55" s="548">
        <v>771</v>
      </c>
      <c r="H55" s="548">
        <v>1180</v>
      </c>
      <c r="I55" s="548">
        <v>983</v>
      </c>
      <c r="J55" s="548">
        <v>1034</v>
      </c>
      <c r="K55" s="549">
        <v>-7</v>
      </c>
      <c r="L55" s="380">
        <v>-0.67698259187620891</v>
      </c>
    </row>
    <row r="56" spans="1:12" ht="14.25" customHeight="1" x14ac:dyDescent="0.2">
      <c r="A56" s="381"/>
      <c r="B56" s="385"/>
      <c r="C56" s="384" t="s">
        <v>117</v>
      </c>
      <c r="D56" s="385"/>
      <c r="E56" s="383"/>
      <c r="F56" s="548">
        <v>2322</v>
      </c>
      <c r="G56" s="548">
        <v>1844</v>
      </c>
      <c r="H56" s="548">
        <v>2532</v>
      </c>
      <c r="I56" s="548">
        <v>2103</v>
      </c>
      <c r="J56" s="548">
        <v>2443</v>
      </c>
      <c r="K56" s="549">
        <v>-121</v>
      </c>
      <c r="L56" s="380">
        <v>-4.9529267294310273</v>
      </c>
    </row>
    <row r="57" spans="1:12" ht="18.75" customHeight="1" x14ac:dyDescent="0.2">
      <c r="A57" s="388"/>
      <c r="B57" s="389"/>
      <c r="C57" s="390" t="s">
        <v>352</v>
      </c>
      <c r="D57" s="389"/>
      <c r="E57" s="391"/>
      <c r="F57" s="551">
        <v>1230</v>
      </c>
      <c r="G57" s="552">
        <v>1058</v>
      </c>
      <c r="H57" s="552">
        <v>1537</v>
      </c>
      <c r="I57" s="552">
        <v>1148</v>
      </c>
      <c r="J57" s="552">
        <v>1270</v>
      </c>
      <c r="K57" s="553">
        <f t="shared" ref="K57" si="0">IF(OR(F57=".",J57=".")=TRUE,".",IF(OR(F57="*",J57="*")=TRUE,"*",IF(AND(F57="-",J57="-")=TRUE,"-",IF(AND(ISNUMBER(J57),ISNUMBER(F57))=TRUE,IF(F57-J57=0,0,F57-J57),IF(ISNUMBER(F57)=TRUE,F57,-J57)))))</f>
        <v>-40</v>
      </c>
      <c r="L57" s="392">
        <f t="shared" ref="L57" si="1">IF(K57 =".",".",IF(K57 ="*","*",IF(K57="-","-",IF(K57=0,0,IF(OR(J57="-",J57=".",F57="-",F57=".")=TRUE,"X",IF(J57=0,"0,0",IF(ABS(K57*100/J57)&gt;250,".X",(K57*100/J57))))))))</f>
        <v>-3.1496062992125986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6384</v>
      </c>
      <c r="E11" s="114">
        <v>4518</v>
      </c>
      <c r="F11" s="114">
        <v>8328</v>
      </c>
      <c r="G11" s="114">
        <v>5466</v>
      </c>
      <c r="H11" s="140">
        <v>6654</v>
      </c>
      <c r="I11" s="115">
        <v>-270</v>
      </c>
      <c r="J11" s="116">
        <v>-4.0577096483318309</v>
      </c>
    </row>
    <row r="12" spans="1:15" s="110" customFormat="1" ht="24.95" customHeight="1" x14ac:dyDescent="0.2">
      <c r="A12" s="193" t="s">
        <v>132</v>
      </c>
      <c r="B12" s="194" t="s">
        <v>133</v>
      </c>
      <c r="C12" s="113">
        <v>6.4223057644110275</v>
      </c>
      <c r="D12" s="115">
        <v>410</v>
      </c>
      <c r="E12" s="114">
        <v>266</v>
      </c>
      <c r="F12" s="114">
        <v>809</v>
      </c>
      <c r="G12" s="114">
        <v>418</v>
      </c>
      <c r="H12" s="140">
        <v>389</v>
      </c>
      <c r="I12" s="115">
        <v>21</v>
      </c>
      <c r="J12" s="116">
        <v>5.3984575835475574</v>
      </c>
    </row>
    <row r="13" spans="1:15" s="110" customFormat="1" ht="24.95" customHeight="1" x14ac:dyDescent="0.2">
      <c r="A13" s="193" t="s">
        <v>134</v>
      </c>
      <c r="B13" s="199" t="s">
        <v>214</v>
      </c>
      <c r="C13" s="113">
        <v>1.4724310776942355</v>
      </c>
      <c r="D13" s="115">
        <v>94</v>
      </c>
      <c r="E13" s="114">
        <v>42</v>
      </c>
      <c r="F13" s="114">
        <v>53</v>
      </c>
      <c r="G13" s="114">
        <v>49</v>
      </c>
      <c r="H13" s="140">
        <v>129</v>
      </c>
      <c r="I13" s="115">
        <v>-35</v>
      </c>
      <c r="J13" s="116">
        <v>-27.131782945736433</v>
      </c>
    </row>
    <row r="14" spans="1:15" s="287" customFormat="1" ht="24.95" customHeight="1" x14ac:dyDescent="0.2">
      <c r="A14" s="193" t="s">
        <v>215</v>
      </c>
      <c r="B14" s="199" t="s">
        <v>137</v>
      </c>
      <c r="C14" s="113">
        <v>25.704887218045112</v>
      </c>
      <c r="D14" s="115">
        <v>1641</v>
      </c>
      <c r="E14" s="114">
        <v>1161</v>
      </c>
      <c r="F14" s="114">
        <v>2076</v>
      </c>
      <c r="G14" s="114">
        <v>1415</v>
      </c>
      <c r="H14" s="140">
        <v>1884</v>
      </c>
      <c r="I14" s="115">
        <v>-243</v>
      </c>
      <c r="J14" s="116">
        <v>-12.898089171974522</v>
      </c>
      <c r="K14" s="110"/>
      <c r="L14" s="110"/>
      <c r="M14" s="110"/>
      <c r="N14" s="110"/>
      <c r="O14" s="110"/>
    </row>
    <row r="15" spans="1:15" s="110" customFormat="1" ht="24.95" customHeight="1" x14ac:dyDescent="0.2">
      <c r="A15" s="193" t="s">
        <v>216</v>
      </c>
      <c r="B15" s="199" t="s">
        <v>217</v>
      </c>
      <c r="C15" s="113">
        <v>17.481203007518797</v>
      </c>
      <c r="D15" s="115">
        <v>1116</v>
      </c>
      <c r="E15" s="114">
        <v>993</v>
      </c>
      <c r="F15" s="114">
        <v>1393</v>
      </c>
      <c r="G15" s="114">
        <v>1056</v>
      </c>
      <c r="H15" s="140">
        <v>1329</v>
      </c>
      <c r="I15" s="115">
        <v>-213</v>
      </c>
      <c r="J15" s="116">
        <v>-16.02708803611738</v>
      </c>
    </row>
    <row r="16" spans="1:15" s="287" customFormat="1" ht="24.95" customHeight="1" x14ac:dyDescent="0.2">
      <c r="A16" s="193" t="s">
        <v>218</v>
      </c>
      <c r="B16" s="199" t="s">
        <v>141</v>
      </c>
      <c r="C16" s="113">
        <v>6.5162907268170427</v>
      </c>
      <c r="D16" s="115">
        <v>416</v>
      </c>
      <c r="E16" s="114">
        <v>133</v>
      </c>
      <c r="F16" s="114">
        <v>477</v>
      </c>
      <c r="G16" s="114">
        <v>292</v>
      </c>
      <c r="H16" s="140">
        <v>450</v>
      </c>
      <c r="I16" s="115">
        <v>-34</v>
      </c>
      <c r="J16" s="116">
        <v>-7.5555555555555554</v>
      </c>
      <c r="K16" s="110"/>
      <c r="L16" s="110"/>
      <c r="M16" s="110"/>
      <c r="N16" s="110"/>
      <c r="O16" s="110"/>
    </row>
    <row r="17" spans="1:15" s="110" customFormat="1" ht="24.95" customHeight="1" x14ac:dyDescent="0.2">
      <c r="A17" s="193" t="s">
        <v>142</v>
      </c>
      <c r="B17" s="199" t="s">
        <v>220</v>
      </c>
      <c r="C17" s="113">
        <v>1.7073934837092732</v>
      </c>
      <c r="D17" s="115">
        <v>109</v>
      </c>
      <c r="E17" s="114">
        <v>35</v>
      </c>
      <c r="F17" s="114">
        <v>206</v>
      </c>
      <c r="G17" s="114">
        <v>67</v>
      </c>
      <c r="H17" s="140">
        <v>105</v>
      </c>
      <c r="I17" s="115">
        <v>4</v>
      </c>
      <c r="J17" s="116">
        <v>3.8095238095238093</v>
      </c>
    </row>
    <row r="18" spans="1:15" s="287" customFormat="1" ht="24.95" customHeight="1" x14ac:dyDescent="0.2">
      <c r="A18" s="201" t="s">
        <v>144</v>
      </c>
      <c r="B18" s="202" t="s">
        <v>145</v>
      </c>
      <c r="C18" s="113">
        <v>11.340852130325814</v>
      </c>
      <c r="D18" s="115">
        <v>724</v>
      </c>
      <c r="E18" s="114">
        <v>353</v>
      </c>
      <c r="F18" s="114">
        <v>890</v>
      </c>
      <c r="G18" s="114">
        <v>599</v>
      </c>
      <c r="H18" s="140">
        <v>751</v>
      </c>
      <c r="I18" s="115">
        <v>-27</v>
      </c>
      <c r="J18" s="116">
        <v>-3.5952063914780292</v>
      </c>
      <c r="K18" s="110"/>
      <c r="L18" s="110"/>
      <c r="M18" s="110"/>
      <c r="N18" s="110"/>
      <c r="O18" s="110"/>
    </row>
    <row r="19" spans="1:15" s="110" customFormat="1" ht="24.95" customHeight="1" x14ac:dyDescent="0.2">
      <c r="A19" s="193" t="s">
        <v>146</v>
      </c>
      <c r="B19" s="199" t="s">
        <v>147</v>
      </c>
      <c r="C19" s="113">
        <v>10.244360902255639</v>
      </c>
      <c r="D19" s="115">
        <v>654</v>
      </c>
      <c r="E19" s="114">
        <v>449</v>
      </c>
      <c r="F19" s="114">
        <v>960</v>
      </c>
      <c r="G19" s="114">
        <v>565</v>
      </c>
      <c r="H19" s="140">
        <v>727</v>
      </c>
      <c r="I19" s="115">
        <v>-73</v>
      </c>
      <c r="J19" s="116">
        <v>-10.041265474552958</v>
      </c>
    </row>
    <row r="20" spans="1:15" s="287" customFormat="1" ht="24.95" customHeight="1" x14ac:dyDescent="0.2">
      <c r="A20" s="193" t="s">
        <v>148</v>
      </c>
      <c r="B20" s="199" t="s">
        <v>149</v>
      </c>
      <c r="C20" s="113">
        <v>6.5476190476190474</v>
      </c>
      <c r="D20" s="115">
        <v>418</v>
      </c>
      <c r="E20" s="114">
        <v>311</v>
      </c>
      <c r="F20" s="114">
        <v>355</v>
      </c>
      <c r="G20" s="114">
        <v>327</v>
      </c>
      <c r="H20" s="140">
        <v>390</v>
      </c>
      <c r="I20" s="115">
        <v>28</v>
      </c>
      <c r="J20" s="116">
        <v>7.1794871794871797</v>
      </c>
      <c r="K20" s="110"/>
      <c r="L20" s="110"/>
      <c r="M20" s="110"/>
      <c r="N20" s="110"/>
      <c r="O20" s="110"/>
    </row>
    <row r="21" spans="1:15" s="110" customFormat="1" ht="24.95" customHeight="1" x14ac:dyDescent="0.2">
      <c r="A21" s="201" t="s">
        <v>150</v>
      </c>
      <c r="B21" s="202" t="s">
        <v>151</v>
      </c>
      <c r="C21" s="113">
        <v>2.6472431077694236</v>
      </c>
      <c r="D21" s="115">
        <v>169</v>
      </c>
      <c r="E21" s="114">
        <v>132</v>
      </c>
      <c r="F21" s="114">
        <v>360</v>
      </c>
      <c r="G21" s="114">
        <v>178</v>
      </c>
      <c r="H21" s="140">
        <v>200</v>
      </c>
      <c r="I21" s="115">
        <v>-31</v>
      </c>
      <c r="J21" s="116">
        <v>-15.5</v>
      </c>
    </row>
    <row r="22" spans="1:15" s="110" customFormat="1" ht="24.95" customHeight="1" x14ac:dyDescent="0.2">
      <c r="A22" s="201" t="s">
        <v>152</v>
      </c>
      <c r="B22" s="199" t="s">
        <v>153</v>
      </c>
      <c r="C22" s="113">
        <v>0.62656641604010022</v>
      </c>
      <c r="D22" s="115">
        <v>40</v>
      </c>
      <c r="E22" s="114">
        <v>76</v>
      </c>
      <c r="F22" s="114">
        <v>54</v>
      </c>
      <c r="G22" s="114">
        <v>30</v>
      </c>
      <c r="H22" s="140">
        <v>29</v>
      </c>
      <c r="I22" s="115">
        <v>11</v>
      </c>
      <c r="J22" s="116">
        <v>37.931034482758619</v>
      </c>
    </row>
    <row r="23" spans="1:15" s="110" customFormat="1" ht="24.95" customHeight="1" x14ac:dyDescent="0.2">
      <c r="A23" s="193" t="s">
        <v>154</v>
      </c>
      <c r="B23" s="199" t="s">
        <v>155</v>
      </c>
      <c r="C23" s="113">
        <v>0.70488721804511278</v>
      </c>
      <c r="D23" s="115">
        <v>45</v>
      </c>
      <c r="E23" s="114">
        <v>27</v>
      </c>
      <c r="F23" s="114">
        <v>126</v>
      </c>
      <c r="G23" s="114">
        <v>39</v>
      </c>
      <c r="H23" s="140">
        <v>57</v>
      </c>
      <c r="I23" s="115">
        <v>-12</v>
      </c>
      <c r="J23" s="116">
        <v>-21.05263157894737</v>
      </c>
    </row>
    <row r="24" spans="1:15" s="110" customFormat="1" ht="24.95" customHeight="1" x14ac:dyDescent="0.2">
      <c r="A24" s="193" t="s">
        <v>156</v>
      </c>
      <c r="B24" s="199" t="s">
        <v>221</v>
      </c>
      <c r="C24" s="113">
        <v>3.9786967418546366</v>
      </c>
      <c r="D24" s="115">
        <v>254</v>
      </c>
      <c r="E24" s="114">
        <v>155</v>
      </c>
      <c r="F24" s="114">
        <v>335</v>
      </c>
      <c r="G24" s="114">
        <v>188</v>
      </c>
      <c r="H24" s="140">
        <v>203</v>
      </c>
      <c r="I24" s="115">
        <v>51</v>
      </c>
      <c r="J24" s="116">
        <v>25.123152709359605</v>
      </c>
    </row>
    <row r="25" spans="1:15" s="110" customFormat="1" ht="24.95" customHeight="1" x14ac:dyDescent="0.2">
      <c r="A25" s="193" t="s">
        <v>222</v>
      </c>
      <c r="B25" s="204" t="s">
        <v>159</v>
      </c>
      <c r="C25" s="113">
        <v>6.4066416040100247</v>
      </c>
      <c r="D25" s="115">
        <v>409</v>
      </c>
      <c r="E25" s="114">
        <v>270</v>
      </c>
      <c r="F25" s="114">
        <v>343</v>
      </c>
      <c r="G25" s="114">
        <v>372</v>
      </c>
      <c r="H25" s="140">
        <v>482</v>
      </c>
      <c r="I25" s="115">
        <v>-73</v>
      </c>
      <c r="J25" s="116">
        <v>-15.145228215767634</v>
      </c>
    </row>
    <row r="26" spans="1:15" s="110" customFormat="1" ht="24.95" customHeight="1" x14ac:dyDescent="0.2">
      <c r="A26" s="201">
        <v>782.78300000000002</v>
      </c>
      <c r="B26" s="203" t="s">
        <v>160</v>
      </c>
      <c r="C26" s="113">
        <v>10.447994987468672</v>
      </c>
      <c r="D26" s="115">
        <v>667</v>
      </c>
      <c r="E26" s="114">
        <v>582</v>
      </c>
      <c r="F26" s="114">
        <v>543</v>
      </c>
      <c r="G26" s="114">
        <v>527</v>
      </c>
      <c r="H26" s="140">
        <v>616</v>
      </c>
      <c r="I26" s="115">
        <v>51</v>
      </c>
      <c r="J26" s="116">
        <v>8.279220779220779</v>
      </c>
    </row>
    <row r="27" spans="1:15" s="110" customFormat="1" ht="24.95" customHeight="1" x14ac:dyDescent="0.2">
      <c r="A27" s="193" t="s">
        <v>161</v>
      </c>
      <c r="B27" s="199" t="s">
        <v>162</v>
      </c>
      <c r="C27" s="113">
        <v>1.0651629072681705</v>
      </c>
      <c r="D27" s="115">
        <v>68</v>
      </c>
      <c r="E27" s="114">
        <v>42</v>
      </c>
      <c r="F27" s="114">
        <v>108</v>
      </c>
      <c r="G27" s="114">
        <v>65</v>
      </c>
      <c r="H27" s="140">
        <v>43</v>
      </c>
      <c r="I27" s="115">
        <v>25</v>
      </c>
      <c r="J27" s="116">
        <v>58.139534883720927</v>
      </c>
    </row>
    <row r="28" spans="1:15" s="110" customFormat="1" ht="24.95" customHeight="1" x14ac:dyDescent="0.2">
      <c r="A28" s="193" t="s">
        <v>163</v>
      </c>
      <c r="B28" s="199" t="s">
        <v>164</v>
      </c>
      <c r="C28" s="113">
        <v>2.4592731829573933</v>
      </c>
      <c r="D28" s="115">
        <v>157</v>
      </c>
      <c r="E28" s="114">
        <v>116</v>
      </c>
      <c r="F28" s="114">
        <v>324</v>
      </c>
      <c r="G28" s="114">
        <v>112</v>
      </c>
      <c r="H28" s="140">
        <v>183</v>
      </c>
      <c r="I28" s="115">
        <v>-26</v>
      </c>
      <c r="J28" s="116">
        <v>-14.207650273224044</v>
      </c>
    </row>
    <row r="29" spans="1:15" s="110" customFormat="1" ht="24.95" customHeight="1" x14ac:dyDescent="0.2">
      <c r="A29" s="193">
        <v>86</v>
      </c>
      <c r="B29" s="199" t="s">
        <v>165</v>
      </c>
      <c r="C29" s="113">
        <v>2.6159147869674184</v>
      </c>
      <c r="D29" s="115">
        <v>167</v>
      </c>
      <c r="E29" s="114">
        <v>152</v>
      </c>
      <c r="F29" s="114">
        <v>295</v>
      </c>
      <c r="G29" s="114">
        <v>225</v>
      </c>
      <c r="H29" s="140">
        <v>172</v>
      </c>
      <c r="I29" s="115">
        <v>-5</v>
      </c>
      <c r="J29" s="116">
        <v>-2.9069767441860463</v>
      </c>
    </row>
    <row r="30" spans="1:15" s="110" customFormat="1" ht="24.95" customHeight="1" x14ac:dyDescent="0.2">
      <c r="A30" s="193">
        <v>87.88</v>
      </c>
      <c r="B30" s="204" t="s">
        <v>166</v>
      </c>
      <c r="C30" s="113">
        <v>4.4486215538847116</v>
      </c>
      <c r="D30" s="115">
        <v>284</v>
      </c>
      <c r="E30" s="114">
        <v>244</v>
      </c>
      <c r="F30" s="114">
        <v>455</v>
      </c>
      <c r="G30" s="114">
        <v>220</v>
      </c>
      <c r="H30" s="140">
        <v>213</v>
      </c>
      <c r="I30" s="115">
        <v>71</v>
      </c>
      <c r="J30" s="116">
        <v>33.333333333333336</v>
      </c>
    </row>
    <row r="31" spans="1:15" s="110" customFormat="1" ht="24.95" customHeight="1" x14ac:dyDescent="0.2">
      <c r="A31" s="193" t="s">
        <v>167</v>
      </c>
      <c r="B31" s="199" t="s">
        <v>168</v>
      </c>
      <c r="C31" s="113">
        <v>2.8665413533834587</v>
      </c>
      <c r="D31" s="115">
        <v>183</v>
      </c>
      <c r="E31" s="114">
        <v>140</v>
      </c>
      <c r="F31" s="114">
        <v>242</v>
      </c>
      <c r="G31" s="114">
        <v>137</v>
      </c>
      <c r="H31" s="140">
        <v>186</v>
      </c>
      <c r="I31" s="115">
        <v>-3</v>
      </c>
      <c r="J31" s="116">
        <v>-1.6129032258064515</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6.4223057644110275</v>
      </c>
      <c r="D34" s="115">
        <v>410</v>
      </c>
      <c r="E34" s="114">
        <v>266</v>
      </c>
      <c r="F34" s="114">
        <v>809</v>
      </c>
      <c r="G34" s="114">
        <v>418</v>
      </c>
      <c r="H34" s="140">
        <v>389</v>
      </c>
      <c r="I34" s="115">
        <v>21</v>
      </c>
      <c r="J34" s="116">
        <v>5.3984575835475574</v>
      </c>
    </row>
    <row r="35" spans="1:10" s="110" customFormat="1" ht="24.95" customHeight="1" x14ac:dyDescent="0.2">
      <c r="A35" s="292" t="s">
        <v>171</v>
      </c>
      <c r="B35" s="293" t="s">
        <v>172</v>
      </c>
      <c r="C35" s="113">
        <v>38.518170426065161</v>
      </c>
      <c r="D35" s="115">
        <v>2459</v>
      </c>
      <c r="E35" s="114">
        <v>1556</v>
      </c>
      <c r="F35" s="114">
        <v>3019</v>
      </c>
      <c r="G35" s="114">
        <v>2063</v>
      </c>
      <c r="H35" s="140">
        <v>2764</v>
      </c>
      <c r="I35" s="115">
        <v>-305</v>
      </c>
      <c r="J35" s="116">
        <v>-11.034732272069464</v>
      </c>
    </row>
    <row r="36" spans="1:10" s="110" customFormat="1" ht="24.95" customHeight="1" x14ac:dyDescent="0.2">
      <c r="A36" s="294" t="s">
        <v>173</v>
      </c>
      <c r="B36" s="295" t="s">
        <v>174</v>
      </c>
      <c r="C36" s="125">
        <v>55.05952380952381</v>
      </c>
      <c r="D36" s="143">
        <v>3515</v>
      </c>
      <c r="E36" s="144">
        <v>2696</v>
      </c>
      <c r="F36" s="144">
        <v>4500</v>
      </c>
      <c r="G36" s="144">
        <v>2985</v>
      </c>
      <c r="H36" s="145">
        <v>3501</v>
      </c>
      <c r="I36" s="143">
        <v>14</v>
      </c>
      <c r="J36" s="146">
        <v>0.39988574692944873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6384</v>
      </c>
      <c r="F11" s="264">
        <v>4518</v>
      </c>
      <c r="G11" s="264">
        <v>8328</v>
      </c>
      <c r="H11" s="264">
        <v>5466</v>
      </c>
      <c r="I11" s="265">
        <v>6654</v>
      </c>
      <c r="J11" s="263">
        <v>-270</v>
      </c>
      <c r="K11" s="266">
        <v>-4.0577096483318309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31.359649122807017</v>
      </c>
      <c r="E13" s="115">
        <v>2002</v>
      </c>
      <c r="F13" s="114">
        <v>1563</v>
      </c>
      <c r="G13" s="114">
        <v>2206</v>
      </c>
      <c r="H13" s="114">
        <v>1894</v>
      </c>
      <c r="I13" s="140">
        <v>1969</v>
      </c>
      <c r="J13" s="115">
        <v>33</v>
      </c>
      <c r="K13" s="116">
        <v>1.6759776536312849</v>
      </c>
    </row>
    <row r="14" spans="1:15" ht="15.95" customHeight="1" x14ac:dyDescent="0.2">
      <c r="A14" s="306" t="s">
        <v>230</v>
      </c>
      <c r="B14" s="307"/>
      <c r="C14" s="308"/>
      <c r="D14" s="113">
        <v>59.053884711779446</v>
      </c>
      <c r="E14" s="115">
        <v>3770</v>
      </c>
      <c r="F14" s="114">
        <v>2535</v>
      </c>
      <c r="G14" s="114">
        <v>5416</v>
      </c>
      <c r="H14" s="114">
        <v>3094</v>
      </c>
      <c r="I14" s="140">
        <v>4091</v>
      </c>
      <c r="J14" s="115">
        <v>-321</v>
      </c>
      <c r="K14" s="116">
        <v>-7.8464923001711071</v>
      </c>
    </row>
    <row r="15" spans="1:15" ht="15.95" customHeight="1" x14ac:dyDescent="0.2">
      <c r="A15" s="306" t="s">
        <v>231</v>
      </c>
      <c r="B15" s="307"/>
      <c r="C15" s="308"/>
      <c r="D15" s="113">
        <v>4.9968671679197998</v>
      </c>
      <c r="E15" s="115">
        <v>319</v>
      </c>
      <c r="F15" s="114">
        <v>201</v>
      </c>
      <c r="G15" s="114">
        <v>380</v>
      </c>
      <c r="H15" s="114">
        <v>248</v>
      </c>
      <c r="I15" s="140">
        <v>290</v>
      </c>
      <c r="J15" s="115">
        <v>29</v>
      </c>
      <c r="K15" s="116">
        <v>10</v>
      </c>
    </row>
    <row r="16" spans="1:15" ht="15.95" customHeight="1" x14ac:dyDescent="0.2">
      <c r="A16" s="306" t="s">
        <v>232</v>
      </c>
      <c r="B16" s="307"/>
      <c r="C16" s="308"/>
      <c r="D16" s="113">
        <v>4.3076441102756888</v>
      </c>
      <c r="E16" s="115">
        <v>275</v>
      </c>
      <c r="F16" s="114">
        <v>194</v>
      </c>
      <c r="G16" s="114">
        <v>272</v>
      </c>
      <c r="H16" s="114">
        <v>220</v>
      </c>
      <c r="I16" s="140">
        <v>291</v>
      </c>
      <c r="J16" s="115">
        <v>-16</v>
      </c>
      <c r="K16" s="116">
        <v>-5.4982817869415808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3.5714285714285716</v>
      </c>
      <c r="E18" s="115">
        <v>228</v>
      </c>
      <c r="F18" s="114">
        <v>244</v>
      </c>
      <c r="G18" s="114">
        <v>730</v>
      </c>
      <c r="H18" s="114">
        <v>346</v>
      </c>
      <c r="I18" s="140">
        <v>230</v>
      </c>
      <c r="J18" s="115">
        <v>-2</v>
      </c>
      <c r="K18" s="116">
        <v>-0.86956521739130432</v>
      </c>
    </row>
    <row r="19" spans="1:11" ht="14.1" customHeight="1" x14ac:dyDescent="0.2">
      <c r="A19" s="306" t="s">
        <v>235</v>
      </c>
      <c r="B19" s="307" t="s">
        <v>236</v>
      </c>
      <c r="C19" s="308"/>
      <c r="D19" s="113">
        <v>2.7098997493734336</v>
      </c>
      <c r="E19" s="115">
        <v>173</v>
      </c>
      <c r="F19" s="114">
        <v>197</v>
      </c>
      <c r="G19" s="114">
        <v>661</v>
      </c>
      <c r="H19" s="114">
        <v>289</v>
      </c>
      <c r="I19" s="140">
        <v>161</v>
      </c>
      <c r="J19" s="115">
        <v>12</v>
      </c>
      <c r="K19" s="116">
        <v>7.4534161490683228</v>
      </c>
    </row>
    <row r="20" spans="1:11" ht="14.1" customHeight="1" x14ac:dyDescent="0.2">
      <c r="A20" s="306">
        <v>12</v>
      </c>
      <c r="B20" s="307" t="s">
        <v>237</v>
      </c>
      <c r="C20" s="308"/>
      <c r="D20" s="113">
        <v>3.9473684210526314</v>
      </c>
      <c r="E20" s="115">
        <v>252</v>
      </c>
      <c r="F20" s="114">
        <v>53</v>
      </c>
      <c r="G20" s="114">
        <v>135</v>
      </c>
      <c r="H20" s="114">
        <v>117</v>
      </c>
      <c r="I20" s="140">
        <v>245</v>
      </c>
      <c r="J20" s="115">
        <v>7</v>
      </c>
      <c r="K20" s="116">
        <v>2.8571428571428572</v>
      </c>
    </row>
    <row r="21" spans="1:11" ht="14.1" customHeight="1" x14ac:dyDescent="0.2">
      <c r="A21" s="306">
        <v>21</v>
      </c>
      <c r="B21" s="307" t="s">
        <v>238</v>
      </c>
      <c r="C21" s="308"/>
      <c r="D21" s="113">
        <v>0.32894736842105265</v>
      </c>
      <c r="E21" s="115">
        <v>21</v>
      </c>
      <c r="F21" s="114">
        <v>13</v>
      </c>
      <c r="G21" s="114">
        <v>54</v>
      </c>
      <c r="H21" s="114">
        <v>21</v>
      </c>
      <c r="I21" s="140">
        <v>64</v>
      </c>
      <c r="J21" s="115">
        <v>-43</v>
      </c>
      <c r="K21" s="116">
        <v>-67.1875</v>
      </c>
    </row>
    <row r="22" spans="1:11" ht="14.1" customHeight="1" x14ac:dyDescent="0.2">
      <c r="A22" s="306">
        <v>22</v>
      </c>
      <c r="B22" s="307" t="s">
        <v>239</v>
      </c>
      <c r="C22" s="308"/>
      <c r="D22" s="113">
        <v>1.9736842105263157</v>
      </c>
      <c r="E22" s="115">
        <v>126</v>
      </c>
      <c r="F22" s="114">
        <v>72</v>
      </c>
      <c r="G22" s="114">
        <v>169</v>
      </c>
      <c r="H22" s="114">
        <v>92</v>
      </c>
      <c r="I22" s="140">
        <v>149</v>
      </c>
      <c r="J22" s="115">
        <v>-23</v>
      </c>
      <c r="K22" s="116">
        <v>-15.436241610738255</v>
      </c>
    </row>
    <row r="23" spans="1:11" ht="14.1" customHeight="1" x14ac:dyDescent="0.2">
      <c r="A23" s="306">
        <v>23</v>
      </c>
      <c r="B23" s="307" t="s">
        <v>240</v>
      </c>
      <c r="C23" s="308"/>
      <c r="D23" s="113">
        <v>0.18796992481203006</v>
      </c>
      <c r="E23" s="115">
        <v>12</v>
      </c>
      <c r="F23" s="114">
        <v>8</v>
      </c>
      <c r="G23" s="114">
        <v>24</v>
      </c>
      <c r="H23" s="114">
        <v>13</v>
      </c>
      <c r="I23" s="140">
        <v>11</v>
      </c>
      <c r="J23" s="115">
        <v>1</v>
      </c>
      <c r="K23" s="116">
        <v>9.0909090909090917</v>
      </c>
    </row>
    <row r="24" spans="1:11" ht="14.1" customHeight="1" x14ac:dyDescent="0.2">
      <c r="A24" s="306">
        <v>24</v>
      </c>
      <c r="B24" s="307" t="s">
        <v>241</v>
      </c>
      <c r="C24" s="308"/>
      <c r="D24" s="113">
        <v>4.7932330827067666</v>
      </c>
      <c r="E24" s="115">
        <v>306</v>
      </c>
      <c r="F24" s="114">
        <v>117</v>
      </c>
      <c r="G24" s="114">
        <v>265</v>
      </c>
      <c r="H24" s="114">
        <v>184</v>
      </c>
      <c r="I24" s="140">
        <v>269</v>
      </c>
      <c r="J24" s="115">
        <v>37</v>
      </c>
      <c r="K24" s="116">
        <v>13.754646840148698</v>
      </c>
    </row>
    <row r="25" spans="1:11" ht="14.1" customHeight="1" x14ac:dyDescent="0.2">
      <c r="A25" s="306">
        <v>25</v>
      </c>
      <c r="B25" s="307" t="s">
        <v>242</v>
      </c>
      <c r="C25" s="308"/>
      <c r="D25" s="113">
        <v>4.9028822055137846</v>
      </c>
      <c r="E25" s="115">
        <v>313</v>
      </c>
      <c r="F25" s="114">
        <v>131</v>
      </c>
      <c r="G25" s="114">
        <v>356</v>
      </c>
      <c r="H25" s="114">
        <v>192</v>
      </c>
      <c r="I25" s="140">
        <v>365</v>
      </c>
      <c r="J25" s="115">
        <v>-52</v>
      </c>
      <c r="K25" s="116">
        <v>-14.246575342465754</v>
      </c>
    </row>
    <row r="26" spans="1:11" ht="14.1" customHeight="1" x14ac:dyDescent="0.2">
      <c r="A26" s="306">
        <v>26</v>
      </c>
      <c r="B26" s="307" t="s">
        <v>243</v>
      </c>
      <c r="C26" s="308"/>
      <c r="D26" s="113">
        <v>2.3809523809523809</v>
      </c>
      <c r="E26" s="115">
        <v>152</v>
      </c>
      <c r="F26" s="114">
        <v>90</v>
      </c>
      <c r="G26" s="114">
        <v>208</v>
      </c>
      <c r="H26" s="114">
        <v>109</v>
      </c>
      <c r="I26" s="140">
        <v>165</v>
      </c>
      <c r="J26" s="115">
        <v>-13</v>
      </c>
      <c r="K26" s="116">
        <v>-7.8787878787878789</v>
      </c>
    </row>
    <row r="27" spans="1:11" ht="14.1" customHeight="1" x14ac:dyDescent="0.2">
      <c r="A27" s="306">
        <v>27</v>
      </c>
      <c r="B27" s="307" t="s">
        <v>244</v>
      </c>
      <c r="C27" s="308"/>
      <c r="D27" s="113">
        <v>1.0338345864661653</v>
      </c>
      <c r="E27" s="115">
        <v>66</v>
      </c>
      <c r="F27" s="114">
        <v>34</v>
      </c>
      <c r="G27" s="114">
        <v>88</v>
      </c>
      <c r="H27" s="114">
        <v>67</v>
      </c>
      <c r="I27" s="140">
        <v>89</v>
      </c>
      <c r="J27" s="115">
        <v>-23</v>
      </c>
      <c r="K27" s="116">
        <v>-25.842696629213481</v>
      </c>
    </row>
    <row r="28" spans="1:11" ht="14.1" customHeight="1" x14ac:dyDescent="0.2">
      <c r="A28" s="306">
        <v>28</v>
      </c>
      <c r="B28" s="307" t="s">
        <v>245</v>
      </c>
      <c r="C28" s="308"/>
      <c r="D28" s="113">
        <v>0.14097744360902256</v>
      </c>
      <c r="E28" s="115">
        <v>9</v>
      </c>
      <c r="F28" s="114" t="s">
        <v>513</v>
      </c>
      <c r="G28" s="114">
        <v>9</v>
      </c>
      <c r="H28" s="114">
        <v>10</v>
      </c>
      <c r="I28" s="140">
        <v>23</v>
      </c>
      <c r="J28" s="115">
        <v>-14</v>
      </c>
      <c r="K28" s="116">
        <v>-60.869565217391305</v>
      </c>
    </row>
    <row r="29" spans="1:11" ht="14.1" customHeight="1" x14ac:dyDescent="0.2">
      <c r="A29" s="306">
        <v>29</v>
      </c>
      <c r="B29" s="307" t="s">
        <v>246</v>
      </c>
      <c r="C29" s="308"/>
      <c r="D29" s="113">
        <v>13.721804511278195</v>
      </c>
      <c r="E29" s="115">
        <v>876</v>
      </c>
      <c r="F29" s="114">
        <v>793</v>
      </c>
      <c r="G29" s="114">
        <v>1124</v>
      </c>
      <c r="H29" s="114">
        <v>862</v>
      </c>
      <c r="I29" s="140">
        <v>1068</v>
      </c>
      <c r="J29" s="115">
        <v>-192</v>
      </c>
      <c r="K29" s="116">
        <v>-17.977528089887642</v>
      </c>
    </row>
    <row r="30" spans="1:11" ht="14.1" customHeight="1" x14ac:dyDescent="0.2">
      <c r="A30" s="306" t="s">
        <v>247</v>
      </c>
      <c r="B30" s="307" t="s">
        <v>248</v>
      </c>
      <c r="C30" s="308"/>
      <c r="D30" s="113">
        <v>12.703634085213032</v>
      </c>
      <c r="E30" s="115">
        <v>811</v>
      </c>
      <c r="F30" s="114">
        <v>739</v>
      </c>
      <c r="G30" s="114">
        <v>1006</v>
      </c>
      <c r="H30" s="114">
        <v>792</v>
      </c>
      <c r="I30" s="140">
        <v>981</v>
      </c>
      <c r="J30" s="115">
        <v>-170</v>
      </c>
      <c r="K30" s="116">
        <v>-17.329255861365954</v>
      </c>
    </row>
    <row r="31" spans="1:11" ht="14.1" customHeight="1" x14ac:dyDescent="0.2">
      <c r="A31" s="306" t="s">
        <v>249</v>
      </c>
      <c r="B31" s="307" t="s">
        <v>250</v>
      </c>
      <c r="C31" s="308"/>
      <c r="D31" s="113" t="s">
        <v>513</v>
      </c>
      <c r="E31" s="115" t="s">
        <v>513</v>
      </c>
      <c r="F31" s="114">
        <v>54</v>
      </c>
      <c r="G31" s="114">
        <v>118</v>
      </c>
      <c r="H31" s="114">
        <v>70</v>
      </c>
      <c r="I31" s="140" t="s">
        <v>513</v>
      </c>
      <c r="J31" s="115" t="s">
        <v>513</v>
      </c>
      <c r="K31" s="116" t="s">
        <v>513</v>
      </c>
    </row>
    <row r="32" spans="1:11" ht="14.1" customHeight="1" x14ac:dyDescent="0.2">
      <c r="A32" s="306">
        <v>31</v>
      </c>
      <c r="B32" s="307" t="s">
        <v>251</v>
      </c>
      <c r="C32" s="308"/>
      <c r="D32" s="113">
        <v>0.32894736842105265</v>
      </c>
      <c r="E32" s="115">
        <v>21</v>
      </c>
      <c r="F32" s="114">
        <v>11</v>
      </c>
      <c r="G32" s="114">
        <v>30</v>
      </c>
      <c r="H32" s="114">
        <v>16</v>
      </c>
      <c r="I32" s="140">
        <v>21</v>
      </c>
      <c r="J32" s="115">
        <v>0</v>
      </c>
      <c r="K32" s="116">
        <v>0</v>
      </c>
    </row>
    <row r="33" spans="1:11" ht="14.1" customHeight="1" x14ac:dyDescent="0.2">
      <c r="A33" s="306">
        <v>32</v>
      </c>
      <c r="B33" s="307" t="s">
        <v>252</v>
      </c>
      <c r="C33" s="308"/>
      <c r="D33" s="113">
        <v>4.0100250626566414</v>
      </c>
      <c r="E33" s="115">
        <v>256</v>
      </c>
      <c r="F33" s="114">
        <v>131</v>
      </c>
      <c r="G33" s="114">
        <v>272</v>
      </c>
      <c r="H33" s="114">
        <v>271</v>
      </c>
      <c r="I33" s="140">
        <v>278</v>
      </c>
      <c r="J33" s="115">
        <v>-22</v>
      </c>
      <c r="K33" s="116">
        <v>-7.9136690647482011</v>
      </c>
    </row>
    <row r="34" spans="1:11" ht="14.1" customHeight="1" x14ac:dyDescent="0.2">
      <c r="A34" s="306">
        <v>33</v>
      </c>
      <c r="B34" s="307" t="s">
        <v>253</v>
      </c>
      <c r="C34" s="308"/>
      <c r="D34" s="113">
        <v>3.2111528822055138</v>
      </c>
      <c r="E34" s="115">
        <v>205</v>
      </c>
      <c r="F34" s="114">
        <v>57</v>
      </c>
      <c r="G34" s="114">
        <v>257</v>
      </c>
      <c r="H34" s="114">
        <v>135</v>
      </c>
      <c r="I34" s="140">
        <v>228</v>
      </c>
      <c r="J34" s="115">
        <v>-23</v>
      </c>
      <c r="K34" s="116">
        <v>-10.087719298245615</v>
      </c>
    </row>
    <row r="35" spans="1:11" ht="14.1" customHeight="1" x14ac:dyDescent="0.2">
      <c r="A35" s="306">
        <v>34</v>
      </c>
      <c r="B35" s="307" t="s">
        <v>254</v>
      </c>
      <c r="C35" s="308"/>
      <c r="D35" s="113">
        <v>1.3157894736842106</v>
      </c>
      <c r="E35" s="115">
        <v>84</v>
      </c>
      <c r="F35" s="114">
        <v>60</v>
      </c>
      <c r="G35" s="114">
        <v>133</v>
      </c>
      <c r="H35" s="114">
        <v>67</v>
      </c>
      <c r="I35" s="140">
        <v>112</v>
      </c>
      <c r="J35" s="115">
        <v>-28</v>
      </c>
      <c r="K35" s="116">
        <v>-25</v>
      </c>
    </row>
    <row r="36" spans="1:11" ht="14.1" customHeight="1" x14ac:dyDescent="0.2">
      <c r="A36" s="306">
        <v>41</v>
      </c>
      <c r="B36" s="307" t="s">
        <v>255</v>
      </c>
      <c r="C36" s="308"/>
      <c r="D36" s="113">
        <v>0.65789473684210531</v>
      </c>
      <c r="E36" s="115">
        <v>42</v>
      </c>
      <c r="F36" s="114">
        <v>25</v>
      </c>
      <c r="G36" s="114">
        <v>80</v>
      </c>
      <c r="H36" s="114">
        <v>27</v>
      </c>
      <c r="I36" s="140">
        <v>36</v>
      </c>
      <c r="J36" s="115">
        <v>6</v>
      </c>
      <c r="K36" s="116">
        <v>16.666666666666668</v>
      </c>
    </row>
    <row r="37" spans="1:11" ht="14.1" customHeight="1" x14ac:dyDescent="0.2">
      <c r="A37" s="306">
        <v>42</v>
      </c>
      <c r="B37" s="307" t="s">
        <v>256</v>
      </c>
      <c r="C37" s="308"/>
      <c r="D37" s="113">
        <v>7.8320802005012527E-2</v>
      </c>
      <c r="E37" s="115">
        <v>5</v>
      </c>
      <c r="F37" s="114" t="s">
        <v>513</v>
      </c>
      <c r="G37" s="114" t="s">
        <v>513</v>
      </c>
      <c r="H37" s="114" t="s">
        <v>513</v>
      </c>
      <c r="I37" s="140">
        <v>4</v>
      </c>
      <c r="J37" s="115">
        <v>1</v>
      </c>
      <c r="K37" s="116">
        <v>25</v>
      </c>
    </row>
    <row r="38" spans="1:11" ht="14.1" customHeight="1" x14ac:dyDescent="0.2">
      <c r="A38" s="306">
        <v>43</v>
      </c>
      <c r="B38" s="307" t="s">
        <v>257</v>
      </c>
      <c r="C38" s="308"/>
      <c r="D38" s="113">
        <v>0.50125313283208017</v>
      </c>
      <c r="E38" s="115">
        <v>32</v>
      </c>
      <c r="F38" s="114">
        <v>42</v>
      </c>
      <c r="G38" s="114">
        <v>89</v>
      </c>
      <c r="H38" s="114">
        <v>29</v>
      </c>
      <c r="I38" s="140">
        <v>30</v>
      </c>
      <c r="J38" s="115">
        <v>2</v>
      </c>
      <c r="K38" s="116">
        <v>6.666666666666667</v>
      </c>
    </row>
    <row r="39" spans="1:11" ht="14.1" customHeight="1" x14ac:dyDescent="0.2">
      <c r="A39" s="306">
        <v>51</v>
      </c>
      <c r="B39" s="307" t="s">
        <v>258</v>
      </c>
      <c r="C39" s="308"/>
      <c r="D39" s="113">
        <v>15.288220551378446</v>
      </c>
      <c r="E39" s="115">
        <v>976</v>
      </c>
      <c r="F39" s="114">
        <v>872</v>
      </c>
      <c r="G39" s="114">
        <v>826</v>
      </c>
      <c r="H39" s="114">
        <v>809</v>
      </c>
      <c r="I39" s="140">
        <v>936</v>
      </c>
      <c r="J39" s="115">
        <v>40</v>
      </c>
      <c r="K39" s="116">
        <v>4.2735042735042734</v>
      </c>
    </row>
    <row r="40" spans="1:11" ht="14.1" customHeight="1" x14ac:dyDescent="0.2">
      <c r="A40" s="306" t="s">
        <v>259</v>
      </c>
      <c r="B40" s="307" t="s">
        <v>260</v>
      </c>
      <c r="C40" s="308"/>
      <c r="D40" s="113">
        <v>14.56766917293233</v>
      </c>
      <c r="E40" s="115">
        <v>930</v>
      </c>
      <c r="F40" s="114">
        <v>847</v>
      </c>
      <c r="G40" s="114">
        <v>763</v>
      </c>
      <c r="H40" s="114">
        <v>759</v>
      </c>
      <c r="I40" s="140">
        <v>866</v>
      </c>
      <c r="J40" s="115">
        <v>64</v>
      </c>
      <c r="K40" s="116">
        <v>7.3903002309468819</v>
      </c>
    </row>
    <row r="41" spans="1:11" ht="14.1" customHeight="1" x14ac:dyDescent="0.2">
      <c r="A41" s="306"/>
      <c r="B41" s="307" t="s">
        <v>261</v>
      </c>
      <c r="C41" s="308"/>
      <c r="D41" s="113">
        <v>13.298872180451127</v>
      </c>
      <c r="E41" s="115">
        <v>849</v>
      </c>
      <c r="F41" s="114">
        <v>784</v>
      </c>
      <c r="G41" s="114">
        <v>698</v>
      </c>
      <c r="H41" s="114">
        <v>704</v>
      </c>
      <c r="I41" s="140">
        <v>827</v>
      </c>
      <c r="J41" s="115">
        <v>22</v>
      </c>
      <c r="K41" s="116">
        <v>2.6602176541717051</v>
      </c>
    </row>
    <row r="42" spans="1:11" ht="14.1" customHeight="1" x14ac:dyDescent="0.2">
      <c r="A42" s="306">
        <v>52</v>
      </c>
      <c r="B42" s="307" t="s">
        <v>262</v>
      </c>
      <c r="C42" s="308"/>
      <c r="D42" s="113">
        <v>6.2186716791979952</v>
      </c>
      <c r="E42" s="115">
        <v>397</v>
      </c>
      <c r="F42" s="114">
        <v>267</v>
      </c>
      <c r="G42" s="114">
        <v>393</v>
      </c>
      <c r="H42" s="114">
        <v>343</v>
      </c>
      <c r="I42" s="140">
        <v>405</v>
      </c>
      <c r="J42" s="115">
        <v>-8</v>
      </c>
      <c r="K42" s="116">
        <v>-1.9753086419753085</v>
      </c>
    </row>
    <row r="43" spans="1:11" ht="14.1" customHeight="1" x14ac:dyDescent="0.2">
      <c r="A43" s="306" t="s">
        <v>263</v>
      </c>
      <c r="B43" s="307" t="s">
        <v>264</v>
      </c>
      <c r="C43" s="308"/>
      <c r="D43" s="113">
        <v>5.7017543859649127</v>
      </c>
      <c r="E43" s="115">
        <v>364</v>
      </c>
      <c r="F43" s="114">
        <v>247</v>
      </c>
      <c r="G43" s="114">
        <v>366</v>
      </c>
      <c r="H43" s="114">
        <v>313</v>
      </c>
      <c r="I43" s="140">
        <v>345</v>
      </c>
      <c r="J43" s="115">
        <v>19</v>
      </c>
      <c r="K43" s="116">
        <v>5.5072463768115938</v>
      </c>
    </row>
    <row r="44" spans="1:11" ht="14.1" customHeight="1" x14ac:dyDescent="0.2">
      <c r="A44" s="306">
        <v>53</v>
      </c>
      <c r="B44" s="307" t="s">
        <v>265</v>
      </c>
      <c r="C44" s="308"/>
      <c r="D44" s="113">
        <v>2.0833333333333335</v>
      </c>
      <c r="E44" s="115">
        <v>133</v>
      </c>
      <c r="F44" s="114">
        <v>119</v>
      </c>
      <c r="G44" s="114">
        <v>139</v>
      </c>
      <c r="H44" s="114">
        <v>115</v>
      </c>
      <c r="I44" s="140">
        <v>96</v>
      </c>
      <c r="J44" s="115">
        <v>37</v>
      </c>
      <c r="K44" s="116">
        <v>38.541666666666664</v>
      </c>
    </row>
    <row r="45" spans="1:11" ht="14.1" customHeight="1" x14ac:dyDescent="0.2">
      <c r="A45" s="306" t="s">
        <v>266</v>
      </c>
      <c r="B45" s="307" t="s">
        <v>267</v>
      </c>
      <c r="C45" s="308"/>
      <c r="D45" s="113">
        <v>2.0363408521303259</v>
      </c>
      <c r="E45" s="115">
        <v>130</v>
      </c>
      <c r="F45" s="114">
        <v>114</v>
      </c>
      <c r="G45" s="114">
        <v>132</v>
      </c>
      <c r="H45" s="114">
        <v>107</v>
      </c>
      <c r="I45" s="140">
        <v>87</v>
      </c>
      <c r="J45" s="115">
        <v>43</v>
      </c>
      <c r="K45" s="116">
        <v>49.425287356321839</v>
      </c>
    </row>
    <row r="46" spans="1:11" ht="14.1" customHeight="1" x14ac:dyDescent="0.2">
      <c r="A46" s="306">
        <v>54</v>
      </c>
      <c r="B46" s="307" t="s">
        <v>268</v>
      </c>
      <c r="C46" s="308"/>
      <c r="D46" s="113">
        <v>1.7857142857142858</v>
      </c>
      <c r="E46" s="115">
        <v>114</v>
      </c>
      <c r="F46" s="114">
        <v>94</v>
      </c>
      <c r="G46" s="114">
        <v>97</v>
      </c>
      <c r="H46" s="114">
        <v>106</v>
      </c>
      <c r="I46" s="140">
        <v>112</v>
      </c>
      <c r="J46" s="115">
        <v>2</v>
      </c>
      <c r="K46" s="116">
        <v>1.7857142857142858</v>
      </c>
    </row>
    <row r="47" spans="1:11" ht="14.1" customHeight="1" x14ac:dyDescent="0.2">
      <c r="A47" s="306">
        <v>61</v>
      </c>
      <c r="B47" s="307" t="s">
        <v>269</v>
      </c>
      <c r="C47" s="308"/>
      <c r="D47" s="113">
        <v>2.1146616541353382</v>
      </c>
      <c r="E47" s="115">
        <v>135</v>
      </c>
      <c r="F47" s="114">
        <v>57</v>
      </c>
      <c r="G47" s="114">
        <v>123</v>
      </c>
      <c r="H47" s="114">
        <v>99</v>
      </c>
      <c r="I47" s="140">
        <v>86</v>
      </c>
      <c r="J47" s="115">
        <v>49</v>
      </c>
      <c r="K47" s="116">
        <v>56.97674418604651</v>
      </c>
    </row>
    <row r="48" spans="1:11" ht="14.1" customHeight="1" x14ac:dyDescent="0.2">
      <c r="A48" s="306">
        <v>62</v>
      </c>
      <c r="B48" s="307" t="s">
        <v>270</v>
      </c>
      <c r="C48" s="308"/>
      <c r="D48" s="113">
        <v>4.0883458646616537</v>
      </c>
      <c r="E48" s="115">
        <v>261</v>
      </c>
      <c r="F48" s="114">
        <v>254</v>
      </c>
      <c r="G48" s="114">
        <v>397</v>
      </c>
      <c r="H48" s="114">
        <v>270</v>
      </c>
      <c r="I48" s="140">
        <v>326</v>
      </c>
      <c r="J48" s="115">
        <v>-65</v>
      </c>
      <c r="K48" s="116">
        <v>-19.938650306748468</v>
      </c>
    </row>
    <row r="49" spans="1:11" ht="14.1" customHeight="1" x14ac:dyDescent="0.2">
      <c r="A49" s="306">
        <v>63</v>
      </c>
      <c r="B49" s="307" t="s">
        <v>271</v>
      </c>
      <c r="C49" s="308"/>
      <c r="D49" s="113">
        <v>2.0833333333333335</v>
      </c>
      <c r="E49" s="115">
        <v>133</v>
      </c>
      <c r="F49" s="114">
        <v>103</v>
      </c>
      <c r="G49" s="114">
        <v>255</v>
      </c>
      <c r="H49" s="114">
        <v>120</v>
      </c>
      <c r="I49" s="140">
        <v>130</v>
      </c>
      <c r="J49" s="115">
        <v>3</v>
      </c>
      <c r="K49" s="116">
        <v>2.3076923076923075</v>
      </c>
    </row>
    <row r="50" spans="1:11" ht="14.1" customHeight="1" x14ac:dyDescent="0.2">
      <c r="A50" s="306" t="s">
        <v>272</v>
      </c>
      <c r="B50" s="307" t="s">
        <v>273</v>
      </c>
      <c r="C50" s="308"/>
      <c r="D50" s="113">
        <v>0.18796992481203006</v>
      </c>
      <c r="E50" s="115">
        <v>12</v>
      </c>
      <c r="F50" s="114">
        <v>13</v>
      </c>
      <c r="G50" s="114">
        <v>102</v>
      </c>
      <c r="H50" s="114">
        <v>14</v>
      </c>
      <c r="I50" s="140">
        <v>10</v>
      </c>
      <c r="J50" s="115">
        <v>2</v>
      </c>
      <c r="K50" s="116">
        <v>20</v>
      </c>
    </row>
    <row r="51" spans="1:11" ht="14.1" customHeight="1" x14ac:dyDescent="0.2">
      <c r="A51" s="306" t="s">
        <v>274</v>
      </c>
      <c r="B51" s="307" t="s">
        <v>275</v>
      </c>
      <c r="C51" s="308"/>
      <c r="D51" s="113">
        <v>1.6760651629072683</v>
      </c>
      <c r="E51" s="115">
        <v>107</v>
      </c>
      <c r="F51" s="114">
        <v>85</v>
      </c>
      <c r="G51" s="114">
        <v>126</v>
      </c>
      <c r="H51" s="114">
        <v>94</v>
      </c>
      <c r="I51" s="140">
        <v>104</v>
      </c>
      <c r="J51" s="115">
        <v>3</v>
      </c>
      <c r="K51" s="116">
        <v>2.8846153846153846</v>
      </c>
    </row>
    <row r="52" spans="1:11" ht="14.1" customHeight="1" x14ac:dyDescent="0.2">
      <c r="A52" s="306">
        <v>71</v>
      </c>
      <c r="B52" s="307" t="s">
        <v>276</v>
      </c>
      <c r="C52" s="308"/>
      <c r="D52" s="113">
        <v>5.6234335839598995</v>
      </c>
      <c r="E52" s="115">
        <v>359</v>
      </c>
      <c r="F52" s="114">
        <v>205</v>
      </c>
      <c r="G52" s="114">
        <v>522</v>
      </c>
      <c r="H52" s="114">
        <v>300</v>
      </c>
      <c r="I52" s="140">
        <v>395</v>
      </c>
      <c r="J52" s="115">
        <v>-36</v>
      </c>
      <c r="K52" s="116">
        <v>-9.113924050632912</v>
      </c>
    </row>
    <row r="53" spans="1:11" ht="14.1" customHeight="1" x14ac:dyDescent="0.2">
      <c r="A53" s="306" t="s">
        <v>277</v>
      </c>
      <c r="B53" s="307" t="s">
        <v>278</v>
      </c>
      <c r="C53" s="308"/>
      <c r="D53" s="113">
        <v>1.8796992481203008</v>
      </c>
      <c r="E53" s="115">
        <v>120</v>
      </c>
      <c r="F53" s="114">
        <v>67</v>
      </c>
      <c r="G53" s="114">
        <v>210</v>
      </c>
      <c r="H53" s="114">
        <v>84</v>
      </c>
      <c r="I53" s="140">
        <v>117</v>
      </c>
      <c r="J53" s="115">
        <v>3</v>
      </c>
      <c r="K53" s="116">
        <v>2.5641025641025643</v>
      </c>
    </row>
    <row r="54" spans="1:11" ht="14.1" customHeight="1" x14ac:dyDescent="0.2">
      <c r="A54" s="306" t="s">
        <v>279</v>
      </c>
      <c r="B54" s="307" t="s">
        <v>280</v>
      </c>
      <c r="C54" s="308"/>
      <c r="D54" s="113">
        <v>3.2738095238095237</v>
      </c>
      <c r="E54" s="115">
        <v>209</v>
      </c>
      <c r="F54" s="114">
        <v>120</v>
      </c>
      <c r="G54" s="114">
        <v>283</v>
      </c>
      <c r="H54" s="114">
        <v>194</v>
      </c>
      <c r="I54" s="140">
        <v>255</v>
      </c>
      <c r="J54" s="115">
        <v>-46</v>
      </c>
      <c r="K54" s="116">
        <v>-18.03921568627451</v>
      </c>
    </row>
    <row r="55" spans="1:11" ht="14.1" customHeight="1" x14ac:dyDescent="0.2">
      <c r="A55" s="306">
        <v>72</v>
      </c>
      <c r="B55" s="307" t="s">
        <v>281</v>
      </c>
      <c r="C55" s="308"/>
      <c r="D55" s="113">
        <v>1.394110275689223</v>
      </c>
      <c r="E55" s="115">
        <v>89</v>
      </c>
      <c r="F55" s="114">
        <v>46</v>
      </c>
      <c r="G55" s="114">
        <v>201</v>
      </c>
      <c r="H55" s="114">
        <v>77</v>
      </c>
      <c r="I55" s="140">
        <v>89</v>
      </c>
      <c r="J55" s="115">
        <v>0</v>
      </c>
      <c r="K55" s="116">
        <v>0</v>
      </c>
    </row>
    <row r="56" spans="1:11" ht="14.1" customHeight="1" x14ac:dyDescent="0.2">
      <c r="A56" s="306" t="s">
        <v>282</v>
      </c>
      <c r="B56" s="307" t="s">
        <v>283</v>
      </c>
      <c r="C56" s="308"/>
      <c r="D56" s="113">
        <v>0.42293233082706766</v>
      </c>
      <c r="E56" s="115">
        <v>27</v>
      </c>
      <c r="F56" s="114">
        <v>17</v>
      </c>
      <c r="G56" s="114">
        <v>103</v>
      </c>
      <c r="H56" s="114">
        <v>29</v>
      </c>
      <c r="I56" s="140">
        <v>44</v>
      </c>
      <c r="J56" s="115">
        <v>-17</v>
      </c>
      <c r="K56" s="116">
        <v>-38.636363636363633</v>
      </c>
    </row>
    <row r="57" spans="1:11" ht="14.1" customHeight="1" x14ac:dyDescent="0.2">
      <c r="A57" s="306" t="s">
        <v>284</v>
      </c>
      <c r="B57" s="307" t="s">
        <v>285</v>
      </c>
      <c r="C57" s="308"/>
      <c r="D57" s="113">
        <v>0.51691729323308266</v>
      </c>
      <c r="E57" s="115">
        <v>33</v>
      </c>
      <c r="F57" s="114">
        <v>11</v>
      </c>
      <c r="G57" s="114">
        <v>24</v>
      </c>
      <c r="H57" s="114">
        <v>20</v>
      </c>
      <c r="I57" s="140">
        <v>19</v>
      </c>
      <c r="J57" s="115">
        <v>14</v>
      </c>
      <c r="K57" s="116">
        <v>73.684210526315795</v>
      </c>
    </row>
    <row r="58" spans="1:11" ht="14.1" customHeight="1" x14ac:dyDescent="0.2">
      <c r="A58" s="306">
        <v>73</v>
      </c>
      <c r="B58" s="307" t="s">
        <v>286</v>
      </c>
      <c r="C58" s="308"/>
      <c r="D58" s="113">
        <v>0.83020050125313283</v>
      </c>
      <c r="E58" s="115">
        <v>53</v>
      </c>
      <c r="F58" s="114">
        <v>28</v>
      </c>
      <c r="G58" s="114">
        <v>95</v>
      </c>
      <c r="H58" s="114">
        <v>39</v>
      </c>
      <c r="I58" s="140">
        <v>34</v>
      </c>
      <c r="J58" s="115">
        <v>19</v>
      </c>
      <c r="K58" s="116">
        <v>55.882352941176471</v>
      </c>
    </row>
    <row r="59" spans="1:11" ht="14.1" customHeight="1" x14ac:dyDescent="0.2">
      <c r="A59" s="306" t="s">
        <v>287</v>
      </c>
      <c r="B59" s="307" t="s">
        <v>288</v>
      </c>
      <c r="C59" s="308"/>
      <c r="D59" s="113">
        <v>0.57957393483709274</v>
      </c>
      <c r="E59" s="115">
        <v>37</v>
      </c>
      <c r="F59" s="114">
        <v>13</v>
      </c>
      <c r="G59" s="114">
        <v>55</v>
      </c>
      <c r="H59" s="114">
        <v>24</v>
      </c>
      <c r="I59" s="140">
        <v>25</v>
      </c>
      <c r="J59" s="115">
        <v>12</v>
      </c>
      <c r="K59" s="116">
        <v>48</v>
      </c>
    </row>
    <row r="60" spans="1:11" ht="14.1" customHeight="1" x14ac:dyDescent="0.2">
      <c r="A60" s="306">
        <v>81</v>
      </c>
      <c r="B60" s="307" t="s">
        <v>289</v>
      </c>
      <c r="C60" s="308"/>
      <c r="D60" s="113">
        <v>4.3076441102756888</v>
      </c>
      <c r="E60" s="115">
        <v>275</v>
      </c>
      <c r="F60" s="114">
        <v>214</v>
      </c>
      <c r="G60" s="114">
        <v>379</v>
      </c>
      <c r="H60" s="114">
        <v>285</v>
      </c>
      <c r="I60" s="140">
        <v>227</v>
      </c>
      <c r="J60" s="115">
        <v>48</v>
      </c>
      <c r="K60" s="116">
        <v>21.145374449339208</v>
      </c>
    </row>
    <row r="61" spans="1:11" ht="14.1" customHeight="1" x14ac:dyDescent="0.2">
      <c r="A61" s="306" t="s">
        <v>290</v>
      </c>
      <c r="B61" s="307" t="s">
        <v>291</v>
      </c>
      <c r="C61" s="308"/>
      <c r="D61" s="113">
        <v>1.4097744360902256</v>
      </c>
      <c r="E61" s="115">
        <v>90</v>
      </c>
      <c r="F61" s="114">
        <v>68</v>
      </c>
      <c r="G61" s="114">
        <v>148</v>
      </c>
      <c r="H61" s="114">
        <v>128</v>
      </c>
      <c r="I61" s="140">
        <v>78</v>
      </c>
      <c r="J61" s="115">
        <v>12</v>
      </c>
      <c r="K61" s="116">
        <v>15.384615384615385</v>
      </c>
    </row>
    <row r="62" spans="1:11" ht="14.1" customHeight="1" x14ac:dyDescent="0.2">
      <c r="A62" s="306" t="s">
        <v>292</v>
      </c>
      <c r="B62" s="307" t="s">
        <v>293</v>
      </c>
      <c r="C62" s="308"/>
      <c r="D62" s="113">
        <v>1.7387218045112782</v>
      </c>
      <c r="E62" s="115">
        <v>111</v>
      </c>
      <c r="F62" s="114">
        <v>81</v>
      </c>
      <c r="G62" s="114">
        <v>156</v>
      </c>
      <c r="H62" s="114">
        <v>96</v>
      </c>
      <c r="I62" s="140">
        <v>68</v>
      </c>
      <c r="J62" s="115">
        <v>43</v>
      </c>
      <c r="K62" s="116">
        <v>63.235294117647058</v>
      </c>
    </row>
    <row r="63" spans="1:11" ht="14.1" customHeight="1" x14ac:dyDescent="0.2">
      <c r="A63" s="306"/>
      <c r="B63" s="307" t="s">
        <v>294</v>
      </c>
      <c r="C63" s="308"/>
      <c r="D63" s="113">
        <v>1.5820802005012531</v>
      </c>
      <c r="E63" s="115">
        <v>101</v>
      </c>
      <c r="F63" s="114">
        <v>68</v>
      </c>
      <c r="G63" s="114">
        <v>138</v>
      </c>
      <c r="H63" s="114">
        <v>87</v>
      </c>
      <c r="I63" s="140">
        <v>63</v>
      </c>
      <c r="J63" s="115">
        <v>38</v>
      </c>
      <c r="K63" s="116">
        <v>60.317460317460316</v>
      </c>
    </row>
    <row r="64" spans="1:11" ht="14.1" customHeight="1" x14ac:dyDescent="0.2">
      <c r="A64" s="306" t="s">
        <v>295</v>
      </c>
      <c r="B64" s="307" t="s">
        <v>296</v>
      </c>
      <c r="C64" s="308"/>
      <c r="D64" s="113">
        <v>0.32894736842105265</v>
      </c>
      <c r="E64" s="115">
        <v>21</v>
      </c>
      <c r="F64" s="114">
        <v>32</v>
      </c>
      <c r="G64" s="114">
        <v>23</v>
      </c>
      <c r="H64" s="114">
        <v>28</v>
      </c>
      <c r="I64" s="140">
        <v>34</v>
      </c>
      <c r="J64" s="115">
        <v>-13</v>
      </c>
      <c r="K64" s="116">
        <v>-38.235294117647058</v>
      </c>
    </row>
    <row r="65" spans="1:11" ht="14.1" customHeight="1" x14ac:dyDescent="0.2">
      <c r="A65" s="306" t="s">
        <v>297</v>
      </c>
      <c r="B65" s="307" t="s">
        <v>298</v>
      </c>
      <c r="C65" s="308"/>
      <c r="D65" s="113">
        <v>0.40726817042606517</v>
      </c>
      <c r="E65" s="115">
        <v>26</v>
      </c>
      <c r="F65" s="114">
        <v>16</v>
      </c>
      <c r="G65" s="114">
        <v>19</v>
      </c>
      <c r="H65" s="114">
        <v>11</v>
      </c>
      <c r="I65" s="140">
        <v>11</v>
      </c>
      <c r="J65" s="115">
        <v>15</v>
      </c>
      <c r="K65" s="116">
        <v>136.36363636363637</v>
      </c>
    </row>
    <row r="66" spans="1:11" ht="14.1" customHeight="1" x14ac:dyDescent="0.2">
      <c r="A66" s="306">
        <v>82</v>
      </c>
      <c r="B66" s="307" t="s">
        <v>299</v>
      </c>
      <c r="C66" s="308"/>
      <c r="D66" s="113">
        <v>2.1146616541353382</v>
      </c>
      <c r="E66" s="115">
        <v>135</v>
      </c>
      <c r="F66" s="114">
        <v>128</v>
      </c>
      <c r="G66" s="114">
        <v>246</v>
      </c>
      <c r="H66" s="114">
        <v>103</v>
      </c>
      <c r="I66" s="140">
        <v>122</v>
      </c>
      <c r="J66" s="115">
        <v>13</v>
      </c>
      <c r="K66" s="116">
        <v>10.655737704918034</v>
      </c>
    </row>
    <row r="67" spans="1:11" ht="14.1" customHeight="1" x14ac:dyDescent="0.2">
      <c r="A67" s="306" t="s">
        <v>300</v>
      </c>
      <c r="B67" s="307" t="s">
        <v>301</v>
      </c>
      <c r="C67" s="308"/>
      <c r="D67" s="113">
        <v>1.362781954887218</v>
      </c>
      <c r="E67" s="115">
        <v>87</v>
      </c>
      <c r="F67" s="114">
        <v>91</v>
      </c>
      <c r="G67" s="114">
        <v>172</v>
      </c>
      <c r="H67" s="114">
        <v>67</v>
      </c>
      <c r="I67" s="140">
        <v>71</v>
      </c>
      <c r="J67" s="115">
        <v>16</v>
      </c>
      <c r="K67" s="116">
        <v>22.535211267605632</v>
      </c>
    </row>
    <row r="68" spans="1:11" ht="14.1" customHeight="1" x14ac:dyDescent="0.2">
      <c r="A68" s="306" t="s">
        <v>302</v>
      </c>
      <c r="B68" s="307" t="s">
        <v>303</v>
      </c>
      <c r="C68" s="308"/>
      <c r="D68" s="113">
        <v>0.54824561403508776</v>
      </c>
      <c r="E68" s="115">
        <v>35</v>
      </c>
      <c r="F68" s="114">
        <v>30</v>
      </c>
      <c r="G68" s="114">
        <v>47</v>
      </c>
      <c r="H68" s="114">
        <v>23</v>
      </c>
      <c r="I68" s="140">
        <v>40</v>
      </c>
      <c r="J68" s="115">
        <v>-5</v>
      </c>
      <c r="K68" s="116">
        <v>-12.5</v>
      </c>
    </row>
    <row r="69" spans="1:11" ht="14.1" customHeight="1" x14ac:dyDescent="0.2">
      <c r="A69" s="306">
        <v>83</v>
      </c>
      <c r="B69" s="307" t="s">
        <v>304</v>
      </c>
      <c r="C69" s="308"/>
      <c r="D69" s="113">
        <v>2.8352130325814535</v>
      </c>
      <c r="E69" s="115">
        <v>181</v>
      </c>
      <c r="F69" s="114">
        <v>153</v>
      </c>
      <c r="G69" s="114">
        <v>433</v>
      </c>
      <c r="H69" s="114">
        <v>158</v>
      </c>
      <c r="I69" s="140">
        <v>165</v>
      </c>
      <c r="J69" s="115">
        <v>16</v>
      </c>
      <c r="K69" s="116">
        <v>9.6969696969696972</v>
      </c>
    </row>
    <row r="70" spans="1:11" ht="14.1" customHeight="1" x14ac:dyDescent="0.2">
      <c r="A70" s="306" t="s">
        <v>305</v>
      </c>
      <c r="B70" s="307" t="s">
        <v>306</v>
      </c>
      <c r="C70" s="308"/>
      <c r="D70" s="113">
        <v>2.3026315789473686</v>
      </c>
      <c r="E70" s="115">
        <v>147</v>
      </c>
      <c r="F70" s="114">
        <v>117</v>
      </c>
      <c r="G70" s="114">
        <v>388</v>
      </c>
      <c r="H70" s="114">
        <v>114</v>
      </c>
      <c r="I70" s="140">
        <v>133</v>
      </c>
      <c r="J70" s="115">
        <v>14</v>
      </c>
      <c r="K70" s="116">
        <v>10.526315789473685</v>
      </c>
    </row>
    <row r="71" spans="1:11" ht="14.1" customHeight="1" x14ac:dyDescent="0.2">
      <c r="A71" s="306"/>
      <c r="B71" s="307" t="s">
        <v>307</v>
      </c>
      <c r="C71" s="308"/>
      <c r="D71" s="113">
        <v>1.268796992481203</v>
      </c>
      <c r="E71" s="115">
        <v>81</v>
      </c>
      <c r="F71" s="114">
        <v>53</v>
      </c>
      <c r="G71" s="114">
        <v>249</v>
      </c>
      <c r="H71" s="114">
        <v>42</v>
      </c>
      <c r="I71" s="140">
        <v>69</v>
      </c>
      <c r="J71" s="115">
        <v>12</v>
      </c>
      <c r="K71" s="116">
        <v>17.391304347826086</v>
      </c>
    </row>
    <row r="72" spans="1:11" ht="14.1" customHeight="1" x14ac:dyDescent="0.2">
      <c r="A72" s="306">
        <v>84</v>
      </c>
      <c r="B72" s="307" t="s">
        <v>308</v>
      </c>
      <c r="C72" s="308"/>
      <c r="D72" s="113">
        <v>0.92418546365914789</v>
      </c>
      <c r="E72" s="115">
        <v>59</v>
      </c>
      <c r="F72" s="114">
        <v>46</v>
      </c>
      <c r="G72" s="114">
        <v>88</v>
      </c>
      <c r="H72" s="114">
        <v>45</v>
      </c>
      <c r="I72" s="140">
        <v>84</v>
      </c>
      <c r="J72" s="115">
        <v>-25</v>
      </c>
      <c r="K72" s="116">
        <v>-29.761904761904763</v>
      </c>
    </row>
    <row r="73" spans="1:11" ht="14.1" customHeight="1" x14ac:dyDescent="0.2">
      <c r="A73" s="306" t="s">
        <v>309</v>
      </c>
      <c r="B73" s="307" t="s">
        <v>310</v>
      </c>
      <c r="C73" s="308"/>
      <c r="D73" s="113">
        <v>0.46992481203007519</v>
      </c>
      <c r="E73" s="115">
        <v>30</v>
      </c>
      <c r="F73" s="114">
        <v>17</v>
      </c>
      <c r="G73" s="114">
        <v>37</v>
      </c>
      <c r="H73" s="114">
        <v>5</v>
      </c>
      <c r="I73" s="140">
        <v>40</v>
      </c>
      <c r="J73" s="115">
        <v>-10</v>
      </c>
      <c r="K73" s="116">
        <v>-25</v>
      </c>
    </row>
    <row r="74" spans="1:11" ht="14.1" customHeight="1" x14ac:dyDescent="0.2">
      <c r="A74" s="306" t="s">
        <v>311</v>
      </c>
      <c r="B74" s="307" t="s">
        <v>312</v>
      </c>
      <c r="C74" s="308"/>
      <c r="D74" s="113">
        <v>6.2656641604010022E-2</v>
      </c>
      <c r="E74" s="115">
        <v>4</v>
      </c>
      <c r="F74" s="114">
        <v>4</v>
      </c>
      <c r="G74" s="114">
        <v>7</v>
      </c>
      <c r="H74" s="114">
        <v>5</v>
      </c>
      <c r="I74" s="140">
        <v>11</v>
      </c>
      <c r="J74" s="115">
        <v>-7</v>
      </c>
      <c r="K74" s="116">
        <v>-63.636363636363633</v>
      </c>
    </row>
    <row r="75" spans="1:11" ht="14.1" customHeight="1" x14ac:dyDescent="0.2">
      <c r="A75" s="306" t="s">
        <v>313</v>
      </c>
      <c r="B75" s="307" t="s">
        <v>314</v>
      </c>
      <c r="C75" s="308"/>
      <c r="D75" s="113" t="s">
        <v>513</v>
      </c>
      <c r="E75" s="115" t="s">
        <v>513</v>
      </c>
      <c r="F75" s="114" t="s">
        <v>513</v>
      </c>
      <c r="G75" s="114" t="s">
        <v>513</v>
      </c>
      <c r="H75" s="114" t="s">
        <v>513</v>
      </c>
      <c r="I75" s="140">
        <v>0</v>
      </c>
      <c r="J75" s="115" t="s">
        <v>513</v>
      </c>
      <c r="K75" s="116" t="s">
        <v>513</v>
      </c>
    </row>
    <row r="76" spans="1:11" ht="14.1" customHeight="1" x14ac:dyDescent="0.2">
      <c r="A76" s="306">
        <v>91</v>
      </c>
      <c r="B76" s="307" t="s">
        <v>315</v>
      </c>
      <c r="C76" s="308"/>
      <c r="D76" s="113">
        <v>0.26629072681704263</v>
      </c>
      <c r="E76" s="115">
        <v>17</v>
      </c>
      <c r="F76" s="114" t="s">
        <v>513</v>
      </c>
      <c r="G76" s="114">
        <v>12</v>
      </c>
      <c r="H76" s="114">
        <v>7</v>
      </c>
      <c r="I76" s="140">
        <v>14</v>
      </c>
      <c r="J76" s="115">
        <v>3</v>
      </c>
      <c r="K76" s="116">
        <v>21.428571428571427</v>
      </c>
    </row>
    <row r="77" spans="1:11" ht="14.1" customHeight="1" x14ac:dyDescent="0.2">
      <c r="A77" s="306">
        <v>92</v>
      </c>
      <c r="B77" s="307" t="s">
        <v>316</v>
      </c>
      <c r="C77" s="308"/>
      <c r="D77" s="113">
        <v>0.4542606516290727</v>
      </c>
      <c r="E77" s="115">
        <v>29</v>
      </c>
      <c r="F77" s="114">
        <v>17</v>
      </c>
      <c r="G77" s="114">
        <v>18</v>
      </c>
      <c r="H77" s="114">
        <v>18</v>
      </c>
      <c r="I77" s="140">
        <v>20</v>
      </c>
      <c r="J77" s="115">
        <v>9</v>
      </c>
      <c r="K77" s="116">
        <v>45</v>
      </c>
    </row>
    <row r="78" spans="1:11" ht="14.1" customHeight="1" x14ac:dyDescent="0.2">
      <c r="A78" s="306">
        <v>93</v>
      </c>
      <c r="B78" s="307" t="s">
        <v>317</v>
      </c>
      <c r="C78" s="308"/>
      <c r="D78" s="113">
        <v>0.12531328320802004</v>
      </c>
      <c r="E78" s="115">
        <v>8</v>
      </c>
      <c r="F78" s="114">
        <v>3</v>
      </c>
      <c r="G78" s="114">
        <v>12</v>
      </c>
      <c r="H78" s="114" t="s">
        <v>513</v>
      </c>
      <c r="I78" s="140">
        <v>9</v>
      </c>
      <c r="J78" s="115">
        <v>-1</v>
      </c>
      <c r="K78" s="116">
        <v>-11.111111111111111</v>
      </c>
    </row>
    <row r="79" spans="1:11" ht="14.1" customHeight="1" x14ac:dyDescent="0.2">
      <c r="A79" s="306">
        <v>94</v>
      </c>
      <c r="B79" s="307" t="s">
        <v>318</v>
      </c>
      <c r="C79" s="308"/>
      <c r="D79" s="113">
        <v>9.3984962406015032E-2</v>
      </c>
      <c r="E79" s="115">
        <v>6</v>
      </c>
      <c r="F79" s="114">
        <v>0</v>
      </c>
      <c r="G79" s="114">
        <v>11</v>
      </c>
      <c r="H79" s="114">
        <v>0</v>
      </c>
      <c r="I79" s="140" t="s">
        <v>513</v>
      </c>
      <c r="J79" s="115" t="s">
        <v>513</v>
      </c>
      <c r="K79" s="116" t="s">
        <v>513</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0.28195488721804512</v>
      </c>
      <c r="E81" s="143">
        <v>18</v>
      </c>
      <c r="F81" s="144">
        <v>25</v>
      </c>
      <c r="G81" s="144">
        <v>54</v>
      </c>
      <c r="H81" s="144">
        <v>10</v>
      </c>
      <c r="I81" s="145">
        <v>13</v>
      </c>
      <c r="J81" s="143">
        <v>5</v>
      </c>
      <c r="K81" s="146">
        <v>38.46153846153846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5741</v>
      </c>
      <c r="E11" s="114">
        <v>5965</v>
      </c>
      <c r="F11" s="114">
        <v>6589</v>
      </c>
      <c r="G11" s="114">
        <v>5380</v>
      </c>
      <c r="H11" s="140">
        <v>5919</v>
      </c>
      <c r="I11" s="115">
        <v>-178</v>
      </c>
      <c r="J11" s="116">
        <v>-3.007264740665653</v>
      </c>
    </row>
    <row r="12" spans="1:15" s="110" customFormat="1" ht="24.95" customHeight="1" x14ac:dyDescent="0.2">
      <c r="A12" s="193" t="s">
        <v>132</v>
      </c>
      <c r="B12" s="194" t="s">
        <v>133</v>
      </c>
      <c r="C12" s="113">
        <v>4.9817105033966209</v>
      </c>
      <c r="D12" s="115">
        <v>286</v>
      </c>
      <c r="E12" s="114">
        <v>785</v>
      </c>
      <c r="F12" s="114">
        <v>538</v>
      </c>
      <c r="G12" s="114">
        <v>268</v>
      </c>
      <c r="H12" s="140">
        <v>289</v>
      </c>
      <c r="I12" s="115">
        <v>-3</v>
      </c>
      <c r="J12" s="116">
        <v>-1.0380622837370241</v>
      </c>
    </row>
    <row r="13" spans="1:15" s="110" customFormat="1" ht="24.95" customHeight="1" x14ac:dyDescent="0.2">
      <c r="A13" s="193" t="s">
        <v>134</v>
      </c>
      <c r="B13" s="199" t="s">
        <v>214</v>
      </c>
      <c r="C13" s="113">
        <v>1.0102769552342798</v>
      </c>
      <c r="D13" s="115">
        <v>58</v>
      </c>
      <c r="E13" s="114">
        <v>75</v>
      </c>
      <c r="F13" s="114">
        <v>85</v>
      </c>
      <c r="G13" s="114">
        <v>43</v>
      </c>
      <c r="H13" s="140">
        <v>109</v>
      </c>
      <c r="I13" s="115">
        <v>-51</v>
      </c>
      <c r="J13" s="116">
        <v>-46.788990825688074</v>
      </c>
    </row>
    <row r="14" spans="1:15" s="287" customFormat="1" ht="24.95" customHeight="1" x14ac:dyDescent="0.2">
      <c r="A14" s="193" t="s">
        <v>215</v>
      </c>
      <c r="B14" s="199" t="s">
        <v>137</v>
      </c>
      <c r="C14" s="113">
        <v>28.322591882947222</v>
      </c>
      <c r="D14" s="115">
        <v>1626</v>
      </c>
      <c r="E14" s="114">
        <v>1657</v>
      </c>
      <c r="F14" s="114">
        <v>1768</v>
      </c>
      <c r="G14" s="114">
        <v>1520</v>
      </c>
      <c r="H14" s="140">
        <v>1710</v>
      </c>
      <c r="I14" s="115">
        <v>-84</v>
      </c>
      <c r="J14" s="116">
        <v>-4.9122807017543861</v>
      </c>
      <c r="K14" s="110"/>
      <c r="L14" s="110"/>
      <c r="M14" s="110"/>
      <c r="N14" s="110"/>
      <c r="O14" s="110"/>
    </row>
    <row r="15" spans="1:15" s="110" customFormat="1" ht="24.95" customHeight="1" x14ac:dyDescent="0.2">
      <c r="A15" s="193" t="s">
        <v>216</v>
      </c>
      <c r="B15" s="199" t="s">
        <v>217</v>
      </c>
      <c r="C15" s="113">
        <v>18.411426580735064</v>
      </c>
      <c r="D15" s="115">
        <v>1057</v>
      </c>
      <c r="E15" s="114">
        <v>1229</v>
      </c>
      <c r="F15" s="114">
        <v>1203</v>
      </c>
      <c r="G15" s="114">
        <v>1124</v>
      </c>
      <c r="H15" s="140">
        <v>1083</v>
      </c>
      <c r="I15" s="115">
        <v>-26</v>
      </c>
      <c r="J15" s="116">
        <v>-2.4007386888273317</v>
      </c>
    </row>
    <row r="16" spans="1:15" s="287" customFormat="1" ht="24.95" customHeight="1" x14ac:dyDescent="0.2">
      <c r="A16" s="193" t="s">
        <v>218</v>
      </c>
      <c r="B16" s="199" t="s">
        <v>141</v>
      </c>
      <c r="C16" s="113">
        <v>8.4305870057481282</v>
      </c>
      <c r="D16" s="115">
        <v>484</v>
      </c>
      <c r="E16" s="114">
        <v>353</v>
      </c>
      <c r="F16" s="114">
        <v>383</v>
      </c>
      <c r="G16" s="114">
        <v>330</v>
      </c>
      <c r="H16" s="140">
        <v>427</v>
      </c>
      <c r="I16" s="115">
        <v>57</v>
      </c>
      <c r="J16" s="116">
        <v>13.348946135831381</v>
      </c>
      <c r="K16" s="110"/>
      <c r="L16" s="110"/>
      <c r="M16" s="110"/>
      <c r="N16" s="110"/>
      <c r="O16" s="110"/>
    </row>
    <row r="17" spans="1:15" s="110" customFormat="1" ht="24.95" customHeight="1" x14ac:dyDescent="0.2">
      <c r="A17" s="193" t="s">
        <v>142</v>
      </c>
      <c r="B17" s="199" t="s">
        <v>220</v>
      </c>
      <c r="C17" s="113">
        <v>1.4805782964640306</v>
      </c>
      <c r="D17" s="115">
        <v>85</v>
      </c>
      <c r="E17" s="114">
        <v>75</v>
      </c>
      <c r="F17" s="114">
        <v>182</v>
      </c>
      <c r="G17" s="114">
        <v>66</v>
      </c>
      <c r="H17" s="140">
        <v>200</v>
      </c>
      <c r="I17" s="115">
        <v>-115</v>
      </c>
      <c r="J17" s="116">
        <v>-57.5</v>
      </c>
    </row>
    <row r="18" spans="1:15" s="287" customFormat="1" ht="24.95" customHeight="1" x14ac:dyDescent="0.2">
      <c r="A18" s="201" t="s">
        <v>144</v>
      </c>
      <c r="B18" s="202" t="s">
        <v>145</v>
      </c>
      <c r="C18" s="113">
        <v>10.834349416477966</v>
      </c>
      <c r="D18" s="115">
        <v>622</v>
      </c>
      <c r="E18" s="114">
        <v>607</v>
      </c>
      <c r="F18" s="114">
        <v>666</v>
      </c>
      <c r="G18" s="114">
        <v>534</v>
      </c>
      <c r="H18" s="140">
        <v>599</v>
      </c>
      <c r="I18" s="115">
        <v>23</v>
      </c>
      <c r="J18" s="116">
        <v>3.8397328881469117</v>
      </c>
      <c r="K18" s="110"/>
      <c r="L18" s="110"/>
      <c r="M18" s="110"/>
      <c r="N18" s="110"/>
      <c r="O18" s="110"/>
    </row>
    <row r="19" spans="1:15" s="110" customFormat="1" ht="24.95" customHeight="1" x14ac:dyDescent="0.2">
      <c r="A19" s="193" t="s">
        <v>146</v>
      </c>
      <c r="B19" s="199" t="s">
        <v>147</v>
      </c>
      <c r="C19" s="113">
        <v>12.105904894617662</v>
      </c>
      <c r="D19" s="115">
        <v>695</v>
      </c>
      <c r="E19" s="114">
        <v>533</v>
      </c>
      <c r="F19" s="114">
        <v>649</v>
      </c>
      <c r="G19" s="114">
        <v>568</v>
      </c>
      <c r="H19" s="140">
        <v>718</v>
      </c>
      <c r="I19" s="115">
        <v>-23</v>
      </c>
      <c r="J19" s="116">
        <v>-3.2033426183844012</v>
      </c>
    </row>
    <row r="20" spans="1:15" s="287" customFormat="1" ht="24.95" customHeight="1" x14ac:dyDescent="0.2">
      <c r="A20" s="193" t="s">
        <v>148</v>
      </c>
      <c r="B20" s="199" t="s">
        <v>149</v>
      </c>
      <c r="C20" s="113">
        <v>5.9571503222435114</v>
      </c>
      <c r="D20" s="115">
        <v>342</v>
      </c>
      <c r="E20" s="114">
        <v>297</v>
      </c>
      <c r="F20" s="114">
        <v>274</v>
      </c>
      <c r="G20" s="114">
        <v>315</v>
      </c>
      <c r="H20" s="140">
        <v>241</v>
      </c>
      <c r="I20" s="115">
        <v>101</v>
      </c>
      <c r="J20" s="116">
        <v>41.908713692946058</v>
      </c>
      <c r="K20" s="110"/>
      <c r="L20" s="110"/>
      <c r="M20" s="110"/>
      <c r="N20" s="110"/>
      <c r="O20" s="110"/>
    </row>
    <row r="21" spans="1:15" s="110" customFormat="1" ht="24.95" customHeight="1" x14ac:dyDescent="0.2">
      <c r="A21" s="201" t="s">
        <v>150</v>
      </c>
      <c r="B21" s="202" t="s">
        <v>151</v>
      </c>
      <c r="C21" s="113">
        <v>3.2921093886082562</v>
      </c>
      <c r="D21" s="115">
        <v>189</v>
      </c>
      <c r="E21" s="114">
        <v>171</v>
      </c>
      <c r="F21" s="114">
        <v>173</v>
      </c>
      <c r="G21" s="114">
        <v>183</v>
      </c>
      <c r="H21" s="140">
        <v>169</v>
      </c>
      <c r="I21" s="115">
        <v>20</v>
      </c>
      <c r="J21" s="116">
        <v>11.834319526627219</v>
      </c>
    </row>
    <row r="22" spans="1:15" s="110" customFormat="1" ht="24.95" customHeight="1" x14ac:dyDescent="0.2">
      <c r="A22" s="201" t="s">
        <v>152</v>
      </c>
      <c r="B22" s="199" t="s">
        <v>153</v>
      </c>
      <c r="C22" s="113">
        <v>0.55739418219822334</v>
      </c>
      <c r="D22" s="115">
        <v>32</v>
      </c>
      <c r="E22" s="114">
        <v>70</v>
      </c>
      <c r="F22" s="114">
        <v>44</v>
      </c>
      <c r="G22" s="114">
        <v>22</v>
      </c>
      <c r="H22" s="140">
        <v>30</v>
      </c>
      <c r="I22" s="115">
        <v>2</v>
      </c>
      <c r="J22" s="116">
        <v>6.666666666666667</v>
      </c>
    </row>
    <row r="23" spans="1:15" s="110" customFormat="1" ht="24.95" customHeight="1" x14ac:dyDescent="0.2">
      <c r="A23" s="193" t="s">
        <v>154</v>
      </c>
      <c r="B23" s="199" t="s">
        <v>155</v>
      </c>
      <c r="C23" s="113">
        <v>0.81867270510364043</v>
      </c>
      <c r="D23" s="115">
        <v>47</v>
      </c>
      <c r="E23" s="114">
        <v>48</v>
      </c>
      <c r="F23" s="114">
        <v>110</v>
      </c>
      <c r="G23" s="114">
        <v>40</v>
      </c>
      <c r="H23" s="140">
        <v>48</v>
      </c>
      <c r="I23" s="115">
        <v>-1</v>
      </c>
      <c r="J23" s="116">
        <v>-2.0833333333333335</v>
      </c>
    </row>
    <row r="24" spans="1:15" s="110" customFormat="1" ht="24.95" customHeight="1" x14ac:dyDescent="0.2">
      <c r="A24" s="193" t="s">
        <v>156</v>
      </c>
      <c r="B24" s="199" t="s">
        <v>221</v>
      </c>
      <c r="C24" s="113">
        <v>3.8146664344190908</v>
      </c>
      <c r="D24" s="115">
        <v>219</v>
      </c>
      <c r="E24" s="114">
        <v>152</v>
      </c>
      <c r="F24" s="114">
        <v>293</v>
      </c>
      <c r="G24" s="114">
        <v>227</v>
      </c>
      <c r="H24" s="140">
        <v>245</v>
      </c>
      <c r="I24" s="115">
        <v>-26</v>
      </c>
      <c r="J24" s="116">
        <v>-10.612244897959183</v>
      </c>
    </row>
    <row r="25" spans="1:15" s="110" customFormat="1" ht="24.95" customHeight="1" x14ac:dyDescent="0.2">
      <c r="A25" s="193" t="s">
        <v>222</v>
      </c>
      <c r="B25" s="204" t="s">
        <v>159</v>
      </c>
      <c r="C25" s="113">
        <v>5.3997561400452883</v>
      </c>
      <c r="D25" s="115">
        <v>310</v>
      </c>
      <c r="E25" s="114">
        <v>326</v>
      </c>
      <c r="F25" s="114">
        <v>316</v>
      </c>
      <c r="G25" s="114">
        <v>308</v>
      </c>
      <c r="H25" s="140">
        <v>300</v>
      </c>
      <c r="I25" s="115">
        <v>10</v>
      </c>
      <c r="J25" s="116">
        <v>3.3333333333333335</v>
      </c>
    </row>
    <row r="26" spans="1:15" s="110" customFormat="1" ht="24.95" customHeight="1" x14ac:dyDescent="0.2">
      <c r="A26" s="201">
        <v>782.78300000000002</v>
      </c>
      <c r="B26" s="203" t="s">
        <v>160</v>
      </c>
      <c r="C26" s="113">
        <v>8.7267026650409338</v>
      </c>
      <c r="D26" s="115">
        <v>501</v>
      </c>
      <c r="E26" s="114">
        <v>576</v>
      </c>
      <c r="F26" s="114">
        <v>531</v>
      </c>
      <c r="G26" s="114">
        <v>561</v>
      </c>
      <c r="H26" s="140">
        <v>690</v>
      </c>
      <c r="I26" s="115">
        <v>-189</v>
      </c>
      <c r="J26" s="116">
        <v>-27.391304347826086</v>
      </c>
    </row>
    <row r="27" spans="1:15" s="110" customFormat="1" ht="24.95" customHeight="1" x14ac:dyDescent="0.2">
      <c r="A27" s="193" t="s">
        <v>161</v>
      </c>
      <c r="B27" s="199" t="s">
        <v>162</v>
      </c>
      <c r="C27" s="113">
        <v>1.0102769552342798</v>
      </c>
      <c r="D27" s="115">
        <v>58</v>
      </c>
      <c r="E27" s="114">
        <v>52</v>
      </c>
      <c r="F27" s="114">
        <v>66</v>
      </c>
      <c r="G27" s="114">
        <v>59</v>
      </c>
      <c r="H27" s="140">
        <v>40</v>
      </c>
      <c r="I27" s="115">
        <v>18</v>
      </c>
      <c r="J27" s="116">
        <v>45</v>
      </c>
    </row>
    <row r="28" spans="1:15" s="110" customFormat="1" ht="24.95" customHeight="1" x14ac:dyDescent="0.2">
      <c r="A28" s="193" t="s">
        <v>163</v>
      </c>
      <c r="B28" s="199" t="s">
        <v>164</v>
      </c>
      <c r="C28" s="113">
        <v>2.804389479184811</v>
      </c>
      <c r="D28" s="115">
        <v>161</v>
      </c>
      <c r="E28" s="114">
        <v>96</v>
      </c>
      <c r="F28" s="114">
        <v>295</v>
      </c>
      <c r="G28" s="114">
        <v>119</v>
      </c>
      <c r="H28" s="140">
        <v>167</v>
      </c>
      <c r="I28" s="115">
        <v>-6</v>
      </c>
      <c r="J28" s="116">
        <v>-3.5928143712574849</v>
      </c>
    </row>
    <row r="29" spans="1:15" s="110" customFormat="1" ht="24.95" customHeight="1" x14ac:dyDescent="0.2">
      <c r="A29" s="193">
        <v>86</v>
      </c>
      <c r="B29" s="199" t="s">
        <v>165</v>
      </c>
      <c r="C29" s="113">
        <v>3.100505138477617</v>
      </c>
      <c r="D29" s="115">
        <v>178</v>
      </c>
      <c r="E29" s="114">
        <v>137</v>
      </c>
      <c r="F29" s="114">
        <v>229</v>
      </c>
      <c r="G29" s="114">
        <v>231</v>
      </c>
      <c r="H29" s="140">
        <v>166</v>
      </c>
      <c r="I29" s="115">
        <v>12</v>
      </c>
      <c r="J29" s="116">
        <v>7.2289156626506026</v>
      </c>
    </row>
    <row r="30" spans="1:15" s="110" customFormat="1" ht="24.95" customHeight="1" x14ac:dyDescent="0.2">
      <c r="A30" s="193">
        <v>87.88</v>
      </c>
      <c r="B30" s="204" t="s">
        <v>166</v>
      </c>
      <c r="C30" s="113">
        <v>4.3894791848110088</v>
      </c>
      <c r="D30" s="115">
        <v>252</v>
      </c>
      <c r="E30" s="114">
        <v>203</v>
      </c>
      <c r="F30" s="114">
        <v>331</v>
      </c>
      <c r="G30" s="114">
        <v>217</v>
      </c>
      <c r="H30" s="140">
        <v>197</v>
      </c>
      <c r="I30" s="115">
        <v>55</v>
      </c>
      <c r="J30" s="116">
        <v>27.918781725888326</v>
      </c>
    </row>
    <row r="31" spans="1:15" s="110" customFormat="1" ht="24.95" customHeight="1" x14ac:dyDescent="0.2">
      <c r="A31" s="193" t="s">
        <v>167</v>
      </c>
      <c r="B31" s="199" t="s">
        <v>168</v>
      </c>
      <c r="C31" s="113">
        <v>2.8740637519595889</v>
      </c>
      <c r="D31" s="115">
        <v>165</v>
      </c>
      <c r="E31" s="114">
        <v>180</v>
      </c>
      <c r="F31" s="114">
        <v>221</v>
      </c>
      <c r="G31" s="114">
        <v>164</v>
      </c>
      <c r="H31" s="140">
        <v>201</v>
      </c>
      <c r="I31" s="115">
        <v>-36</v>
      </c>
      <c r="J31" s="116">
        <v>-17.910447761194028</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4.9817105033966209</v>
      </c>
      <c r="D34" s="115">
        <v>286</v>
      </c>
      <c r="E34" s="114">
        <v>785</v>
      </c>
      <c r="F34" s="114">
        <v>538</v>
      </c>
      <c r="G34" s="114">
        <v>268</v>
      </c>
      <c r="H34" s="140">
        <v>289</v>
      </c>
      <c r="I34" s="115">
        <v>-3</v>
      </c>
      <c r="J34" s="116">
        <v>-1.0380622837370241</v>
      </c>
    </row>
    <row r="35" spans="1:10" s="110" customFormat="1" ht="24.95" customHeight="1" x14ac:dyDescent="0.2">
      <c r="A35" s="292" t="s">
        <v>171</v>
      </c>
      <c r="B35" s="293" t="s">
        <v>172</v>
      </c>
      <c r="C35" s="113">
        <v>40.167218254659467</v>
      </c>
      <c r="D35" s="115">
        <v>2306</v>
      </c>
      <c r="E35" s="114">
        <v>2339</v>
      </c>
      <c r="F35" s="114">
        <v>2519</v>
      </c>
      <c r="G35" s="114">
        <v>2097</v>
      </c>
      <c r="H35" s="140">
        <v>2418</v>
      </c>
      <c r="I35" s="115">
        <v>-112</v>
      </c>
      <c r="J35" s="116">
        <v>-4.6319272125723741</v>
      </c>
    </row>
    <row r="36" spans="1:10" s="110" customFormat="1" ht="24.95" customHeight="1" x14ac:dyDescent="0.2">
      <c r="A36" s="294" t="s">
        <v>173</v>
      </c>
      <c r="B36" s="295" t="s">
        <v>174</v>
      </c>
      <c r="C36" s="125">
        <v>54.851071241943913</v>
      </c>
      <c r="D36" s="143">
        <v>3149</v>
      </c>
      <c r="E36" s="144">
        <v>2841</v>
      </c>
      <c r="F36" s="144">
        <v>3532</v>
      </c>
      <c r="G36" s="144">
        <v>3014</v>
      </c>
      <c r="H36" s="145">
        <v>3212</v>
      </c>
      <c r="I36" s="143">
        <v>-63</v>
      </c>
      <c r="J36" s="146">
        <v>-1.9613947696139478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5741</v>
      </c>
      <c r="F11" s="264">
        <v>5965</v>
      </c>
      <c r="G11" s="264">
        <v>6589</v>
      </c>
      <c r="H11" s="264">
        <v>5380</v>
      </c>
      <c r="I11" s="265">
        <v>5919</v>
      </c>
      <c r="J11" s="263">
        <v>-178</v>
      </c>
      <c r="K11" s="266">
        <v>-3.007264740665653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27.643267723393137</v>
      </c>
      <c r="E13" s="115">
        <v>1587</v>
      </c>
      <c r="F13" s="114">
        <v>2252</v>
      </c>
      <c r="G13" s="114">
        <v>1920</v>
      </c>
      <c r="H13" s="114">
        <v>1617</v>
      </c>
      <c r="I13" s="140">
        <v>1698</v>
      </c>
      <c r="J13" s="115">
        <v>-111</v>
      </c>
      <c r="K13" s="116">
        <v>-6.5371024734982335</v>
      </c>
    </row>
    <row r="14" spans="1:17" ht="15.95" customHeight="1" x14ac:dyDescent="0.2">
      <c r="A14" s="306" t="s">
        <v>230</v>
      </c>
      <c r="B14" s="307"/>
      <c r="C14" s="308"/>
      <c r="D14" s="113">
        <v>62.079777042327123</v>
      </c>
      <c r="E14" s="115">
        <v>3564</v>
      </c>
      <c r="F14" s="114">
        <v>3259</v>
      </c>
      <c r="G14" s="114">
        <v>3980</v>
      </c>
      <c r="H14" s="114">
        <v>3295</v>
      </c>
      <c r="I14" s="140">
        <v>3584</v>
      </c>
      <c r="J14" s="115">
        <v>-20</v>
      </c>
      <c r="K14" s="116">
        <v>-0.5580357142857143</v>
      </c>
    </row>
    <row r="15" spans="1:17" ht="15.95" customHeight="1" x14ac:dyDescent="0.2">
      <c r="A15" s="306" t="s">
        <v>231</v>
      </c>
      <c r="B15" s="307"/>
      <c r="C15" s="308"/>
      <c r="D15" s="113">
        <v>5.6436160947570109</v>
      </c>
      <c r="E15" s="115">
        <v>324</v>
      </c>
      <c r="F15" s="114">
        <v>248</v>
      </c>
      <c r="G15" s="114">
        <v>349</v>
      </c>
      <c r="H15" s="114">
        <v>258</v>
      </c>
      <c r="I15" s="140">
        <v>284</v>
      </c>
      <c r="J15" s="115">
        <v>40</v>
      </c>
      <c r="K15" s="116">
        <v>14.084507042253522</v>
      </c>
    </row>
    <row r="16" spans="1:17" ht="15.95" customHeight="1" x14ac:dyDescent="0.2">
      <c r="A16" s="306" t="s">
        <v>232</v>
      </c>
      <c r="B16" s="307"/>
      <c r="C16" s="308"/>
      <c r="D16" s="113">
        <v>4.1804563664866752</v>
      </c>
      <c r="E16" s="115">
        <v>240</v>
      </c>
      <c r="F16" s="114">
        <v>182</v>
      </c>
      <c r="G16" s="114">
        <v>319</v>
      </c>
      <c r="H16" s="114">
        <v>189</v>
      </c>
      <c r="I16" s="140">
        <v>338</v>
      </c>
      <c r="J16" s="115">
        <v>-98</v>
      </c>
      <c r="K16" s="116">
        <v>-28.994082840236686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3.7624107298380074</v>
      </c>
      <c r="E18" s="115">
        <v>216</v>
      </c>
      <c r="F18" s="114">
        <v>682</v>
      </c>
      <c r="G18" s="114">
        <v>447</v>
      </c>
      <c r="H18" s="114">
        <v>188</v>
      </c>
      <c r="I18" s="140">
        <v>214</v>
      </c>
      <c r="J18" s="115">
        <v>2</v>
      </c>
      <c r="K18" s="116">
        <v>0.93457943925233644</v>
      </c>
    </row>
    <row r="19" spans="1:11" ht="14.1" customHeight="1" x14ac:dyDescent="0.2">
      <c r="A19" s="306" t="s">
        <v>235</v>
      </c>
      <c r="B19" s="307" t="s">
        <v>236</v>
      </c>
      <c r="C19" s="308"/>
      <c r="D19" s="113">
        <v>2.9089008883469778</v>
      </c>
      <c r="E19" s="115">
        <v>167</v>
      </c>
      <c r="F19" s="114">
        <v>627</v>
      </c>
      <c r="G19" s="114">
        <v>378</v>
      </c>
      <c r="H19" s="114">
        <v>132</v>
      </c>
      <c r="I19" s="140">
        <v>163</v>
      </c>
      <c r="J19" s="115">
        <v>4</v>
      </c>
      <c r="K19" s="116">
        <v>2.4539877300613497</v>
      </c>
    </row>
    <row r="20" spans="1:11" ht="14.1" customHeight="1" x14ac:dyDescent="0.2">
      <c r="A20" s="306">
        <v>12</v>
      </c>
      <c r="B20" s="307" t="s">
        <v>237</v>
      </c>
      <c r="C20" s="308"/>
      <c r="D20" s="113">
        <v>1.8289496603379203</v>
      </c>
      <c r="E20" s="115">
        <v>105</v>
      </c>
      <c r="F20" s="114">
        <v>183</v>
      </c>
      <c r="G20" s="114">
        <v>130</v>
      </c>
      <c r="H20" s="114">
        <v>94</v>
      </c>
      <c r="I20" s="140">
        <v>114</v>
      </c>
      <c r="J20" s="115">
        <v>-9</v>
      </c>
      <c r="K20" s="116">
        <v>-7.8947368421052628</v>
      </c>
    </row>
    <row r="21" spans="1:11" ht="14.1" customHeight="1" x14ac:dyDescent="0.2">
      <c r="A21" s="306">
        <v>21</v>
      </c>
      <c r="B21" s="307" t="s">
        <v>238</v>
      </c>
      <c r="C21" s="308"/>
      <c r="D21" s="113">
        <v>0.34837136387388956</v>
      </c>
      <c r="E21" s="115">
        <v>20</v>
      </c>
      <c r="F21" s="114">
        <v>24</v>
      </c>
      <c r="G21" s="114">
        <v>51</v>
      </c>
      <c r="H21" s="114">
        <v>19</v>
      </c>
      <c r="I21" s="140">
        <v>59</v>
      </c>
      <c r="J21" s="115">
        <v>-39</v>
      </c>
      <c r="K21" s="116">
        <v>-66.101694915254242</v>
      </c>
    </row>
    <row r="22" spans="1:11" ht="14.1" customHeight="1" x14ac:dyDescent="0.2">
      <c r="A22" s="306">
        <v>22</v>
      </c>
      <c r="B22" s="307" t="s">
        <v>239</v>
      </c>
      <c r="C22" s="308"/>
      <c r="D22" s="113">
        <v>2.1250653196307265</v>
      </c>
      <c r="E22" s="115">
        <v>122</v>
      </c>
      <c r="F22" s="114">
        <v>101</v>
      </c>
      <c r="G22" s="114">
        <v>149</v>
      </c>
      <c r="H22" s="114">
        <v>92</v>
      </c>
      <c r="I22" s="140">
        <v>109</v>
      </c>
      <c r="J22" s="115">
        <v>13</v>
      </c>
      <c r="K22" s="116">
        <v>11.926605504587156</v>
      </c>
    </row>
    <row r="23" spans="1:11" ht="14.1" customHeight="1" x14ac:dyDescent="0.2">
      <c r="A23" s="306">
        <v>23</v>
      </c>
      <c r="B23" s="307" t="s">
        <v>240</v>
      </c>
      <c r="C23" s="308"/>
      <c r="D23" s="113">
        <v>0.19160425013063925</v>
      </c>
      <c r="E23" s="115">
        <v>11</v>
      </c>
      <c r="F23" s="114">
        <v>15</v>
      </c>
      <c r="G23" s="114">
        <v>19</v>
      </c>
      <c r="H23" s="114">
        <v>11</v>
      </c>
      <c r="I23" s="140">
        <v>11</v>
      </c>
      <c r="J23" s="115">
        <v>0</v>
      </c>
      <c r="K23" s="116">
        <v>0</v>
      </c>
    </row>
    <row r="24" spans="1:11" ht="14.1" customHeight="1" x14ac:dyDescent="0.2">
      <c r="A24" s="306">
        <v>24</v>
      </c>
      <c r="B24" s="307" t="s">
        <v>241</v>
      </c>
      <c r="C24" s="308"/>
      <c r="D24" s="113">
        <v>5.6436160947570109</v>
      </c>
      <c r="E24" s="115">
        <v>324</v>
      </c>
      <c r="F24" s="114">
        <v>267</v>
      </c>
      <c r="G24" s="114">
        <v>275</v>
      </c>
      <c r="H24" s="114">
        <v>217</v>
      </c>
      <c r="I24" s="140">
        <v>224</v>
      </c>
      <c r="J24" s="115">
        <v>100</v>
      </c>
      <c r="K24" s="116">
        <v>44.642857142857146</v>
      </c>
    </row>
    <row r="25" spans="1:11" ht="14.1" customHeight="1" x14ac:dyDescent="0.2">
      <c r="A25" s="306">
        <v>25</v>
      </c>
      <c r="B25" s="307" t="s">
        <v>242</v>
      </c>
      <c r="C25" s="308"/>
      <c r="D25" s="113">
        <v>5.4345932764326772</v>
      </c>
      <c r="E25" s="115">
        <v>312</v>
      </c>
      <c r="F25" s="114">
        <v>251</v>
      </c>
      <c r="G25" s="114">
        <v>237</v>
      </c>
      <c r="H25" s="114">
        <v>204</v>
      </c>
      <c r="I25" s="140">
        <v>337</v>
      </c>
      <c r="J25" s="115">
        <v>-25</v>
      </c>
      <c r="K25" s="116">
        <v>-7.4183976261127595</v>
      </c>
    </row>
    <row r="26" spans="1:11" ht="14.1" customHeight="1" x14ac:dyDescent="0.2">
      <c r="A26" s="306">
        <v>26</v>
      </c>
      <c r="B26" s="307" t="s">
        <v>243</v>
      </c>
      <c r="C26" s="308"/>
      <c r="D26" s="113">
        <v>2.8218080473785054</v>
      </c>
      <c r="E26" s="115">
        <v>162</v>
      </c>
      <c r="F26" s="114">
        <v>103</v>
      </c>
      <c r="G26" s="114">
        <v>172</v>
      </c>
      <c r="H26" s="114">
        <v>129</v>
      </c>
      <c r="I26" s="140">
        <v>156</v>
      </c>
      <c r="J26" s="115">
        <v>6</v>
      </c>
      <c r="K26" s="116">
        <v>3.8461538461538463</v>
      </c>
    </row>
    <row r="27" spans="1:11" ht="14.1" customHeight="1" x14ac:dyDescent="0.2">
      <c r="A27" s="306">
        <v>27</v>
      </c>
      <c r="B27" s="307" t="s">
        <v>244</v>
      </c>
      <c r="C27" s="308"/>
      <c r="D27" s="113">
        <v>1.3586483191081693</v>
      </c>
      <c r="E27" s="115">
        <v>78</v>
      </c>
      <c r="F27" s="114">
        <v>56</v>
      </c>
      <c r="G27" s="114">
        <v>70</v>
      </c>
      <c r="H27" s="114">
        <v>63</v>
      </c>
      <c r="I27" s="140">
        <v>78</v>
      </c>
      <c r="J27" s="115">
        <v>0</v>
      </c>
      <c r="K27" s="116">
        <v>0</v>
      </c>
    </row>
    <row r="28" spans="1:11" ht="14.1" customHeight="1" x14ac:dyDescent="0.2">
      <c r="A28" s="306">
        <v>28</v>
      </c>
      <c r="B28" s="307" t="s">
        <v>245</v>
      </c>
      <c r="C28" s="308"/>
      <c r="D28" s="113">
        <v>0.12192997735586135</v>
      </c>
      <c r="E28" s="115">
        <v>7</v>
      </c>
      <c r="F28" s="114">
        <v>7</v>
      </c>
      <c r="G28" s="114">
        <v>7</v>
      </c>
      <c r="H28" s="114">
        <v>4</v>
      </c>
      <c r="I28" s="140">
        <v>12</v>
      </c>
      <c r="J28" s="115">
        <v>-5</v>
      </c>
      <c r="K28" s="116">
        <v>-41.666666666666664</v>
      </c>
    </row>
    <row r="29" spans="1:11" ht="14.1" customHeight="1" x14ac:dyDescent="0.2">
      <c r="A29" s="306">
        <v>29</v>
      </c>
      <c r="B29" s="307" t="s">
        <v>246</v>
      </c>
      <c r="C29" s="308"/>
      <c r="D29" s="113">
        <v>13.673576032050166</v>
      </c>
      <c r="E29" s="115">
        <v>785</v>
      </c>
      <c r="F29" s="114">
        <v>1013</v>
      </c>
      <c r="G29" s="114">
        <v>950</v>
      </c>
      <c r="H29" s="114">
        <v>990</v>
      </c>
      <c r="I29" s="140">
        <v>1054</v>
      </c>
      <c r="J29" s="115">
        <v>-269</v>
      </c>
      <c r="K29" s="116">
        <v>-25.521821631878559</v>
      </c>
    </row>
    <row r="30" spans="1:11" ht="14.1" customHeight="1" x14ac:dyDescent="0.2">
      <c r="A30" s="306" t="s">
        <v>247</v>
      </c>
      <c r="B30" s="307" t="s">
        <v>248</v>
      </c>
      <c r="C30" s="308"/>
      <c r="D30" s="113">
        <v>12.227834871973524</v>
      </c>
      <c r="E30" s="115">
        <v>702</v>
      </c>
      <c r="F30" s="114">
        <v>951</v>
      </c>
      <c r="G30" s="114">
        <v>863</v>
      </c>
      <c r="H30" s="114">
        <v>910</v>
      </c>
      <c r="I30" s="140">
        <v>971</v>
      </c>
      <c r="J30" s="115">
        <v>-269</v>
      </c>
      <c r="K30" s="116">
        <v>-27.703398558187434</v>
      </c>
    </row>
    <row r="31" spans="1:11" ht="14.1" customHeight="1" x14ac:dyDescent="0.2">
      <c r="A31" s="306" t="s">
        <v>249</v>
      </c>
      <c r="B31" s="307" t="s">
        <v>250</v>
      </c>
      <c r="C31" s="308"/>
      <c r="D31" s="113" t="s">
        <v>513</v>
      </c>
      <c r="E31" s="115" t="s">
        <v>513</v>
      </c>
      <c r="F31" s="114">
        <v>62</v>
      </c>
      <c r="G31" s="114" t="s">
        <v>513</v>
      </c>
      <c r="H31" s="114">
        <v>80</v>
      </c>
      <c r="I31" s="140" t="s">
        <v>513</v>
      </c>
      <c r="J31" s="115" t="s">
        <v>513</v>
      </c>
      <c r="K31" s="116" t="s">
        <v>513</v>
      </c>
    </row>
    <row r="32" spans="1:11" ht="14.1" customHeight="1" x14ac:dyDescent="0.2">
      <c r="A32" s="306">
        <v>31</v>
      </c>
      <c r="B32" s="307" t="s">
        <v>251</v>
      </c>
      <c r="C32" s="308"/>
      <c r="D32" s="113">
        <v>0.2612785229054172</v>
      </c>
      <c r="E32" s="115">
        <v>15</v>
      </c>
      <c r="F32" s="114">
        <v>11</v>
      </c>
      <c r="G32" s="114">
        <v>21</v>
      </c>
      <c r="H32" s="114">
        <v>18</v>
      </c>
      <c r="I32" s="140">
        <v>18</v>
      </c>
      <c r="J32" s="115">
        <v>-3</v>
      </c>
      <c r="K32" s="116">
        <v>-16.666666666666668</v>
      </c>
    </row>
    <row r="33" spans="1:11" ht="14.1" customHeight="1" x14ac:dyDescent="0.2">
      <c r="A33" s="306">
        <v>32</v>
      </c>
      <c r="B33" s="307" t="s">
        <v>252</v>
      </c>
      <c r="C33" s="308"/>
      <c r="D33" s="113">
        <v>3.1353422748650059</v>
      </c>
      <c r="E33" s="115">
        <v>180</v>
      </c>
      <c r="F33" s="114">
        <v>248</v>
      </c>
      <c r="G33" s="114">
        <v>270</v>
      </c>
      <c r="H33" s="114">
        <v>211</v>
      </c>
      <c r="I33" s="140">
        <v>194</v>
      </c>
      <c r="J33" s="115">
        <v>-14</v>
      </c>
      <c r="K33" s="116">
        <v>-7.2164948453608249</v>
      </c>
    </row>
    <row r="34" spans="1:11" ht="14.1" customHeight="1" x14ac:dyDescent="0.2">
      <c r="A34" s="306">
        <v>33</v>
      </c>
      <c r="B34" s="307" t="s">
        <v>253</v>
      </c>
      <c r="C34" s="308"/>
      <c r="D34" s="113">
        <v>2.2469952969865878</v>
      </c>
      <c r="E34" s="115">
        <v>129</v>
      </c>
      <c r="F34" s="114">
        <v>189</v>
      </c>
      <c r="G34" s="114">
        <v>186</v>
      </c>
      <c r="H34" s="114">
        <v>106</v>
      </c>
      <c r="I34" s="140">
        <v>171</v>
      </c>
      <c r="J34" s="115">
        <v>-42</v>
      </c>
      <c r="K34" s="116">
        <v>-24.561403508771932</v>
      </c>
    </row>
    <row r="35" spans="1:11" ht="14.1" customHeight="1" x14ac:dyDescent="0.2">
      <c r="A35" s="306">
        <v>34</v>
      </c>
      <c r="B35" s="307" t="s">
        <v>254</v>
      </c>
      <c r="C35" s="308"/>
      <c r="D35" s="113">
        <v>1.67218254659467</v>
      </c>
      <c r="E35" s="115">
        <v>96</v>
      </c>
      <c r="F35" s="114">
        <v>78</v>
      </c>
      <c r="G35" s="114">
        <v>85</v>
      </c>
      <c r="H35" s="114">
        <v>64</v>
      </c>
      <c r="I35" s="140">
        <v>116</v>
      </c>
      <c r="J35" s="115">
        <v>-20</v>
      </c>
      <c r="K35" s="116">
        <v>-17.241379310344829</v>
      </c>
    </row>
    <row r="36" spans="1:11" ht="14.1" customHeight="1" x14ac:dyDescent="0.2">
      <c r="A36" s="306">
        <v>41</v>
      </c>
      <c r="B36" s="307" t="s">
        <v>255</v>
      </c>
      <c r="C36" s="308"/>
      <c r="D36" s="113">
        <v>0.60964988677930676</v>
      </c>
      <c r="E36" s="115">
        <v>35</v>
      </c>
      <c r="F36" s="114">
        <v>19</v>
      </c>
      <c r="G36" s="114">
        <v>46</v>
      </c>
      <c r="H36" s="114">
        <v>23</v>
      </c>
      <c r="I36" s="140">
        <v>28</v>
      </c>
      <c r="J36" s="115">
        <v>7</v>
      </c>
      <c r="K36" s="116">
        <v>25</v>
      </c>
    </row>
    <row r="37" spans="1:11" ht="14.1" customHeight="1" x14ac:dyDescent="0.2">
      <c r="A37" s="306">
        <v>42</v>
      </c>
      <c r="B37" s="307" t="s">
        <v>256</v>
      </c>
      <c r="C37" s="308"/>
      <c r="D37" s="113" t="s">
        <v>513</v>
      </c>
      <c r="E37" s="115" t="s">
        <v>513</v>
      </c>
      <c r="F37" s="114" t="s">
        <v>513</v>
      </c>
      <c r="G37" s="114">
        <v>3</v>
      </c>
      <c r="H37" s="114" t="s">
        <v>513</v>
      </c>
      <c r="I37" s="140">
        <v>3</v>
      </c>
      <c r="J37" s="115" t="s">
        <v>513</v>
      </c>
      <c r="K37" s="116" t="s">
        <v>513</v>
      </c>
    </row>
    <row r="38" spans="1:11" ht="14.1" customHeight="1" x14ac:dyDescent="0.2">
      <c r="A38" s="306">
        <v>43</v>
      </c>
      <c r="B38" s="307" t="s">
        <v>257</v>
      </c>
      <c r="C38" s="308"/>
      <c r="D38" s="113">
        <v>0.55739418219822334</v>
      </c>
      <c r="E38" s="115">
        <v>32</v>
      </c>
      <c r="F38" s="114">
        <v>43</v>
      </c>
      <c r="G38" s="114">
        <v>64</v>
      </c>
      <c r="H38" s="114">
        <v>40</v>
      </c>
      <c r="I38" s="140">
        <v>21</v>
      </c>
      <c r="J38" s="115">
        <v>11</v>
      </c>
      <c r="K38" s="116">
        <v>52.38095238095238</v>
      </c>
    </row>
    <row r="39" spans="1:11" ht="14.1" customHeight="1" x14ac:dyDescent="0.2">
      <c r="A39" s="306">
        <v>51</v>
      </c>
      <c r="B39" s="307" t="s">
        <v>258</v>
      </c>
      <c r="C39" s="308"/>
      <c r="D39" s="113">
        <v>14.718690123671834</v>
      </c>
      <c r="E39" s="115">
        <v>845</v>
      </c>
      <c r="F39" s="114">
        <v>833</v>
      </c>
      <c r="G39" s="114">
        <v>736</v>
      </c>
      <c r="H39" s="114">
        <v>754</v>
      </c>
      <c r="I39" s="140">
        <v>727</v>
      </c>
      <c r="J39" s="115">
        <v>118</v>
      </c>
      <c r="K39" s="116">
        <v>16.231086657496562</v>
      </c>
    </row>
    <row r="40" spans="1:11" ht="14.1" customHeight="1" x14ac:dyDescent="0.2">
      <c r="A40" s="306" t="s">
        <v>259</v>
      </c>
      <c r="B40" s="307" t="s">
        <v>260</v>
      </c>
      <c r="C40" s="308"/>
      <c r="D40" s="113">
        <v>14.178714509667305</v>
      </c>
      <c r="E40" s="115">
        <v>814</v>
      </c>
      <c r="F40" s="114">
        <v>764</v>
      </c>
      <c r="G40" s="114">
        <v>697</v>
      </c>
      <c r="H40" s="114">
        <v>723</v>
      </c>
      <c r="I40" s="140">
        <v>694</v>
      </c>
      <c r="J40" s="115">
        <v>120</v>
      </c>
      <c r="K40" s="116">
        <v>17.291066282420751</v>
      </c>
    </row>
    <row r="41" spans="1:11" ht="14.1" customHeight="1" x14ac:dyDescent="0.2">
      <c r="A41" s="306"/>
      <c r="B41" s="307" t="s">
        <v>261</v>
      </c>
      <c r="C41" s="308"/>
      <c r="D41" s="113">
        <v>12.698136213203275</v>
      </c>
      <c r="E41" s="115">
        <v>729</v>
      </c>
      <c r="F41" s="114">
        <v>716</v>
      </c>
      <c r="G41" s="114">
        <v>646</v>
      </c>
      <c r="H41" s="114">
        <v>669</v>
      </c>
      <c r="I41" s="140">
        <v>664</v>
      </c>
      <c r="J41" s="115">
        <v>65</v>
      </c>
      <c r="K41" s="116">
        <v>9.7891566265060241</v>
      </c>
    </row>
    <row r="42" spans="1:11" ht="14.1" customHeight="1" x14ac:dyDescent="0.2">
      <c r="A42" s="306">
        <v>52</v>
      </c>
      <c r="B42" s="307" t="s">
        <v>262</v>
      </c>
      <c r="C42" s="308"/>
      <c r="D42" s="113">
        <v>6.1139174359867621</v>
      </c>
      <c r="E42" s="115">
        <v>351</v>
      </c>
      <c r="F42" s="114">
        <v>336</v>
      </c>
      <c r="G42" s="114">
        <v>296</v>
      </c>
      <c r="H42" s="114">
        <v>319</v>
      </c>
      <c r="I42" s="140">
        <v>342</v>
      </c>
      <c r="J42" s="115">
        <v>9</v>
      </c>
      <c r="K42" s="116">
        <v>2.6315789473684212</v>
      </c>
    </row>
    <row r="43" spans="1:11" ht="14.1" customHeight="1" x14ac:dyDescent="0.2">
      <c r="A43" s="306" t="s">
        <v>263</v>
      </c>
      <c r="B43" s="307" t="s">
        <v>264</v>
      </c>
      <c r="C43" s="308"/>
      <c r="D43" s="113">
        <v>5.4868489810137611</v>
      </c>
      <c r="E43" s="115">
        <v>315</v>
      </c>
      <c r="F43" s="114">
        <v>307</v>
      </c>
      <c r="G43" s="114">
        <v>264</v>
      </c>
      <c r="H43" s="114">
        <v>289</v>
      </c>
      <c r="I43" s="140">
        <v>301</v>
      </c>
      <c r="J43" s="115">
        <v>14</v>
      </c>
      <c r="K43" s="116">
        <v>4.6511627906976747</v>
      </c>
    </row>
    <row r="44" spans="1:11" ht="14.1" customHeight="1" x14ac:dyDescent="0.2">
      <c r="A44" s="306">
        <v>53</v>
      </c>
      <c r="B44" s="307" t="s">
        <v>265</v>
      </c>
      <c r="C44" s="308"/>
      <c r="D44" s="113">
        <v>2.1947395924055044</v>
      </c>
      <c r="E44" s="115">
        <v>126</v>
      </c>
      <c r="F44" s="114">
        <v>109</v>
      </c>
      <c r="G44" s="114">
        <v>111</v>
      </c>
      <c r="H44" s="114">
        <v>110</v>
      </c>
      <c r="I44" s="140">
        <v>85</v>
      </c>
      <c r="J44" s="115">
        <v>41</v>
      </c>
      <c r="K44" s="116">
        <v>48.235294117647058</v>
      </c>
    </row>
    <row r="45" spans="1:11" ht="14.1" customHeight="1" x14ac:dyDescent="0.2">
      <c r="A45" s="306" t="s">
        <v>266</v>
      </c>
      <c r="B45" s="307" t="s">
        <v>267</v>
      </c>
      <c r="C45" s="308"/>
      <c r="D45" s="113">
        <v>2.0728096150496431</v>
      </c>
      <c r="E45" s="115">
        <v>119</v>
      </c>
      <c r="F45" s="114">
        <v>106</v>
      </c>
      <c r="G45" s="114">
        <v>106</v>
      </c>
      <c r="H45" s="114">
        <v>105</v>
      </c>
      <c r="I45" s="140">
        <v>83</v>
      </c>
      <c r="J45" s="115">
        <v>36</v>
      </c>
      <c r="K45" s="116">
        <v>43.373493975903614</v>
      </c>
    </row>
    <row r="46" spans="1:11" ht="14.1" customHeight="1" x14ac:dyDescent="0.2">
      <c r="A46" s="306">
        <v>54</v>
      </c>
      <c r="B46" s="307" t="s">
        <v>268</v>
      </c>
      <c r="C46" s="308"/>
      <c r="D46" s="113">
        <v>1.5502525692388085</v>
      </c>
      <c r="E46" s="115">
        <v>89</v>
      </c>
      <c r="F46" s="114">
        <v>72</v>
      </c>
      <c r="G46" s="114">
        <v>109</v>
      </c>
      <c r="H46" s="114">
        <v>87</v>
      </c>
      <c r="I46" s="140">
        <v>110</v>
      </c>
      <c r="J46" s="115">
        <v>-21</v>
      </c>
      <c r="K46" s="116">
        <v>-19.09090909090909</v>
      </c>
    </row>
    <row r="47" spans="1:11" ht="14.1" customHeight="1" x14ac:dyDescent="0.2">
      <c r="A47" s="306">
        <v>61</v>
      </c>
      <c r="B47" s="307" t="s">
        <v>269</v>
      </c>
      <c r="C47" s="308"/>
      <c r="D47" s="113">
        <v>1.8986239331126982</v>
      </c>
      <c r="E47" s="115">
        <v>109</v>
      </c>
      <c r="F47" s="114">
        <v>55</v>
      </c>
      <c r="G47" s="114">
        <v>83</v>
      </c>
      <c r="H47" s="114">
        <v>95</v>
      </c>
      <c r="I47" s="140">
        <v>103</v>
      </c>
      <c r="J47" s="115">
        <v>6</v>
      </c>
      <c r="K47" s="116">
        <v>5.825242718446602</v>
      </c>
    </row>
    <row r="48" spans="1:11" ht="14.1" customHeight="1" x14ac:dyDescent="0.2">
      <c r="A48" s="306">
        <v>62</v>
      </c>
      <c r="B48" s="307" t="s">
        <v>270</v>
      </c>
      <c r="C48" s="308"/>
      <c r="D48" s="113">
        <v>5.0862219125587877</v>
      </c>
      <c r="E48" s="115">
        <v>292</v>
      </c>
      <c r="F48" s="114">
        <v>262</v>
      </c>
      <c r="G48" s="114">
        <v>356</v>
      </c>
      <c r="H48" s="114">
        <v>305</v>
      </c>
      <c r="I48" s="140">
        <v>339</v>
      </c>
      <c r="J48" s="115">
        <v>-47</v>
      </c>
      <c r="K48" s="116">
        <v>-13.864306784660767</v>
      </c>
    </row>
    <row r="49" spans="1:11" ht="14.1" customHeight="1" x14ac:dyDescent="0.2">
      <c r="A49" s="306">
        <v>63</v>
      </c>
      <c r="B49" s="307" t="s">
        <v>271</v>
      </c>
      <c r="C49" s="308"/>
      <c r="D49" s="113">
        <v>2.4037624107298381</v>
      </c>
      <c r="E49" s="115">
        <v>138</v>
      </c>
      <c r="F49" s="114">
        <v>128</v>
      </c>
      <c r="G49" s="114">
        <v>117</v>
      </c>
      <c r="H49" s="114">
        <v>110</v>
      </c>
      <c r="I49" s="140">
        <v>99</v>
      </c>
      <c r="J49" s="115">
        <v>39</v>
      </c>
      <c r="K49" s="116">
        <v>39.393939393939391</v>
      </c>
    </row>
    <row r="50" spans="1:11" ht="14.1" customHeight="1" x14ac:dyDescent="0.2">
      <c r="A50" s="306" t="s">
        <v>272</v>
      </c>
      <c r="B50" s="307" t="s">
        <v>273</v>
      </c>
      <c r="C50" s="308"/>
      <c r="D50" s="113">
        <v>0.19160425013063925</v>
      </c>
      <c r="E50" s="115">
        <v>11</v>
      </c>
      <c r="F50" s="114">
        <v>16</v>
      </c>
      <c r="G50" s="114">
        <v>23</v>
      </c>
      <c r="H50" s="114">
        <v>10</v>
      </c>
      <c r="I50" s="140">
        <v>10</v>
      </c>
      <c r="J50" s="115">
        <v>1</v>
      </c>
      <c r="K50" s="116">
        <v>10</v>
      </c>
    </row>
    <row r="51" spans="1:11" ht="14.1" customHeight="1" x14ac:dyDescent="0.2">
      <c r="A51" s="306" t="s">
        <v>274</v>
      </c>
      <c r="B51" s="307" t="s">
        <v>275</v>
      </c>
      <c r="C51" s="308"/>
      <c r="D51" s="113">
        <v>2.0031353422748652</v>
      </c>
      <c r="E51" s="115">
        <v>115</v>
      </c>
      <c r="F51" s="114">
        <v>98</v>
      </c>
      <c r="G51" s="114">
        <v>76</v>
      </c>
      <c r="H51" s="114">
        <v>91</v>
      </c>
      <c r="I51" s="140">
        <v>78</v>
      </c>
      <c r="J51" s="115">
        <v>37</v>
      </c>
      <c r="K51" s="116">
        <v>47.435897435897438</v>
      </c>
    </row>
    <row r="52" spans="1:11" ht="14.1" customHeight="1" x14ac:dyDescent="0.2">
      <c r="A52" s="306">
        <v>71</v>
      </c>
      <c r="B52" s="307" t="s">
        <v>276</v>
      </c>
      <c r="C52" s="308"/>
      <c r="D52" s="113">
        <v>5.7655460721128726</v>
      </c>
      <c r="E52" s="115">
        <v>331</v>
      </c>
      <c r="F52" s="114">
        <v>228</v>
      </c>
      <c r="G52" s="114">
        <v>374</v>
      </c>
      <c r="H52" s="114">
        <v>318</v>
      </c>
      <c r="I52" s="140">
        <v>386</v>
      </c>
      <c r="J52" s="115">
        <v>-55</v>
      </c>
      <c r="K52" s="116">
        <v>-14.248704663212436</v>
      </c>
    </row>
    <row r="53" spans="1:11" ht="14.1" customHeight="1" x14ac:dyDescent="0.2">
      <c r="A53" s="306" t="s">
        <v>277</v>
      </c>
      <c r="B53" s="307" t="s">
        <v>278</v>
      </c>
      <c r="C53" s="308"/>
      <c r="D53" s="113">
        <v>2.1076467514370321</v>
      </c>
      <c r="E53" s="115">
        <v>121</v>
      </c>
      <c r="F53" s="114">
        <v>74</v>
      </c>
      <c r="G53" s="114">
        <v>130</v>
      </c>
      <c r="H53" s="114">
        <v>93</v>
      </c>
      <c r="I53" s="140">
        <v>127</v>
      </c>
      <c r="J53" s="115">
        <v>-6</v>
      </c>
      <c r="K53" s="116">
        <v>-4.7244094488188972</v>
      </c>
    </row>
    <row r="54" spans="1:11" ht="14.1" customHeight="1" x14ac:dyDescent="0.2">
      <c r="A54" s="306" t="s">
        <v>279</v>
      </c>
      <c r="B54" s="307" t="s">
        <v>280</v>
      </c>
      <c r="C54" s="308"/>
      <c r="D54" s="113">
        <v>3.0830865702839225</v>
      </c>
      <c r="E54" s="115">
        <v>177</v>
      </c>
      <c r="F54" s="114">
        <v>138</v>
      </c>
      <c r="G54" s="114">
        <v>210</v>
      </c>
      <c r="H54" s="114">
        <v>209</v>
      </c>
      <c r="I54" s="140">
        <v>231</v>
      </c>
      <c r="J54" s="115">
        <v>-54</v>
      </c>
      <c r="K54" s="116">
        <v>-23.376623376623378</v>
      </c>
    </row>
    <row r="55" spans="1:11" ht="14.1" customHeight="1" x14ac:dyDescent="0.2">
      <c r="A55" s="306">
        <v>72</v>
      </c>
      <c r="B55" s="307" t="s">
        <v>281</v>
      </c>
      <c r="C55" s="308"/>
      <c r="D55" s="113">
        <v>1.6547639784009753</v>
      </c>
      <c r="E55" s="115">
        <v>95</v>
      </c>
      <c r="F55" s="114">
        <v>80</v>
      </c>
      <c r="G55" s="114">
        <v>158</v>
      </c>
      <c r="H55" s="114">
        <v>94</v>
      </c>
      <c r="I55" s="140">
        <v>94</v>
      </c>
      <c r="J55" s="115">
        <v>1</v>
      </c>
      <c r="K55" s="116">
        <v>1.0638297872340425</v>
      </c>
    </row>
    <row r="56" spans="1:11" ht="14.1" customHeight="1" x14ac:dyDescent="0.2">
      <c r="A56" s="306" t="s">
        <v>282</v>
      </c>
      <c r="B56" s="307" t="s">
        <v>283</v>
      </c>
      <c r="C56" s="308"/>
      <c r="D56" s="113">
        <v>0.59223131858561229</v>
      </c>
      <c r="E56" s="115">
        <v>34</v>
      </c>
      <c r="F56" s="114">
        <v>33</v>
      </c>
      <c r="G56" s="114">
        <v>84</v>
      </c>
      <c r="H56" s="114">
        <v>31</v>
      </c>
      <c r="I56" s="140">
        <v>40</v>
      </c>
      <c r="J56" s="115">
        <v>-6</v>
      </c>
      <c r="K56" s="116">
        <v>-15</v>
      </c>
    </row>
    <row r="57" spans="1:11" ht="14.1" customHeight="1" x14ac:dyDescent="0.2">
      <c r="A57" s="306" t="s">
        <v>284</v>
      </c>
      <c r="B57" s="307" t="s">
        <v>285</v>
      </c>
      <c r="C57" s="308"/>
      <c r="D57" s="113">
        <v>0.40062706845497298</v>
      </c>
      <c r="E57" s="115">
        <v>23</v>
      </c>
      <c r="F57" s="114">
        <v>23</v>
      </c>
      <c r="G57" s="114">
        <v>26</v>
      </c>
      <c r="H57" s="114">
        <v>21</v>
      </c>
      <c r="I57" s="140">
        <v>25</v>
      </c>
      <c r="J57" s="115">
        <v>-2</v>
      </c>
      <c r="K57" s="116">
        <v>-8</v>
      </c>
    </row>
    <row r="58" spans="1:11" ht="14.1" customHeight="1" x14ac:dyDescent="0.2">
      <c r="A58" s="306">
        <v>73</v>
      </c>
      <c r="B58" s="307" t="s">
        <v>286</v>
      </c>
      <c r="C58" s="308"/>
      <c r="D58" s="113">
        <v>0.7141612959414736</v>
      </c>
      <c r="E58" s="115">
        <v>41</v>
      </c>
      <c r="F58" s="114">
        <v>36</v>
      </c>
      <c r="G58" s="114">
        <v>60</v>
      </c>
      <c r="H58" s="114">
        <v>68</v>
      </c>
      <c r="I58" s="140">
        <v>35</v>
      </c>
      <c r="J58" s="115">
        <v>6</v>
      </c>
      <c r="K58" s="116">
        <v>17.142857142857142</v>
      </c>
    </row>
    <row r="59" spans="1:11" ht="14.1" customHeight="1" x14ac:dyDescent="0.2">
      <c r="A59" s="306" t="s">
        <v>287</v>
      </c>
      <c r="B59" s="307" t="s">
        <v>288</v>
      </c>
      <c r="C59" s="308"/>
      <c r="D59" s="113">
        <v>0.4877199094234454</v>
      </c>
      <c r="E59" s="115">
        <v>28</v>
      </c>
      <c r="F59" s="114">
        <v>22</v>
      </c>
      <c r="G59" s="114">
        <v>32</v>
      </c>
      <c r="H59" s="114">
        <v>42</v>
      </c>
      <c r="I59" s="140">
        <v>24</v>
      </c>
      <c r="J59" s="115">
        <v>4</v>
      </c>
      <c r="K59" s="116">
        <v>16.666666666666668</v>
      </c>
    </row>
    <row r="60" spans="1:11" ht="14.1" customHeight="1" x14ac:dyDescent="0.2">
      <c r="A60" s="306">
        <v>81</v>
      </c>
      <c r="B60" s="307" t="s">
        <v>289</v>
      </c>
      <c r="C60" s="308"/>
      <c r="D60" s="113">
        <v>4.6507577077164255</v>
      </c>
      <c r="E60" s="115">
        <v>267</v>
      </c>
      <c r="F60" s="114">
        <v>189</v>
      </c>
      <c r="G60" s="114">
        <v>307</v>
      </c>
      <c r="H60" s="114">
        <v>286</v>
      </c>
      <c r="I60" s="140">
        <v>233</v>
      </c>
      <c r="J60" s="115">
        <v>34</v>
      </c>
      <c r="K60" s="116">
        <v>14.592274678111588</v>
      </c>
    </row>
    <row r="61" spans="1:11" ht="14.1" customHeight="1" x14ac:dyDescent="0.2">
      <c r="A61" s="306" t="s">
        <v>290</v>
      </c>
      <c r="B61" s="307" t="s">
        <v>291</v>
      </c>
      <c r="C61" s="308"/>
      <c r="D61" s="113">
        <v>1.4631597282703361</v>
      </c>
      <c r="E61" s="115">
        <v>84</v>
      </c>
      <c r="F61" s="114">
        <v>67</v>
      </c>
      <c r="G61" s="114">
        <v>117</v>
      </c>
      <c r="H61" s="114">
        <v>136</v>
      </c>
      <c r="I61" s="140">
        <v>77</v>
      </c>
      <c r="J61" s="115">
        <v>7</v>
      </c>
      <c r="K61" s="116">
        <v>9.0909090909090917</v>
      </c>
    </row>
    <row r="62" spans="1:11" ht="14.1" customHeight="1" x14ac:dyDescent="0.2">
      <c r="A62" s="306" t="s">
        <v>292</v>
      </c>
      <c r="B62" s="307" t="s">
        <v>293</v>
      </c>
      <c r="C62" s="308"/>
      <c r="D62" s="113">
        <v>1.9160425013063926</v>
      </c>
      <c r="E62" s="115">
        <v>110</v>
      </c>
      <c r="F62" s="114">
        <v>67</v>
      </c>
      <c r="G62" s="114">
        <v>127</v>
      </c>
      <c r="H62" s="114">
        <v>82</v>
      </c>
      <c r="I62" s="140">
        <v>74</v>
      </c>
      <c r="J62" s="115">
        <v>36</v>
      </c>
      <c r="K62" s="116">
        <v>48.648648648648646</v>
      </c>
    </row>
    <row r="63" spans="1:11" ht="14.1" customHeight="1" x14ac:dyDescent="0.2">
      <c r="A63" s="306"/>
      <c r="B63" s="307" t="s">
        <v>294</v>
      </c>
      <c r="C63" s="308"/>
      <c r="D63" s="113">
        <v>1.7244382511757534</v>
      </c>
      <c r="E63" s="115">
        <v>99</v>
      </c>
      <c r="F63" s="114">
        <v>61</v>
      </c>
      <c r="G63" s="114">
        <v>109</v>
      </c>
      <c r="H63" s="114">
        <v>76</v>
      </c>
      <c r="I63" s="140">
        <v>66</v>
      </c>
      <c r="J63" s="115">
        <v>33</v>
      </c>
      <c r="K63" s="116">
        <v>50</v>
      </c>
    </row>
    <row r="64" spans="1:11" ht="14.1" customHeight="1" x14ac:dyDescent="0.2">
      <c r="A64" s="306" t="s">
        <v>295</v>
      </c>
      <c r="B64" s="307" t="s">
        <v>296</v>
      </c>
      <c r="C64" s="308"/>
      <c r="D64" s="113">
        <v>0.33095279568019509</v>
      </c>
      <c r="E64" s="115">
        <v>19</v>
      </c>
      <c r="F64" s="114">
        <v>26</v>
      </c>
      <c r="G64" s="114">
        <v>18</v>
      </c>
      <c r="H64" s="114">
        <v>31</v>
      </c>
      <c r="I64" s="140">
        <v>26</v>
      </c>
      <c r="J64" s="115">
        <v>-7</v>
      </c>
      <c r="K64" s="116">
        <v>-26.923076923076923</v>
      </c>
    </row>
    <row r="65" spans="1:11" ht="14.1" customHeight="1" x14ac:dyDescent="0.2">
      <c r="A65" s="306" t="s">
        <v>297</v>
      </c>
      <c r="B65" s="307" t="s">
        <v>298</v>
      </c>
      <c r="C65" s="308"/>
      <c r="D65" s="113">
        <v>0.40062706845497298</v>
      </c>
      <c r="E65" s="115">
        <v>23</v>
      </c>
      <c r="F65" s="114">
        <v>15</v>
      </c>
      <c r="G65" s="114">
        <v>23</v>
      </c>
      <c r="H65" s="114">
        <v>15</v>
      </c>
      <c r="I65" s="140">
        <v>19</v>
      </c>
      <c r="J65" s="115">
        <v>4</v>
      </c>
      <c r="K65" s="116">
        <v>21.05263157894737</v>
      </c>
    </row>
    <row r="66" spans="1:11" ht="14.1" customHeight="1" x14ac:dyDescent="0.2">
      <c r="A66" s="306">
        <v>82</v>
      </c>
      <c r="B66" s="307" t="s">
        <v>299</v>
      </c>
      <c r="C66" s="308"/>
      <c r="D66" s="113">
        <v>2.5605295244730883</v>
      </c>
      <c r="E66" s="115">
        <v>147</v>
      </c>
      <c r="F66" s="114">
        <v>106</v>
      </c>
      <c r="G66" s="114">
        <v>161</v>
      </c>
      <c r="H66" s="114">
        <v>117</v>
      </c>
      <c r="I66" s="140">
        <v>150</v>
      </c>
      <c r="J66" s="115">
        <v>-3</v>
      </c>
      <c r="K66" s="116">
        <v>-2</v>
      </c>
    </row>
    <row r="67" spans="1:11" ht="14.1" customHeight="1" x14ac:dyDescent="0.2">
      <c r="A67" s="306" t="s">
        <v>300</v>
      </c>
      <c r="B67" s="307" t="s">
        <v>301</v>
      </c>
      <c r="C67" s="308"/>
      <c r="D67" s="113">
        <v>1.5850897056261974</v>
      </c>
      <c r="E67" s="115">
        <v>91</v>
      </c>
      <c r="F67" s="114">
        <v>71</v>
      </c>
      <c r="G67" s="114">
        <v>112</v>
      </c>
      <c r="H67" s="114">
        <v>71</v>
      </c>
      <c r="I67" s="140">
        <v>76</v>
      </c>
      <c r="J67" s="115">
        <v>15</v>
      </c>
      <c r="K67" s="116">
        <v>19.736842105263158</v>
      </c>
    </row>
    <row r="68" spans="1:11" ht="14.1" customHeight="1" x14ac:dyDescent="0.2">
      <c r="A68" s="306" t="s">
        <v>302</v>
      </c>
      <c r="B68" s="307" t="s">
        <v>303</v>
      </c>
      <c r="C68" s="308"/>
      <c r="D68" s="113">
        <v>0.76641700052255701</v>
      </c>
      <c r="E68" s="115">
        <v>44</v>
      </c>
      <c r="F68" s="114">
        <v>26</v>
      </c>
      <c r="G68" s="114">
        <v>30</v>
      </c>
      <c r="H68" s="114">
        <v>28</v>
      </c>
      <c r="I68" s="140">
        <v>53</v>
      </c>
      <c r="J68" s="115">
        <v>-9</v>
      </c>
      <c r="K68" s="116">
        <v>-16.981132075471699</v>
      </c>
    </row>
    <row r="69" spans="1:11" ht="14.1" customHeight="1" x14ac:dyDescent="0.2">
      <c r="A69" s="306">
        <v>83</v>
      </c>
      <c r="B69" s="307" t="s">
        <v>304</v>
      </c>
      <c r="C69" s="308"/>
      <c r="D69" s="113">
        <v>2.438599547117227</v>
      </c>
      <c r="E69" s="115">
        <v>140</v>
      </c>
      <c r="F69" s="114">
        <v>138</v>
      </c>
      <c r="G69" s="114">
        <v>338</v>
      </c>
      <c r="H69" s="114">
        <v>140</v>
      </c>
      <c r="I69" s="140">
        <v>138</v>
      </c>
      <c r="J69" s="115">
        <v>2</v>
      </c>
      <c r="K69" s="116">
        <v>1.4492753623188406</v>
      </c>
    </row>
    <row r="70" spans="1:11" ht="14.1" customHeight="1" x14ac:dyDescent="0.2">
      <c r="A70" s="306" t="s">
        <v>305</v>
      </c>
      <c r="B70" s="307" t="s">
        <v>306</v>
      </c>
      <c r="C70" s="308"/>
      <c r="D70" s="113">
        <v>1.9160425013063926</v>
      </c>
      <c r="E70" s="115">
        <v>110</v>
      </c>
      <c r="F70" s="114">
        <v>112</v>
      </c>
      <c r="G70" s="114">
        <v>308</v>
      </c>
      <c r="H70" s="114">
        <v>100</v>
      </c>
      <c r="I70" s="140">
        <v>115</v>
      </c>
      <c r="J70" s="115">
        <v>-5</v>
      </c>
      <c r="K70" s="116">
        <v>-4.3478260869565215</v>
      </c>
    </row>
    <row r="71" spans="1:11" ht="14.1" customHeight="1" x14ac:dyDescent="0.2">
      <c r="A71" s="306"/>
      <c r="B71" s="307" t="s">
        <v>307</v>
      </c>
      <c r="C71" s="308"/>
      <c r="D71" s="113">
        <v>1.1844626371712246</v>
      </c>
      <c r="E71" s="115">
        <v>68</v>
      </c>
      <c r="F71" s="114">
        <v>53</v>
      </c>
      <c r="G71" s="114">
        <v>206</v>
      </c>
      <c r="H71" s="114">
        <v>48</v>
      </c>
      <c r="I71" s="140">
        <v>64</v>
      </c>
      <c r="J71" s="115">
        <v>4</v>
      </c>
      <c r="K71" s="116">
        <v>6.25</v>
      </c>
    </row>
    <row r="72" spans="1:11" ht="14.1" customHeight="1" x14ac:dyDescent="0.2">
      <c r="A72" s="306">
        <v>84</v>
      </c>
      <c r="B72" s="307" t="s">
        <v>308</v>
      </c>
      <c r="C72" s="308"/>
      <c r="D72" s="113">
        <v>1.3063926145270859</v>
      </c>
      <c r="E72" s="115">
        <v>75</v>
      </c>
      <c r="F72" s="114">
        <v>42</v>
      </c>
      <c r="G72" s="114">
        <v>134</v>
      </c>
      <c r="H72" s="114">
        <v>47</v>
      </c>
      <c r="I72" s="140">
        <v>100</v>
      </c>
      <c r="J72" s="115">
        <v>-25</v>
      </c>
      <c r="K72" s="116">
        <v>-25</v>
      </c>
    </row>
    <row r="73" spans="1:11" ht="14.1" customHeight="1" x14ac:dyDescent="0.2">
      <c r="A73" s="306" t="s">
        <v>309</v>
      </c>
      <c r="B73" s="307" t="s">
        <v>310</v>
      </c>
      <c r="C73" s="308"/>
      <c r="D73" s="113">
        <v>0.59223131858561229</v>
      </c>
      <c r="E73" s="115">
        <v>34</v>
      </c>
      <c r="F73" s="114">
        <v>4</v>
      </c>
      <c r="G73" s="114">
        <v>66</v>
      </c>
      <c r="H73" s="114" t="s">
        <v>513</v>
      </c>
      <c r="I73" s="140">
        <v>55</v>
      </c>
      <c r="J73" s="115">
        <v>-21</v>
      </c>
      <c r="K73" s="116">
        <v>-38.18181818181818</v>
      </c>
    </row>
    <row r="74" spans="1:11" ht="14.1" customHeight="1" x14ac:dyDescent="0.2">
      <c r="A74" s="306" t="s">
        <v>311</v>
      </c>
      <c r="B74" s="307" t="s">
        <v>312</v>
      </c>
      <c r="C74" s="308"/>
      <c r="D74" s="113">
        <v>0.12192997735586135</v>
      </c>
      <c r="E74" s="115">
        <v>7</v>
      </c>
      <c r="F74" s="114">
        <v>5</v>
      </c>
      <c r="G74" s="114">
        <v>27</v>
      </c>
      <c r="H74" s="114">
        <v>10</v>
      </c>
      <c r="I74" s="140">
        <v>9</v>
      </c>
      <c r="J74" s="115">
        <v>-2</v>
      </c>
      <c r="K74" s="116">
        <v>-22.222222222222221</v>
      </c>
    </row>
    <row r="75" spans="1:11" ht="14.1" customHeight="1" x14ac:dyDescent="0.2">
      <c r="A75" s="306" t="s">
        <v>313</v>
      </c>
      <c r="B75" s="307" t="s">
        <v>314</v>
      </c>
      <c r="C75" s="308"/>
      <c r="D75" s="113" t="s">
        <v>513</v>
      </c>
      <c r="E75" s="115" t="s">
        <v>513</v>
      </c>
      <c r="F75" s="114" t="s">
        <v>513</v>
      </c>
      <c r="G75" s="114" t="s">
        <v>513</v>
      </c>
      <c r="H75" s="114" t="s">
        <v>513</v>
      </c>
      <c r="I75" s="140">
        <v>3</v>
      </c>
      <c r="J75" s="115" t="s">
        <v>513</v>
      </c>
      <c r="K75" s="116" t="s">
        <v>513</v>
      </c>
    </row>
    <row r="76" spans="1:11" ht="14.1" customHeight="1" x14ac:dyDescent="0.2">
      <c r="A76" s="306">
        <v>91</v>
      </c>
      <c r="B76" s="307" t="s">
        <v>315</v>
      </c>
      <c r="C76" s="308"/>
      <c r="D76" s="113">
        <v>6.9674272774777918E-2</v>
      </c>
      <c r="E76" s="115">
        <v>4</v>
      </c>
      <c r="F76" s="114">
        <v>7</v>
      </c>
      <c r="G76" s="114">
        <v>9</v>
      </c>
      <c r="H76" s="114">
        <v>7</v>
      </c>
      <c r="I76" s="140">
        <v>12</v>
      </c>
      <c r="J76" s="115">
        <v>-8</v>
      </c>
      <c r="K76" s="116">
        <v>-66.666666666666671</v>
      </c>
    </row>
    <row r="77" spans="1:11" ht="14.1" customHeight="1" x14ac:dyDescent="0.2">
      <c r="A77" s="306">
        <v>92</v>
      </c>
      <c r="B77" s="307" t="s">
        <v>316</v>
      </c>
      <c r="C77" s="308"/>
      <c r="D77" s="113">
        <v>0.41804563664866751</v>
      </c>
      <c r="E77" s="115">
        <v>24</v>
      </c>
      <c r="F77" s="114">
        <v>18</v>
      </c>
      <c r="G77" s="114">
        <v>20</v>
      </c>
      <c r="H77" s="114">
        <v>15</v>
      </c>
      <c r="I77" s="140">
        <v>17</v>
      </c>
      <c r="J77" s="115">
        <v>7</v>
      </c>
      <c r="K77" s="116">
        <v>41.176470588235297</v>
      </c>
    </row>
    <row r="78" spans="1:11" ht="14.1" customHeight="1" x14ac:dyDescent="0.2">
      <c r="A78" s="306">
        <v>93</v>
      </c>
      <c r="B78" s="307" t="s">
        <v>317</v>
      </c>
      <c r="C78" s="308"/>
      <c r="D78" s="113">
        <v>0.12192997735586135</v>
      </c>
      <c r="E78" s="115">
        <v>7</v>
      </c>
      <c r="F78" s="114">
        <v>7</v>
      </c>
      <c r="G78" s="114">
        <v>11</v>
      </c>
      <c r="H78" s="114">
        <v>6</v>
      </c>
      <c r="I78" s="140">
        <v>12</v>
      </c>
      <c r="J78" s="115">
        <v>-5</v>
      </c>
      <c r="K78" s="116">
        <v>-41.666666666666664</v>
      </c>
    </row>
    <row r="79" spans="1:11" ht="14.1" customHeight="1" x14ac:dyDescent="0.2">
      <c r="A79" s="306">
        <v>94</v>
      </c>
      <c r="B79" s="307" t="s">
        <v>318</v>
      </c>
      <c r="C79" s="308"/>
      <c r="D79" s="113" t="s">
        <v>513</v>
      </c>
      <c r="E79" s="115" t="s">
        <v>513</v>
      </c>
      <c r="F79" s="114" t="s">
        <v>513</v>
      </c>
      <c r="G79" s="114">
        <v>6</v>
      </c>
      <c r="H79" s="114">
        <v>5</v>
      </c>
      <c r="I79" s="140">
        <v>3</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0.45288277303605645</v>
      </c>
      <c r="E81" s="143">
        <v>26</v>
      </c>
      <c r="F81" s="144">
        <v>24</v>
      </c>
      <c r="G81" s="144">
        <v>21</v>
      </c>
      <c r="H81" s="144">
        <v>21</v>
      </c>
      <c r="I81" s="145">
        <v>15</v>
      </c>
      <c r="J81" s="143">
        <v>11</v>
      </c>
      <c r="K81" s="146">
        <v>73.333333333333329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48073</v>
      </c>
      <c r="C10" s="114">
        <v>29588</v>
      </c>
      <c r="D10" s="114">
        <v>18485</v>
      </c>
      <c r="E10" s="114">
        <v>39794</v>
      </c>
      <c r="F10" s="114">
        <v>7446</v>
      </c>
      <c r="G10" s="114">
        <v>7500</v>
      </c>
      <c r="H10" s="114">
        <v>10809</v>
      </c>
      <c r="I10" s="115">
        <v>15762</v>
      </c>
      <c r="J10" s="114">
        <v>11836</v>
      </c>
      <c r="K10" s="114">
        <v>3926</v>
      </c>
      <c r="L10" s="423">
        <v>5058</v>
      </c>
      <c r="M10" s="424">
        <v>4193</v>
      </c>
    </row>
    <row r="11" spans="1:13" ht="11.1" customHeight="1" x14ac:dyDescent="0.2">
      <c r="A11" s="422" t="s">
        <v>387</v>
      </c>
      <c r="B11" s="115">
        <v>49381</v>
      </c>
      <c r="C11" s="114">
        <v>30825</v>
      </c>
      <c r="D11" s="114">
        <v>18556</v>
      </c>
      <c r="E11" s="114">
        <v>41011</v>
      </c>
      <c r="F11" s="114">
        <v>7540</v>
      </c>
      <c r="G11" s="114">
        <v>7483</v>
      </c>
      <c r="H11" s="114">
        <v>11266</v>
      </c>
      <c r="I11" s="115">
        <v>16176</v>
      </c>
      <c r="J11" s="114">
        <v>12129</v>
      </c>
      <c r="K11" s="114">
        <v>4047</v>
      </c>
      <c r="L11" s="423">
        <v>4897</v>
      </c>
      <c r="M11" s="424">
        <v>3787</v>
      </c>
    </row>
    <row r="12" spans="1:13" ht="11.1" customHeight="1" x14ac:dyDescent="0.2">
      <c r="A12" s="422" t="s">
        <v>388</v>
      </c>
      <c r="B12" s="115">
        <v>50559</v>
      </c>
      <c r="C12" s="114">
        <v>31477</v>
      </c>
      <c r="D12" s="114">
        <v>19082</v>
      </c>
      <c r="E12" s="114">
        <v>42040</v>
      </c>
      <c r="F12" s="114">
        <v>7658</v>
      </c>
      <c r="G12" s="114">
        <v>8323</v>
      </c>
      <c r="H12" s="114">
        <v>11528</v>
      </c>
      <c r="I12" s="115">
        <v>16090</v>
      </c>
      <c r="J12" s="114">
        <v>11803</v>
      </c>
      <c r="K12" s="114">
        <v>4287</v>
      </c>
      <c r="L12" s="423">
        <v>6490</v>
      </c>
      <c r="M12" s="424">
        <v>5428</v>
      </c>
    </row>
    <row r="13" spans="1:13" s="110" customFormat="1" ht="11.1" customHeight="1" x14ac:dyDescent="0.2">
      <c r="A13" s="422" t="s">
        <v>389</v>
      </c>
      <c r="B13" s="115">
        <v>49103</v>
      </c>
      <c r="C13" s="114">
        <v>30159</v>
      </c>
      <c r="D13" s="114">
        <v>18944</v>
      </c>
      <c r="E13" s="114">
        <v>40500</v>
      </c>
      <c r="F13" s="114">
        <v>7743</v>
      </c>
      <c r="G13" s="114">
        <v>7932</v>
      </c>
      <c r="H13" s="114">
        <v>11455</v>
      </c>
      <c r="I13" s="115">
        <v>16059</v>
      </c>
      <c r="J13" s="114">
        <v>11868</v>
      </c>
      <c r="K13" s="114">
        <v>4191</v>
      </c>
      <c r="L13" s="423">
        <v>3336</v>
      </c>
      <c r="M13" s="424">
        <v>4890</v>
      </c>
    </row>
    <row r="14" spans="1:13" ht="15" customHeight="1" x14ac:dyDescent="0.2">
      <c r="A14" s="422" t="s">
        <v>390</v>
      </c>
      <c r="B14" s="115">
        <v>50525</v>
      </c>
      <c r="C14" s="114">
        <v>31382</v>
      </c>
      <c r="D14" s="114">
        <v>19143</v>
      </c>
      <c r="E14" s="114">
        <v>40205</v>
      </c>
      <c r="F14" s="114">
        <v>9541</v>
      </c>
      <c r="G14" s="114">
        <v>7815</v>
      </c>
      <c r="H14" s="114">
        <v>11989</v>
      </c>
      <c r="I14" s="115">
        <v>16120</v>
      </c>
      <c r="J14" s="114">
        <v>11864</v>
      </c>
      <c r="K14" s="114">
        <v>4256</v>
      </c>
      <c r="L14" s="423">
        <v>5720</v>
      </c>
      <c r="M14" s="424">
        <v>4501</v>
      </c>
    </row>
    <row r="15" spans="1:13" ht="11.1" customHeight="1" x14ac:dyDescent="0.2">
      <c r="A15" s="422" t="s">
        <v>387</v>
      </c>
      <c r="B15" s="115">
        <v>51458</v>
      </c>
      <c r="C15" s="114">
        <v>32189</v>
      </c>
      <c r="D15" s="114">
        <v>19269</v>
      </c>
      <c r="E15" s="114">
        <v>40808</v>
      </c>
      <c r="F15" s="114">
        <v>9973</v>
      </c>
      <c r="G15" s="114">
        <v>7663</v>
      </c>
      <c r="H15" s="114">
        <v>12483</v>
      </c>
      <c r="I15" s="115">
        <v>16538</v>
      </c>
      <c r="J15" s="114">
        <v>12145</v>
      </c>
      <c r="K15" s="114">
        <v>4393</v>
      </c>
      <c r="L15" s="423">
        <v>4533</v>
      </c>
      <c r="M15" s="424">
        <v>3719</v>
      </c>
    </row>
    <row r="16" spans="1:13" ht="11.1" customHeight="1" x14ac:dyDescent="0.2">
      <c r="A16" s="422" t="s">
        <v>388</v>
      </c>
      <c r="B16" s="115">
        <v>53167</v>
      </c>
      <c r="C16" s="114">
        <v>33185</v>
      </c>
      <c r="D16" s="114">
        <v>19982</v>
      </c>
      <c r="E16" s="114">
        <v>42982</v>
      </c>
      <c r="F16" s="114">
        <v>10134</v>
      </c>
      <c r="G16" s="114">
        <v>8714</v>
      </c>
      <c r="H16" s="114">
        <v>12832</v>
      </c>
      <c r="I16" s="115">
        <v>16713</v>
      </c>
      <c r="J16" s="114">
        <v>12055</v>
      </c>
      <c r="K16" s="114">
        <v>4658</v>
      </c>
      <c r="L16" s="423">
        <v>6558</v>
      </c>
      <c r="M16" s="424">
        <v>4962</v>
      </c>
    </row>
    <row r="17" spans="1:13" s="110" customFormat="1" ht="11.1" customHeight="1" x14ac:dyDescent="0.2">
      <c r="A17" s="422" t="s">
        <v>389</v>
      </c>
      <c r="B17" s="115">
        <v>52584</v>
      </c>
      <c r="C17" s="114">
        <v>32450</v>
      </c>
      <c r="D17" s="114">
        <v>20134</v>
      </c>
      <c r="E17" s="114">
        <v>42448</v>
      </c>
      <c r="F17" s="114">
        <v>10110</v>
      </c>
      <c r="G17" s="114">
        <v>8369</v>
      </c>
      <c r="H17" s="114">
        <v>12950</v>
      </c>
      <c r="I17" s="115">
        <v>16508</v>
      </c>
      <c r="J17" s="114">
        <v>11904</v>
      </c>
      <c r="K17" s="114">
        <v>4604</v>
      </c>
      <c r="L17" s="423">
        <v>3323</v>
      </c>
      <c r="M17" s="424">
        <v>4372</v>
      </c>
    </row>
    <row r="18" spans="1:13" ht="15" customHeight="1" x14ac:dyDescent="0.2">
      <c r="A18" s="422" t="s">
        <v>391</v>
      </c>
      <c r="B18" s="115">
        <v>53546</v>
      </c>
      <c r="C18" s="114">
        <v>33119</v>
      </c>
      <c r="D18" s="114">
        <v>20427</v>
      </c>
      <c r="E18" s="114">
        <v>43002</v>
      </c>
      <c r="F18" s="114">
        <v>10494</v>
      </c>
      <c r="G18" s="114">
        <v>8222</v>
      </c>
      <c r="H18" s="114">
        <v>13382</v>
      </c>
      <c r="I18" s="115">
        <v>16576</v>
      </c>
      <c r="J18" s="114">
        <v>11953</v>
      </c>
      <c r="K18" s="114">
        <v>4623</v>
      </c>
      <c r="L18" s="423">
        <v>5977</v>
      </c>
      <c r="M18" s="424">
        <v>4988</v>
      </c>
    </row>
    <row r="19" spans="1:13" ht="11.1" customHeight="1" x14ac:dyDescent="0.2">
      <c r="A19" s="422" t="s">
        <v>387</v>
      </c>
      <c r="B19" s="115">
        <v>54043</v>
      </c>
      <c r="C19" s="114">
        <v>33502</v>
      </c>
      <c r="D19" s="114">
        <v>20541</v>
      </c>
      <c r="E19" s="114">
        <v>43197</v>
      </c>
      <c r="F19" s="114">
        <v>10796</v>
      </c>
      <c r="G19" s="114">
        <v>7991</v>
      </c>
      <c r="H19" s="114">
        <v>13757</v>
      </c>
      <c r="I19" s="115">
        <v>16920</v>
      </c>
      <c r="J19" s="114">
        <v>12161</v>
      </c>
      <c r="K19" s="114">
        <v>4759</v>
      </c>
      <c r="L19" s="423">
        <v>4118</v>
      </c>
      <c r="M19" s="424">
        <v>3689</v>
      </c>
    </row>
    <row r="20" spans="1:13" ht="11.1" customHeight="1" x14ac:dyDescent="0.2">
      <c r="A20" s="422" t="s">
        <v>388</v>
      </c>
      <c r="B20" s="115">
        <v>55032</v>
      </c>
      <c r="C20" s="114">
        <v>34068</v>
      </c>
      <c r="D20" s="114">
        <v>20964</v>
      </c>
      <c r="E20" s="114">
        <v>44083</v>
      </c>
      <c r="F20" s="114">
        <v>10914</v>
      </c>
      <c r="G20" s="114">
        <v>8685</v>
      </c>
      <c r="H20" s="114">
        <v>13990</v>
      </c>
      <c r="I20" s="115">
        <v>17386</v>
      </c>
      <c r="J20" s="114">
        <v>12252</v>
      </c>
      <c r="K20" s="114">
        <v>5134</v>
      </c>
      <c r="L20" s="423">
        <v>6047</v>
      </c>
      <c r="M20" s="424">
        <v>5190</v>
      </c>
    </row>
    <row r="21" spans="1:13" s="110" customFormat="1" ht="11.1" customHeight="1" x14ac:dyDescent="0.2">
      <c r="A21" s="422" t="s">
        <v>389</v>
      </c>
      <c r="B21" s="115">
        <v>53844</v>
      </c>
      <c r="C21" s="114">
        <v>32944</v>
      </c>
      <c r="D21" s="114">
        <v>20900</v>
      </c>
      <c r="E21" s="114">
        <v>42959</v>
      </c>
      <c r="F21" s="114">
        <v>10869</v>
      </c>
      <c r="G21" s="114">
        <v>8288</v>
      </c>
      <c r="H21" s="114">
        <v>13909</v>
      </c>
      <c r="I21" s="115">
        <v>17333</v>
      </c>
      <c r="J21" s="114">
        <v>12251</v>
      </c>
      <c r="K21" s="114">
        <v>5082</v>
      </c>
      <c r="L21" s="423">
        <v>3311</v>
      </c>
      <c r="M21" s="424">
        <v>4600</v>
      </c>
    </row>
    <row r="22" spans="1:13" ht="15" customHeight="1" x14ac:dyDescent="0.2">
      <c r="A22" s="422" t="s">
        <v>392</v>
      </c>
      <c r="B22" s="115">
        <v>54210</v>
      </c>
      <c r="C22" s="114">
        <v>33196</v>
      </c>
      <c r="D22" s="114">
        <v>21014</v>
      </c>
      <c r="E22" s="114">
        <v>43215</v>
      </c>
      <c r="F22" s="114">
        <v>10911</v>
      </c>
      <c r="G22" s="114">
        <v>8157</v>
      </c>
      <c r="H22" s="114">
        <v>14212</v>
      </c>
      <c r="I22" s="115">
        <v>17401</v>
      </c>
      <c r="J22" s="114">
        <v>12295</v>
      </c>
      <c r="K22" s="114">
        <v>5106</v>
      </c>
      <c r="L22" s="423">
        <v>5003</v>
      </c>
      <c r="M22" s="424">
        <v>4632</v>
      </c>
    </row>
    <row r="23" spans="1:13" ht="11.1" customHeight="1" x14ac:dyDescent="0.2">
      <c r="A23" s="422" t="s">
        <v>387</v>
      </c>
      <c r="B23" s="115">
        <v>54361</v>
      </c>
      <c r="C23" s="114">
        <v>33522</v>
      </c>
      <c r="D23" s="114">
        <v>20839</v>
      </c>
      <c r="E23" s="114">
        <v>43227</v>
      </c>
      <c r="F23" s="114">
        <v>11036</v>
      </c>
      <c r="G23" s="114">
        <v>7824</v>
      </c>
      <c r="H23" s="114">
        <v>14507</v>
      </c>
      <c r="I23" s="115">
        <v>17745</v>
      </c>
      <c r="J23" s="114">
        <v>12591</v>
      </c>
      <c r="K23" s="114">
        <v>5154</v>
      </c>
      <c r="L23" s="423">
        <v>4561</v>
      </c>
      <c r="M23" s="424">
        <v>4346</v>
      </c>
    </row>
    <row r="24" spans="1:13" ht="11.1" customHeight="1" x14ac:dyDescent="0.2">
      <c r="A24" s="422" t="s">
        <v>388</v>
      </c>
      <c r="B24" s="115">
        <v>55319</v>
      </c>
      <c r="C24" s="114">
        <v>34141</v>
      </c>
      <c r="D24" s="114">
        <v>21178</v>
      </c>
      <c r="E24" s="114">
        <v>43586</v>
      </c>
      <c r="F24" s="114">
        <v>10935</v>
      </c>
      <c r="G24" s="114">
        <v>8561</v>
      </c>
      <c r="H24" s="114">
        <v>14648</v>
      </c>
      <c r="I24" s="115">
        <v>17768</v>
      </c>
      <c r="J24" s="114">
        <v>12385</v>
      </c>
      <c r="K24" s="114">
        <v>5383</v>
      </c>
      <c r="L24" s="423">
        <v>5852</v>
      </c>
      <c r="M24" s="424">
        <v>5128</v>
      </c>
    </row>
    <row r="25" spans="1:13" s="110" customFormat="1" ht="11.1" customHeight="1" x14ac:dyDescent="0.2">
      <c r="A25" s="422" t="s">
        <v>389</v>
      </c>
      <c r="B25" s="115">
        <v>53997</v>
      </c>
      <c r="C25" s="114">
        <v>32994</v>
      </c>
      <c r="D25" s="114">
        <v>21003</v>
      </c>
      <c r="E25" s="114">
        <v>42241</v>
      </c>
      <c r="F25" s="114">
        <v>10937</v>
      </c>
      <c r="G25" s="114">
        <v>8147</v>
      </c>
      <c r="H25" s="114">
        <v>14545</v>
      </c>
      <c r="I25" s="115">
        <v>17778</v>
      </c>
      <c r="J25" s="114">
        <v>12497</v>
      </c>
      <c r="K25" s="114">
        <v>5281</v>
      </c>
      <c r="L25" s="423">
        <v>3132</v>
      </c>
      <c r="M25" s="424">
        <v>4488</v>
      </c>
    </row>
    <row r="26" spans="1:13" ht="15" customHeight="1" x14ac:dyDescent="0.2">
      <c r="A26" s="422" t="s">
        <v>393</v>
      </c>
      <c r="B26" s="115">
        <v>54813</v>
      </c>
      <c r="C26" s="114">
        <v>33592</v>
      </c>
      <c r="D26" s="114">
        <v>21221</v>
      </c>
      <c r="E26" s="114">
        <v>42844</v>
      </c>
      <c r="F26" s="114">
        <v>11164</v>
      </c>
      <c r="G26" s="114">
        <v>8007</v>
      </c>
      <c r="H26" s="114">
        <v>15000</v>
      </c>
      <c r="I26" s="115">
        <v>17832</v>
      </c>
      <c r="J26" s="114">
        <v>12494</v>
      </c>
      <c r="K26" s="114">
        <v>5338</v>
      </c>
      <c r="L26" s="423">
        <v>5457</v>
      </c>
      <c r="M26" s="424">
        <v>4609</v>
      </c>
    </row>
    <row r="27" spans="1:13" ht="11.1" customHeight="1" x14ac:dyDescent="0.2">
      <c r="A27" s="422" t="s">
        <v>387</v>
      </c>
      <c r="B27" s="115">
        <v>56005</v>
      </c>
      <c r="C27" s="114">
        <v>34365</v>
      </c>
      <c r="D27" s="114">
        <v>21640</v>
      </c>
      <c r="E27" s="114">
        <v>43681</v>
      </c>
      <c r="F27" s="114">
        <v>11528</v>
      </c>
      <c r="G27" s="114">
        <v>7882</v>
      </c>
      <c r="H27" s="114">
        <v>15602</v>
      </c>
      <c r="I27" s="115">
        <v>18223</v>
      </c>
      <c r="J27" s="114">
        <v>12721</v>
      </c>
      <c r="K27" s="114">
        <v>5502</v>
      </c>
      <c r="L27" s="423">
        <v>4283</v>
      </c>
      <c r="M27" s="424">
        <v>3398</v>
      </c>
    </row>
    <row r="28" spans="1:13" ht="11.1" customHeight="1" x14ac:dyDescent="0.2">
      <c r="A28" s="422" t="s">
        <v>388</v>
      </c>
      <c r="B28" s="115">
        <v>57000</v>
      </c>
      <c r="C28" s="114">
        <v>34941</v>
      </c>
      <c r="D28" s="114">
        <v>22059</v>
      </c>
      <c r="E28" s="114">
        <v>45262</v>
      </c>
      <c r="F28" s="114">
        <v>11699</v>
      </c>
      <c r="G28" s="114">
        <v>8691</v>
      </c>
      <c r="H28" s="114">
        <v>15736</v>
      </c>
      <c r="I28" s="115">
        <v>18234</v>
      </c>
      <c r="J28" s="114">
        <v>12541</v>
      </c>
      <c r="K28" s="114">
        <v>5693</v>
      </c>
      <c r="L28" s="423">
        <v>6766</v>
      </c>
      <c r="M28" s="424">
        <v>5930</v>
      </c>
    </row>
    <row r="29" spans="1:13" s="110" customFormat="1" ht="11.1" customHeight="1" x14ac:dyDescent="0.2">
      <c r="A29" s="422" t="s">
        <v>389</v>
      </c>
      <c r="B29" s="115">
        <v>55804</v>
      </c>
      <c r="C29" s="114">
        <v>33801</v>
      </c>
      <c r="D29" s="114">
        <v>22003</v>
      </c>
      <c r="E29" s="114">
        <v>44016</v>
      </c>
      <c r="F29" s="114">
        <v>11776</v>
      </c>
      <c r="G29" s="114">
        <v>8246</v>
      </c>
      <c r="H29" s="114">
        <v>15634</v>
      </c>
      <c r="I29" s="115">
        <v>17970</v>
      </c>
      <c r="J29" s="114">
        <v>12371</v>
      </c>
      <c r="K29" s="114">
        <v>5599</v>
      </c>
      <c r="L29" s="423">
        <v>3198</v>
      </c>
      <c r="M29" s="424">
        <v>4447</v>
      </c>
    </row>
    <row r="30" spans="1:13" ht="15" customHeight="1" x14ac:dyDescent="0.2">
      <c r="A30" s="422" t="s">
        <v>394</v>
      </c>
      <c r="B30" s="115">
        <v>57124</v>
      </c>
      <c r="C30" s="114">
        <v>34682</v>
      </c>
      <c r="D30" s="114">
        <v>22442</v>
      </c>
      <c r="E30" s="114">
        <v>44889</v>
      </c>
      <c r="F30" s="114">
        <v>12226</v>
      </c>
      <c r="G30" s="114">
        <v>8140</v>
      </c>
      <c r="H30" s="114">
        <v>16199</v>
      </c>
      <c r="I30" s="115">
        <v>17430</v>
      </c>
      <c r="J30" s="114">
        <v>11974</v>
      </c>
      <c r="K30" s="114">
        <v>5456</v>
      </c>
      <c r="L30" s="423">
        <v>5859</v>
      </c>
      <c r="M30" s="424">
        <v>4643</v>
      </c>
    </row>
    <row r="31" spans="1:13" ht="11.1" customHeight="1" x14ac:dyDescent="0.2">
      <c r="A31" s="422" t="s">
        <v>387</v>
      </c>
      <c r="B31" s="115">
        <v>57688</v>
      </c>
      <c r="C31" s="114">
        <v>35093</v>
      </c>
      <c r="D31" s="114">
        <v>22595</v>
      </c>
      <c r="E31" s="114">
        <v>45222</v>
      </c>
      <c r="F31" s="114">
        <v>12461</v>
      </c>
      <c r="G31" s="114">
        <v>7996</v>
      </c>
      <c r="H31" s="114">
        <v>16545</v>
      </c>
      <c r="I31" s="115">
        <v>17701</v>
      </c>
      <c r="J31" s="114">
        <v>12127</v>
      </c>
      <c r="K31" s="114">
        <v>5574</v>
      </c>
      <c r="L31" s="423">
        <v>4239</v>
      </c>
      <c r="M31" s="424">
        <v>3678</v>
      </c>
    </row>
    <row r="32" spans="1:13" ht="11.1" customHeight="1" x14ac:dyDescent="0.2">
      <c r="A32" s="422" t="s">
        <v>388</v>
      </c>
      <c r="B32" s="115">
        <v>59361</v>
      </c>
      <c r="C32" s="114">
        <v>36043</v>
      </c>
      <c r="D32" s="114">
        <v>23318</v>
      </c>
      <c r="E32" s="114">
        <v>46704</v>
      </c>
      <c r="F32" s="114">
        <v>12656</v>
      </c>
      <c r="G32" s="114">
        <v>8867</v>
      </c>
      <c r="H32" s="114">
        <v>16828</v>
      </c>
      <c r="I32" s="115">
        <v>17606</v>
      </c>
      <c r="J32" s="114">
        <v>11753</v>
      </c>
      <c r="K32" s="114">
        <v>5853</v>
      </c>
      <c r="L32" s="423">
        <v>6582</v>
      </c>
      <c r="M32" s="424">
        <v>5088</v>
      </c>
    </row>
    <row r="33" spans="1:13" s="110" customFormat="1" ht="11.1" customHeight="1" x14ac:dyDescent="0.2">
      <c r="A33" s="422" t="s">
        <v>389</v>
      </c>
      <c r="B33" s="115">
        <v>57990</v>
      </c>
      <c r="C33" s="114">
        <v>34876</v>
      </c>
      <c r="D33" s="114">
        <v>23114</v>
      </c>
      <c r="E33" s="114">
        <v>45398</v>
      </c>
      <c r="F33" s="114">
        <v>12591</v>
      </c>
      <c r="G33" s="114">
        <v>8321</v>
      </c>
      <c r="H33" s="114">
        <v>16717</v>
      </c>
      <c r="I33" s="115">
        <v>17442</v>
      </c>
      <c r="J33" s="114">
        <v>11764</v>
      </c>
      <c r="K33" s="114">
        <v>5678</v>
      </c>
      <c r="L33" s="423">
        <v>3117</v>
      </c>
      <c r="M33" s="424">
        <v>4521</v>
      </c>
    </row>
    <row r="34" spans="1:13" ht="15" customHeight="1" x14ac:dyDescent="0.2">
      <c r="A34" s="422" t="s">
        <v>395</v>
      </c>
      <c r="B34" s="115">
        <v>59000</v>
      </c>
      <c r="C34" s="114">
        <v>35615</v>
      </c>
      <c r="D34" s="114">
        <v>23385</v>
      </c>
      <c r="E34" s="114">
        <v>46200</v>
      </c>
      <c r="F34" s="114">
        <v>12799</v>
      </c>
      <c r="G34" s="114">
        <v>8226</v>
      </c>
      <c r="H34" s="114">
        <v>17173</v>
      </c>
      <c r="I34" s="115">
        <v>17519</v>
      </c>
      <c r="J34" s="114">
        <v>11771</v>
      </c>
      <c r="K34" s="114">
        <v>5748</v>
      </c>
      <c r="L34" s="423">
        <v>5547</v>
      </c>
      <c r="M34" s="424">
        <v>4512</v>
      </c>
    </row>
    <row r="35" spans="1:13" ht="11.1" customHeight="1" x14ac:dyDescent="0.2">
      <c r="A35" s="422" t="s">
        <v>387</v>
      </c>
      <c r="B35" s="115">
        <v>59768</v>
      </c>
      <c r="C35" s="114">
        <v>36173</v>
      </c>
      <c r="D35" s="114">
        <v>23595</v>
      </c>
      <c r="E35" s="114">
        <v>46801</v>
      </c>
      <c r="F35" s="114">
        <v>12967</v>
      </c>
      <c r="G35" s="114">
        <v>8049</v>
      </c>
      <c r="H35" s="114">
        <v>17528</v>
      </c>
      <c r="I35" s="115">
        <v>17712</v>
      </c>
      <c r="J35" s="114">
        <v>11868</v>
      </c>
      <c r="K35" s="114">
        <v>5844</v>
      </c>
      <c r="L35" s="423">
        <v>4798</v>
      </c>
      <c r="M35" s="424">
        <v>4007</v>
      </c>
    </row>
    <row r="36" spans="1:13" ht="11.1" customHeight="1" x14ac:dyDescent="0.2">
      <c r="A36" s="422" t="s">
        <v>388</v>
      </c>
      <c r="B36" s="115">
        <v>62325</v>
      </c>
      <c r="C36" s="114">
        <v>37557</v>
      </c>
      <c r="D36" s="114">
        <v>24768</v>
      </c>
      <c r="E36" s="114">
        <v>48944</v>
      </c>
      <c r="F36" s="114">
        <v>13381</v>
      </c>
      <c r="G36" s="114">
        <v>9289</v>
      </c>
      <c r="H36" s="114">
        <v>17946</v>
      </c>
      <c r="I36" s="115">
        <v>17782</v>
      </c>
      <c r="J36" s="114">
        <v>11663</v>
      </c>
      <c r="K36" s="114">
        <v>6119</v>
      </c>
      <c r="L36" s="423">
        <v>7451</v>
      </c>
      <c r="M36" s="424">
        <v>5319</v>
      </c>
    </row>
    <row r="37" spans="1:13" s="110" customFormat="1" ht="11.1" customHeight="1" x14ac:dyDescent="0.2">
      <c r="A37" s="422" t="s">
        <v>389</v>
      </c>
      <c r="B37" s="115">
        <v>62016</v>
      </c>
      <c r="C37" s="114">
        <v>37084</v>
      </c>
      <c r="D37" s="114">
        <v>24932</v>
      </c>
      <c r="E37" s="114">
        <v>48422</v>
      </c>
      <c r="F37" s="114">
        <v>13594</v>
      </c>
      <c r="G37" s="114">
        <v>9086</v>
      </c>
      <c r="H37" s="114">
        <v>18074</v>
      </c>
      <c r="I37" s="115">
        <v>17684</v>
      </c>
      <c r="J37" s="114">
        <v>11736</v>
      </c>
      <c r="K37" s="114">
        <v>5948</v>
      </c>
      <c r="L37" s="423">
        <v>3966</v>
      </c>
      <c r="M37" s="424">
        <v>4718</v>
      </c>
    </row>
    <row r="38" spans="1:13" ht="15" customHeight="1" x14ac:dyDescent="0.2">
      <c r="A38" s="425" t="s">
        <v>396</v>
      </c>
      <c r="B38" s="115">
        <v>63091</v>
      </c>
      <c r="C38" s="114">
        <v>37823</v>
      </c>
      <c r="D38" s="114">
        <v>25268</v>
      </c>
      <c r="E38" s="114">
        <v>49200</v>
      </c>
      <c r="F38" s="114">
        <v>13891</v>
      </c>
      <c r="G38" s="114">
        <v>8951</v>
      </c>
      <c r="H38" s="114">
        <v>18408</v>
      </c>
      <c r="I38" s="115">
        <v>17707</v>
      </c>
      <c r="J38" s="114">
        <v>11712</v>
      </c>
      <c r="K38" s="114">
        <v>5995</v>
      </c>
      <c r="L38" s="423">
        <v>6546</v>
      </c>
      <c r="M38" s="424">
        <v>5385</v>
      </c>
    </row>
    <row r="39" spans="1:13" ht="11.1" customHeight="1" x14ac:dyDescent="0.2">
      <c r="A39" s="422" t="s">
        <v>387</v>
      </c>
      <c r="B39" s="115">
        <v>63090</v>
      </c>
      <c r="C39" s="114">
        <v>37998</v>
      </c>
      <c r="D39" s="114">
        <v>25092</v>
      </c>
      <c r="E39" s="114">
        <v>49195</v>
      </c>
      <c r="F39" s="114">
        <v>13895</v>
      </c>
      <c r="G39" s="114">
        <v>8533</v>
      </c>
      <c r="H39" s="114">
        <v>18810</v>
      </c>
      <c r="I39" s="115">
        <v>18166</v>
      </c>
      <c r="J39" s="114">
        <v>11919</v>
      </c>
      <c r="K39" s="114">
        <v>6247</v>
      </c>
      <c r="L39" s="423">
        <v>5086</v>
      </c>
      <c r="M39" s="424">
        <v>5094</v>
      </c>
    </row>
    <row r="40" spans="1:13" ht="11.1" customHeight="1" x14ac:dyDescent="0.2">
      <c r="A40" s="425" t="s">
        <v>388</v>
      </c>
      <c r="B40" s="115">
        <v>65519</v>
      </c>
      <c r="C40" s="114">
        <v>39300</v>
      </c>
      <c r="D40" s="114">
        <v>26219</v>
      </c>
      <c r="E40" s="114">
        <v>51237</v>
      </c>
      <c r="F40" s="114">
        <v>14282</v>
      </c>
      <c r="G40" s="114">
        <v>9756</v>
      </c>
      <c r="H40" s="114">
        <v>19211</v>
      </c>
      <c r="I40" s="115">
        <v>18326</v>
      </c>
      <c r="J40" s="114">
        <v>11716</v>
      </c>
      <c r="K40" s="114">
        <v>6610</v>
      </c>
      <c r="L40" s="423">
        <v>9375</v>
      </c>
      <c r="M40" s="424">
        <v>6923</v>
      </c>
    </row>
    <row r="41" spans="1:13" s="110" customFormat="1" ht="11.1" customHeight="1" x14ac:dyDescent="0.2">
      <c r="A41" s="422" t="s">
        <v>389</v>
      </c>
      <c r="B41" s="115">
        <v>64491</v>
      </c>
      <c r="C41" s="114">
        <v>38307</v>
      </c>
      <c r="D41" s="114">
        <v>26184</v>
      </c>
      <c r="E41" s="114">
        <v>50007</v>
      </c>
      <c r="F41" s="114">
        <v>14484</v>
      </c>
      <c r="G41" s="114">
        <v>9271</v>
      </c>
      <c r="H41" s="114">
        <v>19298</v>
      </c>
      <c r="I41" s="115">
        <v>18125</v>
      </c>
      <c r="J41" s="114">
        <v>11631</v>
      </c>
      <c r="K41" s="114">
        <v>6494</v>
      </c>
      <c r="L41" s="423">
        <v>4384</v>
      </c>
      <c r="M41" s="424">
        <v>5276</v>
      </c>
    </row>
    <row r="42" spans="1:13" ht="15" customHeight="1" x14ac:dyDescent="0.2">
      <c r="A42" s="422" t="s">
        <v>397</v>
      </c>
      <c r="B42" s="115">
        <v>65564</v>
      </c>
      <c r="C42" s="114">
        <v>39142</v>
      </c>
      <c r="D42" s="114">
        <v>26422</v>
      </c>
      <c r="E42" s="114">
        <v>50865</v>
      </c>
      <c r="F42" s="114">
        <v>14699</v>
      </c>
      <c r="G42" s="114">
        <v>9152</v>
      </c>
      <c r="H42" s="114">
        <v>19809</v>
      </c>
      <c r="I42" s="115">
        <v>18396</v>
      </c>
      <c r="J42" s="114">
        <v>11760</v>
      </c>
      <c r="K42" s="114">
        <v>6636</v>
      </c>
      <c r="L42" s="423">
        <v>6338</v>
      </c>
      <c r="M42" s="424">
        <v>5463</v>
      </c>
    </row>
    <row r="43" spans="1:13" ht="11.1" customHeight="1" x14ac:dyDescent="0.2">
      <c r="A43" s="422" t="s">
        <v>387</v>
      </c>
      <c r="B43" s="115">
        <v>65915</v>
      </c>
      <c r="C43" s="114">
        <v>39358</v>
      </c>
      <c r="D43" s="114">
        <v>26557</v>
      </c>
      <c r="E43" s="114">
        <v>51026</v>
      </c>
      <c r="F43" s="114">
        <v>14889</v>
      </c>
      <c r="G43" s="114">
        <v>8820</v>
      </c>
      <c r="H43" s="114">
        <v>20197</v>
      </c>
      <c r="I43" s="115">
        <v>19057</v>
      </c>
      <c r="J43" s="114">
        <v>12084</v>
      </c>
      <c r="K43" s="114">
        <v>6973</v>
      </c>
      <c r="L43" s="423">
        <v>5729</v>
      </c>
      <c r="M43" s="424">
        <v>5134</v>
      </c>
    </row>
    <row r="44" spans="1:13" ht="11.1" customHeight="1" x14ac:dyDescent="0.2">
      <c r="A44" s="422" t="s">
        <v>388</v>
      </c>
      <c r="B44" s="115">
        <v>67745</v>
      </c>
      <c r="C44" s="114">
        <v>40367</v>
      </c>
      <c r="D44" s="114">
        <v>27378</v>
      </c>
      <c r="E44" s="114">
        <v>52576</v>
      </c>
      <c r="F44" s="114">
        <v>15169</v>
      </c>
      <c r="G44" s="114">
        <v>10016</v>
      </c>
      <c r="H44" s="114">
        <v>20387</v>
      </c>
      <c r="I44" s="115">
        <v>19184</v>
      </c>
      <c r="J44" s="114">
        <v>11852</v>
      </c>
      <c r="K44" s="114">
        <v>7332</v>
      </c>
      <c r="L44" s="423">
        <v>8445</v>
      </c>
      <c r="M44" s="424">
        <v>6349</v>
      </c>
    </row>
    <row r="45" spans="1:13" s="110" customFormat="1" ht="11.1" customHeight="1" x14ac:dyDescent="0.2">
      <c r="A45" s="422" t="s">
        <v>389</v>
      </c>
      <c r="B45" s="115">
        <v>66624</v>
      </c>
      <c r="C45" s="114">
        <v>39314</v>
      </c>
      <c r="D45" s="114">
        <v>27310</v>
      </c>
      <c r="E45" s="114">
        <v>51355</v>
      </c>
      <c r="F45" s="114">
        <v>15269</v>
      </c>
      <c r="G45" s="114">
        <v>9539</v>
      </c>
      <c r="H45" s="114">
        <v>20313</v>
      </c>
      <c r="I45" s="115">
        <v>19064</v>
      </c>
      <c r="J45" s="114">
        <v>11860</v>
      </c>
      <c r="K45" s="114">
        <v>7204</v>
      </c>
      <c r="L45" s="423">
        <v>4502</v>
      </c>
      <c r="M45" s="424">
        <v>5752</v>
      </c>
    </row>
    <row r="46" spans="1:13" ht="15" customHeight="1" x14ac:dyDescent="0.2">
      <c r="A46" s="422" t="s">
        <v>398</v>
      </c>
      <c r="B46" s="115">
        <v>67392</v>
      </c>
      <c r="C46" s="114">
        <v>39948</v>
      </c>
      <c r="D46" s="114">
        <v>27444</v>
      </c>
      <c r="E46" s="114">
        <v>51877</v>
      </c>
      <c r="F46" s="114">
        <v>15515</v>
      </c>
      <c r="G46" s="114">
        <v>9383</v>
      </c>
      <c r="H46" s="114">
        <v>20663</v>
      </c>
      <c r="I46" s="115">
        <v>19308</v>
      </c>
      <c r="J46" s="114">
        <v>11933</v>
      </c>
      <c r="K46" s="114">
        <v>7375</v>
      </c>
      <c r="L46" s="423">
        <v>6654</v>
      </c>
      <c r="M46" s="424">
        <v>5919</v>
      </c>
    </row>
    <row r="47" spans="1:13" ht="11.1" customHeight="1" x14ac:dyDescent="0.2">
      <c r="A47" s="422" t="s">
        <v>387</v>
      </c>
      <c r="B47" s="115">
        <v>67620</v>
      </c>
      <c r="C47" s="114">
        <v>40170</v>
      </c>
      <c r="D47" s="114">
        <v>27450</v>
      </c>
      <c r="E47" s="114">
        <v>51967</v>
      </c>
      <c r="F47" s="114">
        <v>15653</v>
      </c>
      <c r="G47" s="114">
        <v>8991</v>
      </c>
      <c r="H47" s="114">
        <v>21002</v>
      </c>
      <c r="I47" s="115">
        <v>19577</v>
      </c>
      <c r="J47" s="114">
        <v>12142</v>
      </c>
      <c r="K47" s="114">
        <v>7435</v>
      </c>
      <c r="L47" s="423">
        <v>5466</v>
      </c>
      <c r="M47" s="424">
        <v>5380</v>
      </c>
    </row>
    <row r="48" spans="1:13" ht="11.1" customHeight="1" x14ac:dyDescent="0.2">
      <c r="A48" s="422" t="s">
        <v>388</v>
      </c>
      <c r="B48" s="115">
        <v>69531</v>
      </c>
      <c r="C48" s="114">
        <v>41245</v>
      </c>
      <c r="D48" s="114">
        <v>28286</v>
      </c>
      <c r="E48" s="114">
        <v>53521</v>
      </c>
      <c r="F48" s="114">
        <v>16010</v>
      </c>
      <c r="G48" s="114">
        <v>10173</v>
      </c>
      <c r="H48" s="114">
        <v>21271</v>
      </c>
      <c r="I48" s="115">
        <v>19539</v>
      </c>
      <c r="J48" s="114">
        <v>11735</v>
      </c>
      <c r="K48" s="114">
        <v>7804</v>
      </c>
      <c r="L48" s="423">
        <v>8328</v>
      </c>
      <c r="M48" s="424">
        <v>6589</v>
      </c>
    </row>
    <row r="49" spans="1:17" s="110" customFormat="1" ht="11.1" customHeight="1" x14ac:dyDescent="0.2">
      <c r="A49" s="422" t="s">
        <v>389</v>
      </c>
      <c r="B49" s="115">
        <v>68181</v>
      </c>
      <c r="C49" s="114">
        <v>40116</v>
      </c>
      <c r="D49" s="114">
        <v>28065</v>
      </c>
      <c r="E49" s="114">
        <v>51931</v>
      </c>
      <c r="F49" s="114">
        <v>16250</v>
      </c>
      <c r="G49" s="114">
        <v>9635</v>
      </c>
      <c r="H49" s="114">
        <v>21127</v>
      </c>
      <c r="I49" s="115">
        <v>19412</v>
      </c>
      <c r="J49" s="114">
        <v>11715</v>
      </c>
      <c r="K49" s="114">
        <v>7697</v>
      </c>
      <c r="L49" s="423">
        <v>4518</v>
      </c>
      <c r="M49" s="424">
        <v>5965</v>
      </c>
    </row>
    <row r="50" spans="1:17" ht="15" customHeight="1" x14ac:dyDescent="0.2">
      <c r="A50" s="422" t="s">
        <v>399</v>
      </c>
      <c r="B50" s="143">
        <v>68732</v>
      </c>
      <c r="C50" s="144">
        <v>40521</v>
      </c>
      <c r="D50" s="144">
        <v>28211</v>
      </c>
      <c r="E50" s="144">
        <v>52388</v>
      </c>
      <c r="F50" s="144">
        <v>16344</v>
      </c>
      <c r="G50" s="144">
        <v>9487</v>
      </c>
      <c r="H50" s="144">
        <v>21405</v>
      </c>
      <c r="I50" s="143">
        <v>19000</v>
      </c>
      <c r="J50" s="144">
        <v>11472</v>
      </c>
      <c r="K50" s="144">
        <v>7528</v>
      </c>
      <c r="L50" s="426">
        <v>6384</v>
      </c>
      <c r="M50" s="427">
        <v>5741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1.988366571699905</v>
      </c>
      <c r="C6" s="480">
        <f>'Tabelle 3.3'!J11</f>
        <v>-1.595193702092397</v>
      </c>
      <c r="D6" s="481">
        <f t="shared" ref="D6:E9" si="0">IF(OR(AND(B6&gt;=-50,B6&lt;=50),ISNUMBER(B6)=FALSE),B6,"")</f>
        <v>1.988366571699905</v>
      </c>
      <c r="E6" s="481">
        <f t="shared" si="0"/>
        <v>-1.595193702092397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1.988366571699905</v>
      </c>
      <c r="C14" s="480">
        <f>'Tabelle 3.3'!J11</f>
        <v>-1.595193702092397</v>
      </c>
      <c r="D14" s="481">
        <f>IF(OR(AND(B14&gt;=-50,B14&lt;=50),ISNUMBER(B14)=FALSE),B14,"")</f>
        <v>1.988366571699905</v>
      </c>
      <c r="E14" s="481">
        <f>IF(OR(AND(C14&gt;=-50,C14&lt;=50),ISNUMBER(C14)=FALSE),C14,"")</f>
        <v>-1.595193702092397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1.1177644710578842</v>
      </c>
      <c r="C15" s="480">
        <f>'Tabelle 3.3'!J12</f>
        <v>3.075768942235559</v>
      </c>
      <c r="D15" s="481">
        <f t="shared" ref="D15:E45" si="3">IF(OR(AND(B15&gt;=-50,B15&lt;=50),ISNUMBER(B15)=FALSE),B15,"")</f>
        <v>1.1177644710578842</v>
      </c>
      <c r="E15" s="481">
        <f t="shared" si="3"/>
        <v>3.075768942235559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-1.953125</v>
      </c>
      <c r="C16" s="480">
        <f>'Tabelle 3.3'!J13</f>
        <v>1.6</v>
      </c>
      <c r="D16" s="481">
        <f t="shared" si="3"/>
        <v>-1.953125</v>
      </c>
      <c r="E16" s="481">
        <f t="shared" si="3"/>
        <v>1.6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-1.3379872018615475</v>
      </c>
      <c r="C17" s="480">
        <f>'Tabelle 3.3'!J14</f>
        <v>1.1663066954643628</v>
      </c>
      <c r="D17" s="481">
        <f t="shared" si="3"/>
        <v>-1.3379872018615475</v>
      </c>
      <c r="E17" s="481">
        <f t="shared" si="3"/>
        <v>1.1663066954643628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-0.1414780292942743</v>
      </c>
      <c r="C18" s="480">
        <f>'Tabelle 3.3'!J15</f>
        <v>4.8022598870056497</v>
      </c>
      <c r="D18" s="481">
        <f t="shared" si="3"/>
        <v>-0.1414780292942743</v>
      </c>
      <c r="E18" s="481">
        <f t="shared" si="3"/>
        <v>4.8022598870056497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-3.2220131702728128</v>
      </c>
      <c r="C19" s="480">
        <f>'Tabelle 3.3'!J16</f>
        <v>-4.1388518024032042</v>
      </c>
      <c r="D19" s="481">
        <f t="shared" si="3"/>
        <v>-3.2220131702728128</v>
      </c>
      <c r="E19" s="481">
        <f t="shared" si="3"/>
        <v>-4.1388518024032042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-0.43787629994526545</v>
      </c>
      <c r="C20" s="480">
        <f>'Tabelle 3.3'!J17</f>
        <v>-6.666666666666667</v>
      </c>
      <c r="D20" s="481">
        <f t="shared" si="3"/>
        <v>-0.43787629994526545</v>
      </c>
      <c r="E20" s="481">
        <f t="shared" si="3"/>
        <v>-6.666666666666667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1.9621988169095368</v>
      </c>
      <c r="C21" s="480">
        <f>'Tabelle 3.3'!J18</f>
        <v>0.970873786407767</v>
      </c>
      <c r="D21" s="481">
        <f t="shared" si="3"/>
        <v>1.9621988169095368</v>
      </c>
      <c r="E21" s="481">
        <f t="shared" si="3"/>
        <v>0.970873786407767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3.5240793201133145</v>
      </c>
      <c r="C22" s="480">
        <f>'Tabelle 3.3'!J19</f>
        <v>-1.1733646230566148</v>
      </c>
      <c r="D22" s="481">
        <f t="shared" si="3"/>
        <v>3.5240793201133145</v>
      </c>
      <c r="E22" s="481">
        <f t="shared" si="3"/>
        <v>-1.1733646230566148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9.2468307233407909</v>
      </c>
      <c r="C23" s="480">
        <f>'Tabelle 3.3'!J20</f>
        <v>-0.23795359904818561</v>
      </c>
      <c r="D23" s="481">
        <f t="shared" si="3"/>
        <v>9.2468307233407909</v>
      </c>
      <c r="E23" s="481">
        <f t="shared" si="3"/>
        <v>-0.23795359904818561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-0.30612244897959184</v>
      </c>
      <c r="C24" s="480">
        <f>'Tabelle 3.3'!J21</f>
        <v>-7.0124481327800829</v>
      </c>
      <c r="D24" s="481">
        <f t="shared" si="3"/>
        <v>-0.30612244897959184</v>
      </c>
      <c r="E24" s="481">
        <f t="shared" si="3"/>
        <v>-7.0124481327800829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10.70559610705596</v>
      </c>
      <c r="C25" s="480">
        <f>'Tabelle 3.3'!J22</f>
        <v>-5</v>
      </c>
      <c r="D25" s="481">
        <f t="shared" si="3"/>
        <v>10.70559610705596</v>
      </c>
      <c r="E25" s="481">
        <f t="shared" si="3"/>
        <v>-5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1.2409513960703207</v>
      </c>
      <c r="C26" s="480">
        <f>'Tabelle 3.3'!J23</f>
        <v>2.0833333333333335</v>
      </c>
      <c r="D26" s="481">
        <f t="shared" si="3"/>
        <v>1.2409513960703207</v>
      </c>
      <c r="E26" s="481">
        <f t="shared" si="3"/>
        <v>2.0833333333333335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1.6934557979334099</v>
      </c>
      <c r="C27" s="480">
        <f>'Tabelle 3.3'!J24</f>
        <v>6.6959385290889131</v>
      </c>
      <c r="D27" s="481">
        <f t="shared" si="3"/>
        <v>1.6934557979334099</v>
      </c>
      <c r="E27" s="481">
        <f t="shared" si="3"/>
        <v>6.6959385290889131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7.4912016088486677</v>
      </c>
      <c r="C28" s="480">
        <f>'Tabelle 3.3'!J25</f>
        <v>6.9216757741347905</v>
      </c>
      <c r="D28" s="481">
        <f t="shared" si="3"/>
        <v>7.4912016088486677</v>
      </c>
      <c r="E28" s="481">
        <f t="shared" si="3"/>
        <v>6.9216757741347905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15.514235909355026</v>
      </c>
      <c r="C29" s="480">
        <f>'Tabelle 3.3'!J26</f>
        <v>-44.970414201183431</v>
      </c>
      <c r="D29" s="481">
        <f t="shared" si="3"/>
        <v>15.514235909355026</v>
      </c>
      <c r="E29" s="481">
        <f t="shared" si="3"/>
        <v>-44.970414201183431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3.2725321888412018</v>
      </c>
      <c r="C30" s="480">
        <f>'Tabelle 3.3'!J27</f>
        <v>-3.5398230088495577</v>
      </c>
      <c r="D30" s="481">
        <f t="shared" si="3"/>
        <v>3.2725321888412018</v>
      </c>
      <c r="E30" s="481">
        <f t="shared" si="3"/>
        <v>-3.5398230088495577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2.7586206896551726</v>
      </c>
      <c r="C31" s="480">
        <f>'Tabelle 3.3'!J28</f>
        <v>-7.7358490566037732</v>
      </c>
      <c r="D31" s="481">
        <f t="shared" si="3"/>
        <v>2.7586206896551726</v>
      </c>
      <c r="E31" s="481">
        <f t="shared" si="3"/>
        <v>-7.7358490566037732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2.713536848596978</v>
      </c>
      <c r="C32" s="480">
        <f>'Tabelle 3.3'!J29</f>
        <v>-1.7142857142857142</v>
      </c>
      <c r="D32" s="481">
        <f t="shared" si="3"/>
        <v>2.713536848596978</v>
      </c>
      <c r="E32" s="481">
        <f t="shared" si="3"/>
        <v>-1.7142857142857142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5.2860246198406955</v>
      </c>
      <c r="C33" s="480">
        <f>'Tabelle 3.3'!J30</f>
        <v>1.589825119236884</v>
      </c>
      <c r="D33" s="481">
        <f t="shared" si="3"/>
        <v>5.2860246198406955</v>
      </c>
      <c r="E33" s="481">
        <f t="shared" si="3"/>
        <v>1.589825119236884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-1.1258955987717503</v>
      </c>
      <c r="C34" s="480">
        <f>'Tabelle 3.3'!J31</f>
        <v>-8.8888888888888893</v>
      </c>
      <c r="D34" s="481">
        <f t="shared" si="3"/>
        <v>-1.1258955987717503</v>
      </c>
      <c r="E34" s="481">
        <f t="shared" si="3"/>
        <v>-8.8888888888888893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1.1177644710578842</v>
      </c>
      <c r="C37" s="480">
        <f>'Tabelle 3.3'!J34</f>
        <v>3.075768942235559</v>
      </c>
      <c r="D37" s="481">
        <f t="shared" si="3"/>
        <v>1.1177644710578842</v>
      </c>
      <c r="E37" s="481">
        <f t="shared" si="3"/>
        <v>3.075768942235559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-0.60392053329813211</v>
      </c>
      <c r="C38" s="480">
        <f>'Tabelle 3.3'!J35</f>
        <v>1.1312812417784794</v>
      </c>
      <c r="D38" s="481">
        <f t="shared" si="3"/>
        <v>-0.60392053329813211</v>
      </c>
      <c r="E38" s="481">
        <f t="shared" si="3"/>
        <v>1.1312812417784794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4.3287164213630973</v>
      </c>
      <c r="C39" s="480">
        <f>'Tabelle 3.3'!J36</f>
        <v>-2.765627204741075</v>
      </c>
      <c r="D39" s="481">
        <f t="shared" si="3"/>
        <v>4.3287164213630973</v>
      </c>
      <c r="E39" s="481">
        <f t="shared" si="3"/>
        <v>-2.765627204741075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4.3287164213630973</v>
      </c>
      <c r="C45" s="480">
        <f>'Tabelle 3.3'!J36</f>
        <v>-2.765627204741075</v>
      </c>
      <c r="D45" s="481">
        <f t="shared" si="3"/>
        <v>4.3287164213630973</v>
      </c>
      <c r="E45" s="481">
        <f t="shared" si="3"/>
        <v>-2.765627204741075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54813</v>
      </c>
      <c r="C51" s="487">
        <v>12494</v>
      </c>
      <c r="D51" s="487">
        <v>5338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56005</v>
      </c>
      <c r="C52" s="487">
        <v>12721</v>
      </c>
      <c r="D52" s="487">
        <v>5502</v>
      </c>
      <c r="E52" s="488">
        <f t="shared" ref="E52:G70" si="11">IF($A$51=37802,IF(COUNTBLANK(B$51:B$70)&gt;0,#N/A,B52/B$51*100),IF(COUNTBLANK(B$51:B$75)&gt;0,#N/A,B52/B$51*100))</f>
        <v>102.17466659369127</v>
      </c>
      <c r="F52" s="488">
        <f t="shared" si="11"/>
        <v>101.81687209860732</v>
      </c>
      <c r="G52" s="488">
        <f t="shared" si="11"/>
        <v>103.07231172723867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57000</v>
      </c>
      <c r="C53" s="487">
        <v>12541</v>
      </c>
      <c r="D53" s="487">
        <v>5693</v>
      </c>
      <c r="E53" s="488">
        <f t="shared" si="11"/>
        <v>103.98992939631108</v>
      </c>
      <c r="F53" s="488">
        <f t="shared" si="11"/>
        <v>100.37618056667202</v>
      </c>
      <c r="G53" s="488">
        <f t="shared" si="11"/>
        <v>106.65043087298614</v>
      </c>
      <c r="H53" s="489">
        <f>IF(ISERROR(L53)=TRUE,IF(MONTH(A53)=MONTH(MAX(A$51:A$75)),A53,""),"")</f>
        <v>41883</v>
      </c>
      <c r="I53" s="488">
        <f t="shared" si="12"/>
        <v>103.98992939631108</v>
      </c>
      <c r="J53" s="488">
        <f t="shared" si="10"/>
        <v>100.37618056667202</v>
      </c>
      <c r="K53" s="488">
        <f t="shared" si="10"/>
        <v>106.65043087298614</v>
      </c>
      <c r="L53" s="488" t="e">
        <f t="shared" si="13"/>
        <v>#N/A</v>
      </c>
    </row>
    <row r="54" spans="1:14" ht="15" customHeight="1" x14ac:dyDescent="0.2">
      <c r="A54" s="490" t="s">
        <v>462</v>
      </c>
      <c r="B54" s="487">
        <v>55804</v>
      </c>
      <c r="C54" s="487">
        <v>12371</v>
      </c>
      <c r="D54" s="487">
        <v>5599</v>
      </c>
      <c r="E54" s="488">
        <f t="shared" si="11"/>
        <v>101.80796526371481</v>
      </c>
      <c r="F54" s="488">
        <f t="shared" si="11"/>
        <v>99.015527453177526</v>
      </c>
      <c r="G54" s="488">
        <f t="shared" si="11"/>
        <v>104.88947171225178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57124</v>
      </c>
      <c r="C55" s="487">
        <v>11974</v>
      </c>
      <c r="D55" s="487">
        <v>5456</v>
      </c>
      <c r="E55" s="488">
        <f t="shared" si="11"/>
        <v>104.21615310236622</v>
      </c>
      <c r="F55" s="488">
        <f t="shared" si="11"/>
        <v>95.838002241075714</v>
      </c>
      <c r="G55" s="488">
        <f t="shared" si="11"/>
        <v>102.21056575496441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57688</v>
      </c>
      <c r="C56" s="487">
        <v>12127</v>
      </c>
      <c r="D56" s="487">
        <v>5574</v>
      </c>
      <c r="E56" s="488">
        <f t="shared" si="11"/>
        <v>105.24510608797183</v>
      </c>
      <c r="F56" s="488">
        <f t="shared" si="11"/>
        <v>97.062590043220737</v>
      </c>
      <c r="G56" s="488">
        <f t="shared" si="11"/>
        <v>104.42113150992883</v>
      </c>
      <c r="H56" s="489" t="str">
        <f t="shared" si="14"/>
        <v/>
      </c>
      <c r="I56" s="488" t="str">
        <f t="shared" si="12"/>
        <v/>
      </c>
      <c r="J56" s="488" t="str">
        <f t="shared" si="10"/>
        <v/>
      </c>
      <c r="K56" s="488" t="str">
        <f t="shared" si="10"/>
        <v/>
      </c>
      <c r="L56" s="488" t="e">
        <f t="shared" si="13"/>
        <v>#N/A</v>
      </c>
    </row>
    <row r="57" spans="1:14" ht="15" customHeight="1" x14ac:dyDescent="0.2">
      <c r="A57" s="490">
        <v>42248</v>
      </c>
      <c r="B57" s="487">
        <v>59361</v>
      </c>
      <c r="C57" s="487">
        <v>11753</v>
      </c>
      <c r="D57" s="487">
        <v>5853</v>
      </c>
      <c r="E57" s="488">
        <f t="shared" si="11"/>
        <v>108.29730173498989</v>
      </c>
      <c r="F57" s="488">
        <f t="shared" si="11"/>
        <v>94.069153193532898</v>
      </c>
      <c r="G57" s="488">
        <f t="shared" si="11"/>
        <v>109.64780816785313</v>
      </c>
      <c r="H57" s="489">
        <f t="shared" si="14"/>
        <v>42248</v>
      </c>
      <c r="I57" s="488">
        <f t="shared" si="12"/>
        <v>108.29730173498989</v>
      </c>
      <c r="J57" s="488">
        <f t="shared" si="10"/>
        <v>94.069153193532898</v>
      </c>
      <c r="K57" s="488">
        <f t="shared" si="10"/>
        <v>109.64780816785313</v>
      </c>
      <c r="L57" s="488" t="e">
        <f t="shared" si="13"/>
        <v>#N/A</v>
      </c>
    </row>
    <row r="58" spans="1:14" ht="15" customHeight="1" x14ac:dyDescent="0.2">
      <c r="A58" s="490" t="s">
        <v>465</v>
      </c>
      <c r="B58" s="487">
        <v>57990</v>
      </c>
      <c r="C58" s="487">
        <v>11764</v>
      </c>
      <c r="D58" s="487">
        <v>5678</v>
      </c>
      <c r="E58" s="488">
        <f t="shared" si="11"/>
        <v>105.79607027529964</v>
      </c>
      <c r="F58" s="488">
        <f t="shared" si="11"/>
        <v>94.157195453817835</v>
      </c>
      <c r="G58" s="488">
        <f t="shared" si="11"/>
        <v>106.36942675159236</v>
      </c>
      <c r="H58" s="489" t="str">
        <f t="shared" si="14"/>
        <v/>
      </c>
      <c r="I58" s="488" t="str">
        <f t="shared" si="12"/>
        <v/>
      </c>
      <c r="J58" s="488" t="str">
        <f t="shared" si="10"/>
        <v/>
      </c>
      <c r="K58" s="488" t="str">
        <f t="shared" si="10"/>
        <v/>
      </c>
      <c r="L58" s="488" t="e">
        <f t="shared" si="13"/>
        <v>#N/A</v>
      </c>
    </row>
    <row r="59" spans="1:14" ht="15" customHeight="1" x14ac:dyDescent="0.2">
      <c r="A59" s="490" t="s">
        <v>466</v>
      </c>
      <c r="B59" s="487">
        <v>59000</v>
      </c>
      <c r="C59" s="487">
        <v>11771</v>
      </c>
      <c r="D59" s="487">
        <v>5748</v>
      </c>
      <c r="E59" s="488">
        <f t="shared" si="11"/>
        <v>107.63869884881323</v>
      </c>
      <c r="F59" s="488">
        <f t="shared" si="11"/>
        <v>94.21322234672644</v>
      </c>
      <c r="G59" s="488">
        <f t="shared" si="11"/>
        <v>107.68077931809668</v>
      </c>
      <c r="H59" s="489" t="str">
        <f t="shared" si="14"/>
        <v/>
      </c>
      <c r="I59" s="488" t="str">
        <f t="shared" si="12"/>
        <v/>
      </c>
      <c r="J59" s="488" t="str">
        <f t="shared" si="10"/>
        <v/>
      </c>
      <c r="K59" s="488" t="str">
        <f t="shared" si="10"/>
        <v/>
      </c>
      <c r="L59" s="488" t="e">
        <f t="shared" si="13"/>
        <v>#N/A</v>
      </c>
    </row>
    <row r="60" spans="1:14" ht="15" customHeight="1" x14ac:dyDescent="0.2">
      <c r="A60" s="490" t="s">
        <v>467</v>
      </c>
      <c r="B60" s="487">
        <v>59768</v>
      </c>
      <c r="C60" s="487">
        <v>11868</v>
      </c>
      <c r="D60" s="487">
        <v>5844</v>
      </c>
      <c r="E60" s="488">
        <f t="shared" si="11"/>
        <v>109.03982631857406</v>
      </c>
      <c r="F60" s="488">
        <f t="shared" si="11"/>
        <v>94.989595005602695</v>
      </c>
      <c r="G60" s="488">
        <f t="shared" si="11"/>
        <v>109.47920569501686</v>
      </c>
      <c r="H60" s="489" t="str">
        <f t="shared" si="14"/>
        <v/>
      </c>
      <c r="I60" s="488" t="str">
        <f t="shared" si="12"/>
        <v/>
      </c>
      <c r="J60" s="488" t="str">
        <f t="shared" si="10"/>
        <v/>
      </c>
      <c r="K60" s="488" t="str">
        <f t="shared" si="10"/>
        <v/>
      </c>
      <c r="L60" s="488" t="e">
        <f t="shared" si="13"/>
        <v>#N/A</v>
      </c>
    </row>
    <row r="61" spans="1:14" ht="15" customHeight="1" x14ac:dyDescent="0.2">
      <c r="A61" s="490">
        <v>42614</v>
      </c>
      <c r="B61" s="487">
        <v>62325</v>
      </c>
      <c r="C61" s="487">
        <v>11663</v>
      </c>
      <c r="D61" s="487">
        <v>6119</v>
      </c>
      <c r="E61" s="488">
        <f t="shared" si="11"/>
        <v>113.70477806359804</v>
      </c>
      <c r="F61" s="488">
        <f t="shared" si="11"/>
        <v>93.348807427565234</v>
      </c>
      <c r="G61" s="488">
        <f t="shared" si="11"/>
        <v>114.6309479205695</v>
      </c>
      <c r="H61" s="489">
        <f t="shared" si="14"/>
        <v>42614</v>
      </c>
      <c r="I61" s="488">
        <f t="shared" si="12"/>
        <v>113.70477806359804</v>
      </c>
      <c r="J61" s="488">
        <f t="shared" si="10"/>
        <v>93.348807427565234</v>
      </c>
      <c r="K61" s="488">
        <f t="shared" si="10"/>
        <v>114.6309479205695</v>
      </c>
      <c r="L61" s="488" t="e">
        <f t="shared" si="13"/>
        <v>#N/A</v>
      </c>
    </row>
    <row r="62" spans="1:14" ht="15" customHeight="1" x14ac:dyDescent="0.2">
      <c r="A62" s="490" t="s">
        <v>468</v>
      </c>
      <c r="B62" s="487">
        <v>62016</v>
      </c>
      <c r="C62" s="487">
        <v>11736</v>
      </c>
      <c r="D62" s="487">
        <v>5948</v>
      </c>
      <c r="E62" s="488">
        <f t="shared" si="11"/>
        <v>113.14104318318647</v>
      </c>
      <c r="F62" s="488">
        <f t="shared" si="11"/>
        <v>93.933087882183457</v>
      </c>
      <c r="G62" s="488">
        <f t="shared" si="11"/>
        <v>111.42750093668042</v>
      </c>
      <c r="H62" s="489" t="str">
        <f t="shared" si="14"/>
        <v/>
      </c>
      <c r="I62" s="488" t="str">
        <f t="shared" si="12"/>
        <v/>
      </c>
      <c r="J62" s="488" t="str">
        <f t="shared" si="10"/>
        <v/>
      </c>
      <c r="K62" s="488" t="str">
        <f t="shared" si="10"/>
        <v/>
      </c>
      <c r="L62" s="488" t="e">
        <f t="shared" si="13"/>
        <v>#N/A</v>
      </c>
    </row>
    <row r="63" spans="1:14" ht="15" customHeight="1" x14ac:dyDescent="0.2">
      <c r="A63" s="490" t="s">
        <v>469</v>
      </c>
      <c r="B63" s="487">
        <v>63091</v>
      </c>
      <c r="C63" s="487">
        <v>11712</v>
      </c>
      <c r="D63" s="487">
        <v>5995</v>
      </c>
      <c r="E63" s="488">
        <f t="shared" si="11"/>
        <v>115.10225676390637</v>
      </c>
      <c r="F63" s="488">
        <f t="shared" si="11"/>
        <v>93.740995677925412</v>
      </c>
      <c r="G63" s="488">
        <f t="shared" si="11"/>
        <v>112.30798051704758</v>
      </c>
      <c r="H63" s="489" t="str">
        <f t="shared" si="14"/>
        <v/>
      </c>
      <c r="I63" s="488" t="str">
        <f t="shared" si="12"/>
        <v/>
      </c>
      <c r="J63" s="488" t="str">
        <f t="shared" si="10"/>
        <v/>
      </c>
      <c r="K63" s="488" t="str">
        <f t="shared" si="10"/>
        <v/>
      </c>
      <c r="L63" s="488" t="e">
        <f t="shared" si="13"/>
        <v>#N/A</v>
      </c>
    </row>
    <row r="64" spans="1:14" ht="15" customHeight="1" x14ac:dyDescent="0.2">
      <c r="A64" s="490" t="s">
        <v>470</v>
      </c>
      <c r="B64" s="487">
        <v>63090</v>
      </c>
      <c r="C64" s="487">
        <v>11919</v>
      </c>
      <c r="D64" s="487">
        <v>6247</v>
      </c>
      <c r="E64" s="488">
        <f t="shared" si="11"/>
        <v>115.10043237918013</v>
      </c>
      <c r="F64" s="488">
        <f t="shared" si="11"/>
        <v>95.397790939651031</v>
      </c>
      <c r="G64" s="488">
        <f t="shared" si="11"/>
        <v>117.0288497564631</v>
      </c>
      <c r="H64" s="489" t="str">
        <f t="shared" si="14"/>
        <v/>
      </c>
      <c r="I64" s="488" t="str">
        <f t="shared" si="12"/>
        <v/>
      </c>
      <c r="J64" s="488" t="str">
        <f t="shared" si="10"/>
        <v/>
      </c>
      <c r="K64" s="488" t="str">
        <f t="shared" si="10"/>
        <v/>
      </c>
      <c r="L64" s="488" t="e">
        <f t="shared" si="13"/>
        <v>#N/A</v>
      </c>
    </row>
    <row r="65" spans="1:12" ht="15" customHeight="1" x14ac:dyDescent="0.2">
      <c r="A65" s="490">
        <v>42979</v>
      </c>
      <c r="B65" s="487">
        <v>65519</v>
      </c>
      <c r="C65" s="487">
        <v>11716</v>
      </c>
      <c r="D65" s="487">
        <v>6610</v>
      </c>
      <c r="E65" s="488">
        <f t="shared" si="11"/>
        <v>119.53186287924397</v>
      </c>
      <c r="F65" s="488">
        <f t="shared" si="11"/>
        <v>93.773011045301743</v>
      </c>
      <c r="G65" s="488">
        <f t="shared" si="11"/>
        <v>123.82914949419259</v>
      </c>
      <c r="H65" s="489">
        <f t="shared" si="14"/>
        <v>42979</v>
      </c>
      <c r="I65" s="488">
        <f t="shared" si="12"/>
        <v>119.53186287924397</v>
      </c>
      <c r="J65" s="488">
        <f t="shared" si="10"/>
        <v>93.773011045301743</v>
      </c>
      <c r="K65" s="488">
        <f t="shared" si="10"/>
        <v>123.82914949419259</v>
      </c>
      <c r="L65" s="488" t="e">
        <f t="shared" si="13"/>
        <v>#N/A</v>
      </c>
    </row>
    <row r="66" spans="1:12" ht="15" customHeight="1" x14ac:dyDescent="0.2">
      <c r="A66" s="490" t="s">
        <v>471</v>
      </c>
      <c r="B66" s="487">
        <v>64491</v>
      </c>
      <c r="C66" s="487">
        <v>11631</v>
      </c>
      <c r="D66" s="487">
        <v>6494</v>
      </c>
      <c r="E66" s="488">
        <f t="shared" si="11"/>
        <v>117.65639538065787</v>
      </c>
      <c r="F66" s="488">
        <f t="shared" si="11"/>
        <v>93.092684488554511</v>
      </c>
      <c r="G66" s="488">
        <f t="shared" si="11"/>
        <v>121.656050955414</v>
      </c>
      <c r="H66" s="489" t="str">
        <f t="shared" si="14"/>
        <v/>
      </c>
      <c r="I66" s="488" t="str">
        <f t="shared" si="12"/>
        <v/>
      </c>
      <c r="J66" s="488" t="str">
        <f t="shared" si="10"/>
        <v/>
      </c>
      <c r="K66" s="488" t="str">
        <f t="shared" si="10"/>
        <v/>
      </c>
      <c r="L66" s="488" t="e">
        <f t="shared" si="13"/>
        <v>#N/A</v>
      </c>
    </row>
    <row r="67" spans="1:12" ht="15" customHeight="1" x14ac:dyDescent="0.2">
      <c r="A67" s="490" t="s">
        <v>472</v>
      </c>
      <c r="B67" s="487">
        <v>65564</v>
      </c>
      <c r="C67" s="487">
        <v>11760</v>
      </c>
      <c r="D67" s="487">
        <v>6636</v>
      </c>
      <c r="E67" s="488">
        <f t="shared" si="11"/>
        <v>119.61396019192527</v>
      </c>
      <c r="F67" s="488">
        <f t="shared" si="11"/>
        <v>94.125180086441489</v>
      </c>
      <c r="G67" s="488">
        <f t="shared" si="11"/>
        <v>124.31622330460847</v>
      </c>
      <c r="H67" s="489" t="str">
        <f t="shared" si="14"/>
        <v/>
      </c>
      <c r="I67" s="488" t="str">
        <f t="shared" si="12"/>
        <v/>
      </c>
      <c r="J67" s="488" t="str">
        <f t="shared" si="12"/>
        <v/>
      </c>
      <c r="K67" s="488" t="str">
        <f t="shared" si="12"/>
        <v/>
      </c>
      <c r="L67" s="488" t="e">
        <f t="shared" si="13"/>
        <v>#N/A</v>
      </c>
    </row>
    <row r="68" spans="1:12" ht="15" customHeight="1" x14ac:dyDescent="0.2">
      <c r="A68" s="490" t="s">
        <v>473</v>
      </c>
      <c r="B68" s="487">
        <v>65915</v>
      </c>
      <c r="C68" s="487">
        <v>12084</v>
      </c>
      <c r="D68" s="487">
        <v>6973</v>
      </c>
      <c r="E68" s="488">
        <f t="shared" si="11"/>
        <v>120.2543192308394</v>
      </c>
      <c r="F68" s="488">
        <f t="shared" si="11"/>
        <v>96.718424843925092</v>
      </c>
      <c r="G68" s="488">
        <f t="shared" si="11"/>
        <v>130.62944923192208</v>
      </c>
      <c r="H68" s="489" t="str">
        <f t="shared" si="14"/>
        <v/>
      </c>
      <c r="I68" s="488" t="str">
        <f t="shared" si="12"/>
        <v/>
      </c>
      <c r="J68" s="488" t="str">
        <f t="shared" si="12"/>
        <v/>
      </c>
      <c r="K68" s="488" t="str">
        <f t="shared" si="12"/>
        <v/>
      </c>
      <c r="L68" s="488" t="e">
        <f t="shared" si="13"/>
        <v>#N/A</v>
      </c>
    </row>
    <row r="69" spans="1:12" ht="15" customHeight="1" x14ac:dyDescent="0.2">
      <c r="A69" s="490">
        <v>43344</v>
      </c>
      <c r="B69" s="487">
        <v>67745</v>
      </c>
      <c r="C69" s="487">
        <v>11852</v>
      </c>
      <c r="D69" s="487">
        <v>7332</v>
      </c>
      <c r="E69" s="488">
        <f t="shared" si="11"/>
        <v>123.59294327987887</v>
      </c>
      <c r="F69" s="488">
        <f t="shared" si="11"/>
        <v>94.861533536097326</v>
      </c>
      <c r="G69" s="488">
        <f t="shared" si="11"/>
        <v>137.35481453727988</v>
      </c>
      <c r="H69" s="489">
        <f t="shared" si="14"/>
        <v>43344</v>
      </c>
      <c r="I69" s="488">
        <f t="shared" si="12"/>
        <v>123.59294327987887</v>
      </c>
      <c r="J69" s="488">
        <f t="shared" si="12"/>
        <v>94.861533536097326</v>
      </c>
      <c r="K69" s="488">
        <f t="shared" si="12"/>
        <v>137.35481453727988</v>
      </c>
      <c r="L69" s="488" t="e">
        <f t="shared" si="13"/>
        <v>#N/A</v>
      </c>
    </row>
    <row r="70" spans="1:12" ht="15" customHeight="1" x14ac:dyDescent="0.2">
      <c r="A70" s="490" t="s">
        <v>474</v>
      </c>
      <c r="B70" s="487">
        <v>66624</v>
      </c>
      <c r="C70" s="487">
        <v>11860</v>
      </c>
      <c r="D70" s="487">
        <v>7204</v>
      </c>
      <c r="E70" s="488">
        <f t="shared" si="11"/>
        <v>121.54780800175141</v>
      </c>
      <c r="F70" s="488">
        <f t="shared" si="11"/>
        <v>94.925564270850003</v>
      </c>
      <c r="G70" s="488">
        <f t="shared" si="11"/>
        <v>134.95691270138627</v>
      </c>
      <c r="H70" s="489" t="str">
        <f t="shared" si="14"/>
        <v/>
      </c>
      <c r="I70" s="488" t="str">
        <f t="shared" si="12"/>
        <v/>
      </c>
      <c r="J70" s="488" t="str">
        <f t="shared" si="12"/>
        <v/>
      </c>
      <c r="K70" s="488" t="str">
        <f t="shared" si="12"/>
        <v/>
      </c>
      <c r="L70" s="488" t="e">
        <f t="shared" si="13"/>
        <v>#N/A</v>
      </c>
    </row>
    <row r="71" spans="1:12" ht="15" customHeight="1" x14ac:dyDescent="0.2">
      <c r="A71" s="490" t="s">
        <v>475</v>
      </c>
      <c r="B71" s="487">
        <v>67392</v>
      </c>
      <c r="C71" s="487">
        <v>11933</v>
      </c>
      <c r="D71" s="487">
        <v>7375</v>
      </c>
      <c r="E71" s="491">
        <f t="shared" ref="E71:G75" si="15">IF($A$51=37802,IF(COUNTBLANK(B$51:B$70)&gt;0,#N/A,IF(ISBLANK(B71)=FALSE,B71/B$51*100,#N/A)),IF(COUNTBLANK(B$51:B$75)&gt;0,#N/A,B71/B$51*100))</f>
        <v>122.94893547151221</v>
      </c>
      <c r="F71" s="491">
        <f t="shared" si="15"/>
        <v>95.509844725468227</v>
      </c>
      <c r="G71" s="491">
        <f t="shared" si="15"/>
        <v>138.16035968527538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67620</v>
      </c>
      <c r="C72" s="487">
        <v>12142</v>
      </c>
      <c r="D72" s="487">
        <v>7435</v>
      </c>
      <c r="E72" s="491">
        <f t="shared" si="15"/>
        <v>123.36489518909748</v>
      </c>
      <c r="F72" s="491">
        <f t="shared" si="15"/>
        <v>97.182647670882034</v>
      </c>
      <c r="G72" s="491">
        <f t="shared" si="15"/>
        <v>139.28437617085049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69531</v>
      </c>
      <c r="C73" s="487">
        <v>11735</v>
      </c>
      <c r="D73" s="487">
        <v>7804</v>
      </c>
      <c r="E73" s="491">
        <f t="shared" si="15"/>
        <v>126.85129440096328</v>
      </c>
      <c r="F73" s="491">
        <f t="shared" si="15"/>
        <v>93.925084040339371</v>
      </c>
      <c r="G73" s="491">
        <f t="shared" si="15"/>
        <v>146.1970775571375</v>
      </c>
      <c r="H73" s="492">
        <f>IF(A$51=37802,IF(ISERROR(L73)=TRUE,IF(ISBLANK(A73)=FALSE,IF(MONTH(A73)=MONTH(MAX(A$51:A$75)),A73,""),""),""),IF(ISERROR(L73)=TRUE,IF(MONTH(A73)=MONTH(MAX(A$51:A$75)),A73,""),""))</f>
        <v>43709</v>
      </c>
      <c r="I73" s="488">
        <f t="shared" si="12"/>
        <v>126.85129440096328</v>
      </c>
      <c r="J73" s="488">
        <f t="shared" si="12"/>
        <v>93.925084040339371</v>
      </c>
      <c r="K73" s="488">
        <f t="shared" si="12"/>
        <v>146.1970775571375</v>
      </c>
      <c r="L73" s="488" t="e">
        <f t="shared" si="13"/>
        <v>#N/A</v>
      </c>
    </row>
    <row r="74" spans="1:12" ht="15" customHeight="1" x14ac:dyDescent="0.2">
      <c r="A74" s="490" t="s">
        <v>477</v>
      </c>
      <c r="B74" s="487">
        <v>68181</v>
      </c>
      <c r="C74" s="487">
        <v>11715</v>
      </c>
      <c r="D74" s="487">
        <v>7697</v>
      </c>
      <c r="E74" s="491">
        <f t="shared" si="15"/>
        <v>124.38837502052434</v>
      </c>
      <c r="F74" s="491">
        <f t="shared" si="15"/>
        <v>93.765007203457657</v>
      </c>
      <c r="G74" s="491">
        <f t="shared" si="15"/>
        <v>144.1925814911952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68732</v>
      </c>
      <c r="C75" s="493">
        <v>11472</v>
      </c>
      <c r="D75" s="493">
        <v>7528</v>
      </c>
      <c r="E75" s="491">
        <f t="shared" si="15"/>
        <v>125.39361100468867</v>
      </c>
      <c r="F75" s="491">
        <f t="shared" si="15"/>
        <v>91.820073635344968</v>
      </c>
      <c r="G75" s="491">
        <f t="shared" si="15"/>
        <v>141.02660172349195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126.85129440096328</v>
      </c>
      <c r="J77" s="488">
        <f>IF(J75&lt;&gt;"",J75,IF(J74&lt;&gt;"",J74,IF(J73&lt;&gt;"",J73,IF(J72&lt;&gt;"",J72,IF(J71&lt;&gt;"",J71,IF(J70&lt;&gt;"",J70,""))))))</f>
        <v>93.925084040339371</v>
      </c>
      <c r="K77" s="488">
        <f>IF(K75&lt;&gt;"",K75,IF(K74&lt;&gt;"",K74,IF(K73&lt;&gt;"",K73,IF(K72&lt;&gt;"",K72,IF(K71&lt;&gt;"",K71,IF(K70&lt;&gt;"",K70,""))))))</f>
        <v>146.1970775571375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+26,9%</v>
      </c>
      <c r="J79" s="488" t="str">
        <f>"GeB - ausschließlich: "&amp;IF(J77&gt;100,"+","")&amp;TEXT(J77-100,"0,0")&amp;"%"</f>
        <v>GeB - ausschließlich: -6,1%</v>
      </c>
      <c r="K79" s="488" t="str">
        <f>"GeB - im Nebenjob: "&amp;IF(K77&gt;100,"+","")&amp;TEXT(K77-100,"0,0")&amp;"%"</f>
        <v>GeB - im Nebenjob: +46,2%</v>
      </c>
    </row>
    <row r="81" spans="9:9" ht="15" customHeight="1" x14ac:dyDescent="0.2">
      <c r="I81" s="488" t="str">
        <f>IF(ISERROR(HLOOKUP(1,I$78:K$79,2,FALSE)),"",HLOOKUP(1,I$78:K$79,2,FALSE))</f>
        <v>GeB - im Nebenjob: +46,2%</v>
      </c>
    </row>
    <row r="82" spans="9:9" ht="15" customHeight="1" x14ac:dyDescent="0.2">
      <c r="I82" s="488" t="str">
        <f>IF(ISERROR(HLOOKUP(2,I$78:K$79,2,FALSE)),"",HLOOKUP(2,I$78:K$79,2,FALSE))</f>
        <v>SvB: +26,9%</v>
      </c>
    </row>
    <row r="83" spans="9:9" ht="15" customHeight="1" x14ac:dyDescent="0.2">
      <c r="I83" s="488" t="str">
        <f>IF(ISERROR(HLOOKUP(3,I$78:K$79,2,FALSE)),"",HLOOKUP(3,I$78:K$79,2,FALSE))</f>
        <v>GeB - ausschließlich: -6,1%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68732</v>
      </c>
      <c r="E12" s="114">
        <v>68181</v>
      </c>
      <c r="F12" s="114">
        <v>69531</v>
      </c>
      <c r="G12" s="114">
        <v>67620</v>
      </c>
      <c r="H12" s="114">
        <v>67392</v>
      </c>
      <c r="I12" s="115">
        <v>1340</v>
      </c>
      <c r="J12" s="116">
        <v>1.988366571699905</v>
      </c>
      <c r="N12" s="117"/>
    </row>
    <row r="13" spans="1:15" s="110" customFormat="1" ht="13.5" customHeight="1" x14ac:dyDescent="0.2">
      <c r="A13" s="118" t="s">
        <v>105</v>
      </c>
      <c r="B13" s="119" t="s">
        <v>106</v>
      </c>
      <c r="C13" s="113">
        <v>58.95507187336321</v>
      </c>
      <c r="D13" s="114">
        <v>40521</v>
      </c>
      <c r="E13" s="114">
        <v>40116</v>
      </c>
      <c r="F13" s="114">
        <v>41245</v>
      </c>
      <c r="G13" s="114">
        <v>40170</v>
      </c>
      <c r="H13" s="114">
        <v>39948</v>
      </c>
      <c r="I13" s="115">
        <v>573</v>
      </c>
      <c r="J13" s="116">
        <v>1.4343646740762992</v>
      </c>
    </row>
    <row r="14" spans="1:15" s="110" customFormat="1" ht="13.5" customHeight="1" x14ac:dyDescent="0.2">
      <c r="A14" s="120"/>
      <c r="B14" s="119" t="s">
        <v>107</v>
      </c>
      <c r="C14" s="113">
        <v>41.04492812663679</v>
      </c>
      <c r="D14" s="114">
        <v>28211</v>
      </c>
      <c r="E14" s="114">
        <v>28065</v>
      </c>
      <c r="F14" s="114">
        <v>28286</v>
      </c>
      <c r="G14" s="114">
        <v>27450</v>
      </c>
      <c r="H14" s="114">
        <v>27444</v>
      </c>
      <c r="I14" s="115">
        <v>767</v>
      </c>
      <c r="J14" s="116">
        <v>2.794782101734441</v>
      </c>
    </row>
    <row r="15" spans="1:15" s="110" customFormat="1" ht="13.5" customHeight="1" x14ac:dyDescent="0.2">
      <c r="A15" s="118" t="s">
        <v>105</v>
      </c>
      <c r="B15" s="121" t="s">
        <v>108</v>
      </c>
      <c r="C15" s="113">
        <v>13.802886573939359</v>
      </c>
      <c r="D15" s="114">
        <v>9487</v>
      </c>
      <c r="E15" s="114">
        <v>9635</v>
      </c>
      <c r="F15" s="114">
        <v>10173</v>
      </c>
      <c r="G15" s="114">
        <v>8991</v>
      </c>
      <c r="H15" s="114">
        <v>9383</v>
      </c>
      <c r="I15" s="115">
        <v>104</v>
      </c>
      <c r="J15" s="116">
        <v>1.1083875093253757</v>
      </c>
    </row>
    <row r="16" spans="1:15" s="110" customFormat="1" ht="13.5" customHeight="1" x14ac:dyDescent="0.2">
      <c r="A16" s="118"/>
      <c r="B16" s="121" t="s">
        <v>109</v>
      </c>
      <c r="C16" s="113">
        <v>67.088110341616712</v>
      </c>
      <c r="D16" s="114">
        <v>46111</v>
      </c>
      <c r="E16" s="114">
        <v>45636</v>
      </c>
      <c r="F16" s="114">
        <v>46432</v>
      </c>
      <c r="G16" s="114">
        <v>45947</v>
      </c>
      <c r="H16" s="114">
        <v>45666</v>
      </c>
      <c r="I16" s="115">
        <v>445</v>
      </c>
      <c r="J16" s="116">
        <v>0.97446678053694213</v>
      </c>
    </row>
    <row r="17" spans="1:10" s="110" customFormat="1" ht="13.5" customHeight="1" x14ac:dyDescent="0.2">
      <c r="A17" s="118"/>
      <c r="B17" s="121" t="s">
        <v>110</v>
      </c>
      <c r="C17" s="113">
        <v>18.048361752895303</v>
      </c>
      <c r="D17" s="114">
        <v>12405</v>
      </c>
      <c r="E17" s="114">
        <v>12173</v>
      </c>
      <c r="F17" s="114">
        <v>12167</v>
      </c>
      <c r="G17" s="114">
        <v>11950</v>
      </c>
      <c r="H17" s="114">
        <v>11652</v>
      </c>
      <c r="I17" s="115">
        <v>753</v>
      </c>
      <c r="J17" s="116">
        <v>6.4624098867147275</v>
      </c>
    </row>
    <row r="18" spans="1:10" s="110" customFormat="1" ht="13.5" customHeight="1" x14ac:dyDescent="0.2">
      <c r="A18" s="120"/>
      <c r="B18" s="121" t="s">
        <v>111</v>
      </c>
      <c r="C18" s="113">
        <v>1.0606413315486236</v>
      </c>
      <c r="D18" s="114">
        <v>729</v>
      </c>
      <c r="E18" s="114">
        <v>737</v>
      </c>
      <c r="F18" s="114">
        <v>759</v>
      </c>
      <c r="G18" s="114">
        <v>732</v>
      </c>
      <c r="H18" s="114">
        <v>691</v>
      </c>
      <c r="I18" s="115">
        <v>38</v>
      </c>
      <c r="J18" s="116">
        <v>5.4992764109985526</v>
      </c>
    </row>
    <row r="19" spans="1:10" s="110" customFormat="1" ht="13.5" customHeight="1" x14ac:dyDescent="0.2">
      <c r="A19" s="120"/>
      <c r="B19" s="121" t="s">
        <v>112</v>
      </c>
      <c r="C19" s="113">
        <v>0.26916138043415005</v>
      </c>
      <c r="D19" s="114">
        <v>185</v>
      </c>
      <c r="E19" s="114">
        <v>190</v>
      </c>
      <c r="F19" s="114">
        <v>208</v>
      </c>
      <c r="G19" s="114">
        <v>200</v>
      </c>
      <c r="H19" s="114">
        <v>184</v>
      </c>
      <c r="I19" s="115">
        <v>1</v>
      </c>
      <c r="J19" s="116">
        <v>0.54347826086956519</v>
      </c>
    </row>
    <row r="20" spans="1:10" s="110" customFormat="1" ht="13.5" customHeight="1" x14ac:dyDescent="0.2">
      <c r="A20" s="118" t="s">
        <v>113</v>
      </c>
      <c r="B20" s="122" t="s">
        <v>114</v>
      </c>
      <c r="C20" s="113">
        <v>76.220683233428389</v>
      </c>
      <c r="D20" s="114">
        <v>52388</v>
      </c>
      <c r="E20" s="114">
        <v>51931</v>
      </c>
      <c r="F20" s="114">
        <v>53521</v>
      </c>
      <c r="G20" s="114">
        <v>51967</v>
      </c>
      <c r="H20" s="114">
        <v>51877</v>
      </c>
      <c r="I20" s="115">
        <v>511</v>
      </c>
      <c r="J20" s="116">
        <v>0.98502226420186212</v>
      </c>
    </row>
    <row r="21" spans="1:10" s="110" customFormat="1" ht="13.5" customHeight="1" x14ac:dyDescent="0.2">
      <c r="A21" s="120"/>
      <c r="B21" s="122" t="s">
        <v>115</v>
      </c>
      <c r="C21" s="113">
        <v>23.779316766571611</v>
      </c>
      <c r="D21" s="114">
        <v>16344</v>
      </c>
      <c r="E21" s="114">
        <v>16250</v>
      </c>
      <c r="F21" s="114">
        <v>16010</v>
      </c>
      <c r="G21" s="114">
        <v>15653</v>
      </c>
      <c r="H21" s="114">
        <v>15515</v>
      </c>
      <c r="I21" s="115">
        <v>829</v>
      </c>
      <c r="J21" s="116">
        <v>5.3432162423461165</v>
      </c>
    </row>
    <row r="22" spans="1:10" s="110" customFormat="1" ht="13.5" customHeight="1" x14ac:dyDescent="0.2">
      <c r="A22" s="118" t="s">
        <v>113</v>
      </c>
      <c r="B22" s="122" t="s">
        <v>116</v>
      </c>
      <c r="C22" s="113">
        <v>84.630157714019674</v>
      </c>
      <c r="D22" s="114">
        <v>58168</v>
      </c>
      <c r="E22" s="114">
        <v>58145</v>
      </c>
      <c r="F22" s="114">
        <v>58843</v>
      </c>
      <c r="G22" s="114">
        <v>57562</v>
      </c>
      <c r="H22" s="114">
        <v>57578</v>
      </c>
      <c r="I22" s="115">
        <v>590</v>
      </c>
      <c r="J22" s="116">
        <v>1.0246969328562994</v>
      </c>
    </row>
    <row r="23" spans="1:10" s="110" customFormat="1" ht="13.5" customHeight="1" x14ac:dyDescent="0.2">
      <c r="A23" s="123"/>
      <c r="B23" s="124" t="s">
        <v>117</v>
      </c>
      <c r="C23" s="125">
        <v>15.337833905604377</v>
      </c>
      <c r="D23" s="114">
        <v>10542</v>
      </c>
      <c r="E23" s="114">
        <v>10019</v>
      </c>
      <c r="F23" s="114">
        <v>10668</v>
      </c>
      <c r="G23" s="114">
        <v>10030</v>
      </c>
      <c r="H23" s="114">
        <v>9788</v>
      </c>
      <c r="I23" s="115">
        <v>754</v>
      </c>
      <c r="J23" s="116">
        <v>7.7033101757253784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19000</v>
      </c>
      <c r="E26" s="114">
        <v>19412</v>
      </c>
      <c r="F26" s="114">
        <v>19539</v>
      </c>
      <c r="G26" s="114">
        <v>19577</v>
      </c>
      <c r="H26" s="140">
        <v>19308</v>
      </c>
      <c r="I26" s="115">
        <v>-308</v>
      </c>
      <c r="J26" s="116">
        <v>-1.595193702092397</v>
      </c>
    </row>
    <row r="27" spans="1:10" s="110" customFormat="1" ht="13.5" customHeight="1" x14ac:dyDescent="0.2">
      <c r="A27" s="118" t="s">
        <v>105</v>
      </c>
      <c r="B27" s="119" t="s">
        <v>106</v>
      </c>
      <c r="C27" s="113">
        <v>42.484210526315792</v>
      </c>
      <c r="D27" s="115">
        <v>8072</v>
      </c>
      <c r="E27" s="114">
        <v>8156</v>
      </c>
      <c r="F27" s="114">
        <v>8218</v>
      </c>
      <c r="G27" s="114">
        <v>8093</v>
      </c>
      <c r="H27" s="140">
        <v>7955</v>
      </c>
      <c r="I27" s="115">
        <v>117</v>
      </c>
      <c r="J27" s="116">
        <v>1.4707730986800753</v>
      </c>
    </row>
    <row r="28" spans="1:10" s="110" customFormat="1" ht="13.5" customHeight="1" x14ac:dyDescent="0.2">
      <c r="A28" s="120"/>
      <c r="B28" s="119" t="s">
        <v>107</v>
      </c>
      <c r="C28" s="113">
        <v>57.515789473684208</v>
      </c>
      <c r="D28" s="115">
        <v>10928</v>
      </c>
      <c r="E28" s="114">
        <v>11256</v>
      </c>
      <c r="F28" s="114">
        <v>11321</v>
      </c>
      <c r="G28" s="114">
        <v>11484</v>
      </c>
      <c r="H28" s="140">
        <v>11353</v>
      </c>
      <c r="I28" s="115">
        <v>-425</v>
      </c>
      <c r="J28" s="116">
        <v>-3.74350391966881</v>
      </c>
    </row>
    <row r="29" spans="1:10" s="110" customFormat="1" ht="13.5" customHeight="1" x14ac:dyDescent="0.2">
      <c r="A29" s="118" t="s">
        <v>105</v>
      </c>
      <c r="B29" s="121" t="s">
        <v>108</v>
      </c>
      <c r="C29" s="113">
        <v>20.168421052631579</v>
      </c>
      <c r="D29" s="115">
        <v>3832</v>
      </c>
      <c r="E29" s="114">
        <v>3906</v>
      </c>
      <c r="F29" s="114">
        <v>3943</v>
      </c>
      <c r="G29" s="114">
        <v>4046</v>
      </c>
      <c r="H29" s="140">
        <v>3851</v>
      </c>
      <c r="I29" s="115">
        <v>-19</v>
      </c>
      <c r="J29" s="116">
        <v>-0.49337834328745778</v>
      </c>
    </row>
    <row r="30" spans="1:10" s="110" customFormat="1" ht="13.5" customHeight="1" x14ac:dyDescent="0.2">
      <c r="A30" s="118"/>
      <c r="B30" s="121" t="s">
        <v>109</v>
      </c>
      <c r="C30" s="113">
        <v>48.389473684210529</v>
      </c>
      <c r="D30" s="115">
        <v>9194</v>
      </c>
      <c r="E30" s="114">
        <v>9422</v>
      </c>
      <c r="F30" s="114">
        <v>9513</v>
      </c>
      <c r="G30" s="114">
        <v>9486</v>
      </c>
      <c r="H30" s="140">
        <v>9520</v>
      </c>
      <c r="I30" s="115">
        <v>-326</v>
      </c>
      <c r="J30" s="116">
        <v>-3.4243697478991595</v>
      </c>
    </row>
    <row r="31" spans="1:10" s="110" customFormat="1" ht="13.5" customHeight="1" x14ac:dyDescent="0.2">
      <c r="A31" s="118"/>
      <c r="B31" s="121" t="s">
        <v>110</v>
      </c>
      <c r="C31" s="113">
        <v>18.231578947368423</v>
      </c>
      <c r="D31" s="115">
        <v>3464</v>
      </c>
      <c r="E31" s="114">
        <v>3549</v>
      </c>
      <c r="F31" s="114">
        <v>3534</v>
      </c>
      <c r="G31" s="114">
        <v>3518</v>
      </c>
      <c r="H31" s="140">
        <v>3483</v>
      </c>
      <c r="I31" s="115">
        <v>-19</v>
      </c>
      <c r="J31" s="116">
        <v>-0.54550674705713464</v>
      </c>
    </row>
    <row r="32" spans="1:10" s="110" customFormat="1" ht="13.5" customHeight="1" x14ac:dyDescent="0.2">
      <c r="A32" s="120"/>
      <c r="B32" s="121" t="s">
        <v>111</v>
      </c>
      <c r="C32" s="113">
        <v>13.210526315789474</v>
      </c>
      <c r="D32" s="115">
        <v>2510</v>
      </c>
      <c r="E32" s="114">
        <v>2535</v>
      </c>
      <c r="F32" s="114">
        <v>2549</v>
      </c>
      <c r="G32" s="114">
        <v>2527</v>
      </c>
      <c r="H32" s="140">
        <v>2454</v>
      </c>
      <c r="I32" s="115">
        <v>56</v>
      </c>
      <c r="J32" s="116">
        <v>2.2819885900570496</v>
      </c>
    </row>
    <row r="33" spans="1:10" s="110" customFormat="1" ht="13.5" customHeight="1" x14ac:dyDescent="0.2">
      <c r="A33" s="120"/>
      <c r="B33" s="121" t="s">
        <v>112</v>
      </c>
      <c r="C33" s="113">
        <v>1.3736842105263158</v>
      </c>
      <c r="D33" s="115">
        <v>261</v>
      </c>
      <c r="E33" s="114">
        <v>255</v>
      </c>
      <c r="F33" s="114">
        <v>281</v>
      </c>
      <c r="G33" s="114">
        <v>243</v>
      </c>
      <c r="H33" s="140">
        <v>241</v>
      </c>
      <c r="I33" s="115">
        <v>20</v>
      </c>
      <c r="J33" s="116">
        <v>8.2987551867219924</v>
      </c>
    </row>
    <row r="34" spans="1:10" s="110" customFormat="1" ht="13.5" customHeight="1" x14ac:dyDescent="0.2">
      <c r="A34" s="118" t="s">
        <v>113</v>
      </c>
      <c r="B34" s="122" t="s">
        <v>116</v>
      </c>
      <c r="C34" s="113">
        <v>92.421052631578945</v>
      </c>
      <c r="D34" s="115">
        <v>17560</v>
      </c>
      <c r="E34" s="114">
        <v>17992</v>
      </c>
      <c r="F34" s="114">
        <v>18220</v>
      </c>
      <c r="G34" s="114">
        <v>18350</v>
      </c>
      <c r="H34" s="140">
        <v>18010</v>
      </c>
      <c r="I34" s="115">
        <v>-450</v>
      </c>
      <c r="J34" s="116">
        <v>-2.498611882287618</v>
      </c>
    </row>
    <row r="35" spans="1:10" s="110" customFormat="1" ht="13.5" customHeight="1" x14ac:dyDescent="0.2">
      <c r="A35" s="118"/>
      <c r="B35" s="119" t="s">
        <v>117</v>
      </c>
      <c r="C35" s="113">
        <v>7.3</v>
      </c>
      <c r="D35" s="115">
        <v>1387</v>
      </c>
      <c r="E35" s="114">
        <v>1367</v>
      </c>
      <c r="F35" s="114">
        <v>1264</v>
      </c>
      <c r="G35" s="114">
        <v>1178</v>
      </c>
      <c r="H35" s="140">
        <v>1253</v>
      </c>
      <c r="I35" s="115">
        <v>134</v>
      </c>
      <c r="J35" s="116">
        <v>10.694333599361533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11472</v>
      </c>
      <c r="E37" s="114">
        <v>11715</v>
      </c>
      <c r="F37" s="114">
        <v>11735</v>
      </c>
      <c r="G37" s="114">
        <v>12142</v>
      </c>
      <c r="H37" s="140">
        <v>11933</v>
      </c>
      <c r="I37" s="115">
        <v>-461</v>
      </c>
      <c r="J37" s="116">
        <v>-3.8632364032514874</v>
      </c>
    </row>
    <row r="38" spans="1:10" s="110" customFormat="1" ht="13.5" customHeight="1" x14ac:dyDescent="0.2">
      <c r="A38" s="118" t="s">
        <v>105</v>
      </c>
      <c r="B38" s="119" t="s">
        <v>106</v>
      </c>
      <c r="C38" s="113">
        <v>36.71548117154812</v>
      </c>
      <c r="D38" s="115">
        <v>4212</v>
      </c>
      <c r="E38" s="114">
        <v>4267</v>
      </c>
      <c r="F38" s="114">
        <v>4244</v>
      </c>
      <c r="G38" s="114">
        <v>4345</v>
      </c>
      <c r="H38" s="140">
        <v>4239</v>
      </c>
      <c r="I38" s="115">
        <v>-27</v>
      </c>
      <c r="J38" s="116">
        <v>-0.63694267515923564</v>
      </c>
    </row>
    <row r="39" spans="1:10" s="110" customFormat="1" ht="13.5" customHeight="1" x14ac:dyDescent="0.2">
      <c r="A39" s="120"/>
      <c r="B39" s="119" t="s">
        <v>107</v>
      </c>
      <c r="C39" s="113">
        <v>63.28451882845188</v>
      </c>
      <c r="D39" s="115">
        <v>7260</v>
      </c>
      <c r="E39" s="114">
        <v>7448</v>
      </c>
      <c r="F39" s="114">
        <v>7491</v>
      </c>
      <c r="G39" s="114">
        <v>7797</v>
      </c>
      <c r="H39" s="140">
        <v>7694</v>
      </c>
      <c r="I39" s="115">
        <v>-434</v>
      </c>
      <c r="J39" s="116">
        <v>-5.6407590330127375</v>
      </c>
    </row>
    <row r="40" spans="1:10" s="110" customFormat="1" ht="13.5" customHeight="1" x14ac:dyDescent="0.2">
      <c r="A40" s="118" t="s">
        <v>105</v>
      </c>
      <c r="B40" s="121" t="s">
        <v>108</v>
      </c>
      <c r="C40" s="113">
        <v>23.317642956764296</v>
      </c>
      <c r="D40" s="115">
        <v>2675</v>
      </c>
      <c r="E40" s="114">
        <v>2655</v>
      </c>
      <c r="F40" s="114">
        <v>2617</v>
      </c>
      <c r="G40" s="114">
        <v>2946</v>
      </c>
      <c r="H40" s="140">
        <v>2722</v>
      </c>
      <c r="I40" s="115">
        <v>-47</v>
      </c>
      <c r="J40" s="116">
        <v>-1.7266715650257163</v>
      </c>
    </row>
    <row r="41" spans="1:10" s="110" customFormat="1" ht="13.5" customHeight="1" x14ac:dyDescent="0.2">
      <c r="A41" s="118"/>
      <c r="B41" s="121" t="s">
        <v>109</v>
      </c>
      <c r="C41" s="113">
        <v>35.233612273361224</v>
      </c>
      <c r="D41" s="115">
        <v>4042</v>
      </c>
      <c r="E41" s="114">
        <v>4212</v>
      </c>
      <c r="F41" s="114">
        <v>4267</v>
      </c>
      <c r="G41" s="114">
        <v>4364</v>
      </c>
      <c r="H41" s="140">
        <v>4435</v>
      </c>
      <c r="I41" s="115">
        <v>-393</v>
      </c>
      <c r="J41" s="116">
        <v>-8.8613303269447581</v>
      </c>
    </row>
    <row r="42" spans="1:10" s="110" customFormat="1" ht="13.5" customHeight="1" x14ac:dyDescent="0.2">
      <c r="A42" s="118"/>
      <c r="B42" s="121" t="s">
        <v>110</v>
      </c>
      <c r="C42" s="113">
        <v>20.240585774058577</v>
      </c>
      <c r="D42" s="115">
        <v>2322</v>
      </c>
      <c r="E42" s="114">
        <v>2389</v>
      </c>
      <c r="F42" s="114">
        <v>2377</v>
      </c>
      <c r="G42" s="114">
        <v>2375</v>
      </c>
      <c r="H42" s="140">
        <v>2385</v>
      </c>
      <c r="I42" s="115">
        <v>-63</v>
      </c>
      <c r="J42" s="116">
        <v>-2.641509433962264</v>
      </c>
    </row>
    <row r="43" spans="1:10" s="110" customFormat="1" ht="13.5" customHeight="1" x14ac:dyDescent="0.2">
      <c r="A43" s="120"/>
      <c r="B43" s="121" t="s">
        <v>111</v>
      </c>
      <c r="C43" s="113">
        <v>21.2081589958159</v>
      </c>
      <c r="D43" s="115">
        <v>2433</v>
      </c>
      <c r="E43" s="114">
        <v>2459</v>
      </c>
      <c r="F43" s="114">
        <v>2474</v>
      </c>
      <c r="G43" s="114">
        <v>2457</v>
      </c>
      <c r="H43" s="140">
        <v>2391</v>
      </c>
      <c r="I43" s="115">
        <v>42</v>
      </c>
      <c r="J43" s="116">
        <v>1.7565872020075282</v>
      </c>
    </row>
    <row r="44" spans="1:10" s="110" customFormat="1" ht="13.5" customHeight="1" x14ac:dyDescent="0.2">
      <c r="A44" s="120"/>
      <c r="B44" s="121" t="s">
        <v>112</v>
      </c>
      <c r="C44" s="113">
        <v>2.1356345885634589</v>
      </c>
      <c r="D44" s="115">
        <v>245</v>
      </c>
      <c r="E44" s="114">
        <v>240</v>
      </c>
      <c r="F44" s="114">
        <v>264</v>
      </c>
      <c r="G44" s="114">
        <v>228</v>
      </c>
      <c r="H44" s="140">
        <v>226</v>
      </c>
      <c r="I44" s="115">
        <v>19</v>
      </c>
      <c r="J44" s="116">
        <v>8.4070796460176993</v>
      </c>
    </row>
    <row r="45" spans="1:10" s="110" customFormat="1" ht="13.5" customHeight="1" x14ac:dyDescent="0.2">
      <c r="A45" s="118" t="s">
        <v>113</v>
      </c>
      <c r="B45" s="122" t="s">
        <v>116</v>
      </c>
      <c r="C45" s="113">
        <v>92.860878661087867</v>
      </c>
      <c r="D45" s="115">
        <v>10653</v>
      </c>
      <c r="E45" s="114">
        <v>10896</v>
      </c>
      <c r="F45" s="114">
        <v>10976</v>
      </c>
      <c r="G45" s="114">
        <v>11400</v>
      </c>
      <c r="H45" s="140">
        <v>11185</v>
      </c>
      <c r="I45" s="115">
        <v>-532</v>
      </c>
      <c r="J45" s="116">
        <v>-4.7563701385784531</v>
      </c>
    </row>
    <row r="46" spans="1:10" s="110" customFormat="1" ht="13.5" customHeight="1" x14ac:dyDescent="0.2">
      <c r="A46" s="118"/>
      <c r="B46" s="119" t="s">
        <v>117</v>
      </c>
      <c r="C46" s="113">
        <v>6.6945606694560666</v>
      </c>
      <c r="D46" s="115">
        <v>768</v>
      </c>
      <c r="E46" s="114">
        <v>768</v>
      </c>
      <c r="F46" s="114">
        <v>705</v>
      </c>
      <c r="G46" s="114">
        <v>694</v>
      </c>
      <c r="H46" s="140">
        <v>705</v>
      </c>
      <c r="I46" s="115">
        <v>63</v>
      </c>
      <c r="J46" s="116">
        <v>8.9361702127659566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7528</v>
      </c>
      <c r="E48" s="114">
        <v>7697</v>
      </c>
      <c r="F48" s="114">
        <v>7804</v>
      </c>
      <c r="G48" s="114">
        <v>7435</v>
      </c>
      <c r="H48" s="140">
        <v>7375</v>
      </c>
      <c r="I48" s="115">
        <v>153</v>
      </c>
      <c r="J48" s="116">
        <v>2.0745762711864408</v>
      </c>
    </row>
    <row r="49" spans="1:12" s="110" customFormat="1" ht="13.5" customHeight="1" x14ac:dyDescent="0.2">
      <c r="A49" s="118" t="s">
        <v>105</v>
      </c>
      <c r="B49" s="119" t="s">
        <v>106</v>
      </c>
      <c r="C49" s="113">
        <v>51.275239107332624</v>
      </c>
      <c r="D49" s="115">
        <v>3860</v>
      </c>
      <c r="E49" s="114">
        <v>3889</v>
      </c>
      <c r="F49" s="114">
        <v>3974</v>
      </c>
      <c r="G49" s="114">
        <v>3748</v>
      </c>
      <c r="H49" s="140">
        <v>3716</v>
      </c>
      <c r="I49" s="115">
        <v>144</v>
      </c>
      <c r="J49" s="116">
        <v>3.8751345532831003</v>
      </c>
    </row>
    <row r="50" spans="1:12" s="110" customFormat="1" ht="13.5" customHeight="1" x14ac:dyDescent="0.2">
      <c r="A50" s="120"/>
      <c r="B50" s="119" t="s">
        <v>107</v>
      </c>
      <c r="C50" s="113">
        <v>48.724760892667376</v>
      </c>
      <c r="D50" s="115">
        <v>3668</v>
      </c>
      <c r="E50" s="114">
        <v>3808</v>
      </c>
      <c r="F50" s="114">
        <v>3830</v>
      </c>
      <c r="G50" s="114">
        <v>3687</v>
      </c>
      <c r="H50" s="140">
        <v>3659</v>
      </c>
      <c r="I50" s="115">
        <v>9</v>
      </c>
      <c r="J50" s="116">
        <v>0.24596884394643345</v>
      </c>
    </row>
    <row r="51" spans="1:12" s="110" customFormat="1" ht="13.5" customHeight="1" x14ac:dyDescent="0.2">
      <c r="A51" s="118" t="s">
        <v>105</v>
      </c>
      <c r="B51" s="121" t="s">
        <v>108</v>
      </c>
      <c r="C51" s="113">
        <v>15.369287991498405</v>
      </c>
      <c r="D51" s="115">
        <v>1157</v>
      </c>
      <c r="E51" s="114">
        <v>1251</v>
      </c>
      <c r="F51" s="114">
        <v>1326</v>
      </c>
      <c r="G51" s="114">
        <v>1100</v>
      </c>
      <c r="H51" s="140">
        <v>1129</v>
      </c>
      <c r="I51" s="115">
        <v>28</v>
      </c>
      <c r="J51" s="116">
        <v>2.4800708591674048</v>
      </c>
    </row>
    <row r="52" spans="1:12" s="110" customFormat="1" ht="13.5" customHeight="1" x14ac:dyDescent="0.2">
      <c r="A52" s="118"/>
      <c r="B52" s="121" t="s">
        <v>109</v>
      </c>
      <c r="C52" s="113">
        <v>68.437832093517528</v>
      </c>
      <c r="D52" s="115">
        <v>5152</v>
      </c>
      <c r="E52" s="114">
        <v>5210</v>
      </c>
      <c r="F52" s="114">
        <v>5246</v>
      </c>
      <c r="G52" s="114">
        <v>5122</v>
      </c>
      <c r="H52" s="140">
        <v>5085</v>
      </c>
      <c r="I52" s="115">
        <v>67</v>
      </c>
      <c r="J52" s="116">
        <v>1.3176007866273354</v>
      </c>
    </row>
    <row r="53" spans="1:12" s="110" customFormat="1" ht="13.5" customHeight="1" x14ac:dyDescent="0.2">
      <c r="A53" s="118"/>
      <c r="B53" s="121" t="s">
        <v>110</v>
      </c>
      <c r="C53" s="113">
        <v>15.170031880977684</v>
      </c>
      <c r="D53" s="115">
        <v>1142</v>
      </c>
      <c r="E53" s="114">
        <v>1160</v>
      </c>
      <c r="F53" s="114">
        <v>1157</v>
      </c>
      <c r="G53" s="114">
        <v>1143</v>
      </c>
      <c r="H53" s="140">
        <v>1098</v>
      </c>
      <c r="I53" s="115">
        <v>44</v>
      </c>
      <c r="J53" s="116">
        <v>4.007285974499089</v>
      </c>
    </row>
    <row r="54" spans="1:12" s="110" customFormat="1" ht="13.5" customHeight="1" x14ac:dyDescent="0.2">
      <c r="A54" s="120"/>
      <c r="B54" s="121" t="s">
        <v>111</v>
      </c>
      <c r="C54" s="113">
        <v>1.0228480340063761</v>
      </c>
      <c r="D54" s="115">
        <v>77</v>
      </c>
      <c r="E54" s="114">
        <v>76</v>
      </c>
      <c r="F54" s="114">
        <v>75</v>
      </c>
      <c r="G54" s="114">
        <v>70</v>
      </c>
      <c r="H54" s="140">
        <v>63</v>
      </c>
      <c r="I54" s="115">
        <v>14</v>
      </c>
      <c r="J54" s="116">
        <v>22.222222222222221</v>
      </c>
    </row>
    <row r="55" spans="1:12" s="110" customFormat="1" ht="13.5" customHeight="1" x14ac:dyDescent="0.2">
      <c r="A55" s="120"/>
      <c r="B55" s="121" t="s">
        <v>112</v>
      </c>
      <c r="C55" s="113">
        <v>0.21253985122210414</v>
      </c>
      <c r="D55" s="115">
        <v>16</v>
      </c>
      <c r="E55" s="114">
        <v>15</v>
      </c>
      <c r="F55" s="114">
        <v>17</v>
      </c>
      <c r="G55" s="114">
        <v>15</v>
      </c>
      <c r="H55" s="140">
        <v>15</v>
      </c>
      <c r="I55" s="115">
        <v>1</v>
      </c>
      <c r="J55" s="116">
        <v>6.666666666666667</v>
      </c>
    </row>
    <row r="56" spans="1:12" s="110" customFormat="1" ht="13.5" customHeight="1" x14ac:dyDescent="0.2">
      <c r="A56" s="118" t="s">
        <v>113</v>
      </c>
      <c r="B56" s="122" t="s">
        <v>116</v>
      </c>
      <c r="C56" s="113">
        <v>91.750797024442079</v>
      </c>
      <c r="D56" s="115">
        <v>6907</v>
      </c>
      <c r="E56" s="114">
        <v>7096</v>
      </c>
      <c r="F56" s="114">
        <v>7244</v>
      </c>
      <c r="G56" s="114">
        <v>6950</v>
      </c>
      <c r="H56" s="140">
        <v>6825</v>
      </c>
      <c r="I56" s="115">
        <v>82</v>
      </c>
      <c r="J56" s="116">
        <v>1.2014652014652014</v>
      </c>
    </row>
    <row r="57" spans="1:12" s="110" customFormat="1" ht="13.5" customHeight="1" x14ac:dyDescent="0.2">
      <c r="A57" s="142"/>
      <c r="B57" s="124" t="s">
        <v>117</v>
      </c>
      <c r="C57" s="125">
        <v>8.2226354941551545</v>
      </c>
      <c r="D57" s="143">
        <v>619</v>
      </c>
      <c r="E57" s="144">
        <v>599</v>
      </c>
      <c r="F57" s="144">
        <v>559</v>
      </c>
      <c r="G57" s="144">
        <v>484</v>
      </c>
      <c r="H57" s="145">
        <v>548</v>
      </c>
      <c r="I57" s="143">
        <v>71</v>
      </c>
      <c r="J57" s="146">
        <v>12.956204379562044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68732</v>
      </c>
      <c r="E12" s="236">
        <v>68181</v>
      </c>
      <c r="F12" s="114">
        <v>69531</v>
      </c>
      <c r="G12" s="114">
        <v>67620</v>
      </c>
      <c r="H12" s="140">
        <v>67392</v>
      </c>
      <c r="I12" s="115">
        <v>1340</v>
      </c>
      <c r="J12" s="116">
        <v>1.988366571699905</v>
      </c>
    </row>
    <row r="13" spans="1:15" s="110" customFormat="1" ht="12" customHeight="1" x14ac:dyDescent="0.2">
      <c r="A13" s="118" t="s">
        <v>105</v>
      </c>
      <c r="B13" s="119" t="s">
        <v>106</v>
      </c>
      <c r="C13" s="113">
        <v>58.95507187336321</v>
      </c>
      <c r="D13" s="115">
        <v>40521</v>
      </c>
      <c r="E13" s="114">
        <v>40116</v>
      </c>
      <c r="F13" s="114">
        <v>41245</v>
      </c>
      <c r="G13" s="114">
        <v>40170</v>
      </c>
      <c r="H13" s="140">
        <v>39948</v>
      </c>
      <c r="I13" s="115">
        <v>573</v>
      </c>
      <c r="J13" s="116">
        <v>1.4343646740762992</v>
      </c>
    </row>
    <row r="14" spans="1:15" s="110" customFormat="1" ht="12" customHeight="1" x14ac:dyDescent="0.2">
      <c r="A14" s="118"/>
      <c r="B14" s="119" t="s">
        <v>107</v>
      </c>
      <c r="C14" s="113">
        <v>41.04492812663679</v>
      </c>
      <c r="D14" s="115">
        <v>28211</v>
      </c>
      <c r="E14" s="114">
        <v>28065</v>
      </c>
      <c r="F14" s="114">
        <v>28286</v>
      </c>
      <c r="G14" s="114">
        <v>27450</v>
      </c>
      <c r="H14" s="140">
        <v>27444</v>
      </c>
      <c r="I14" s="115">
        <v>767</v>
      </c>
      <c r="J14" s="116">
        <v>2.794782101734441</v>
      </c>
    </row>
    <row r="15" spans="1:15" s="110" customFormat="1" ht="12" customHeight="1" x14ac:dyDescent="0.2">
      <c r="A15" s="118" t="s">
        <v>105</v>
      </c>
      <c r="B15" s="121" t="s">
        <v>108</v>
      </c>
      <c r="C15" s="113">
        <v>13.802886573939359</v>
      </c>
      <c r="D15" s="115">
        <v>9487</v>
      </c>
      <c r="E15" s="114">
        <v>9635</v>
      </c>
      <c r="F15" s="114">
        <v>10173</v>
      </c>
      <c r="G15" s="114">
        <v>8991</v>
      </c>
      <c r="H15" s="140">
        <v>9383</v>
      </c>
      <c r="I15" s="115">
        <v>104</v>
      </c>
      <c r="J15" s="116">
        <v>1.1083875093253757</v>
      </c>
    </row>
    <row r="16" spans="1:15" s="110" customFormat="1" ht="12" customHeight="1" x14ac:dyDescent="0.2">
      <c r="A16" s="118"/>
      <c r="B16" s="121" t="s">
        <v>109</v>
      </c>
      <c r="C16" s="113">
        <v>67.088110341616712</v>
      </c>
      <c r="D16" s="115">
        <v>46111</v>
      </c>
      <c r="E16" s="114">
        <v>45636</v>
      </c>
      <c r="F16" s="114">
        <v>46432</v>
      </c>
      <c r="G16" s="114">
        <v>45947</v>
      </c>
      <c r="H16" s="140">
        <v>45666</v>
      </c>
      <c r="I16" s="115">
        <v>445</v>
      </c>
      <c r="J16" s="116">
        <v>0.97446678053694213</v>
      </c>
    </row>
    <row r="17" spans="1:10" s="110" customFormat="1" ht="12" customHeight="1" x14ac:dyDescent="0.2">
      <c r="A17" s="118"/>
      <c r="B17" s="121" t="s">
        <v>110</v>
      </c>
      <c r="C17" s="113">
        <v>18.048361752895303</v>
      </c>
      <c r="D17" s="115">
        <v>12405</v>
      </c>
      <c r="E17" s="114">
        <v>12173</v>
      </c>
      <c r="F17" s="114">
        <v>12167</v>
      </c>
      <c r="G17" s="114">
        <v>11950</v>
      </c>
      <c r="H17" s="140">
        <v>11652</v>
      </c>
      <c r="I17" s="115">
        <v>753</v>
      </c>
      <c r="J17" s="116">
        <v>6.4624098867147275</v>
      </c>
    </row>
    <row r="18" spans="1:10" s="110" customFormat="1" ht="12" customHeight="1" x14ac:dyDescent="0.2">
      <c r="A18" s="120"/>
      <c r="B18" s="121" t="s">
        <v>111</v>
      </c>
      <c r="C18" s="113">
        <v>1.0606413315486236</v>
      </c>
      <c r="D18" s="115">
        <v>729</v>
      </c>
      <c r="E18" s="114">
        <v>737</v>
      </c>
      <c r="F18" s="114">
        <v>759</v>
      </c>
      <c r="G18" s="114">
        <v>732</v>
      </c>
      <c r="H18" s="140">
        <v>691</v>
      </c>
      <c r="I18" s="115">
        <v>38</v>
      </c>
      <c r="J18" s="116">
        <v>5.4992764109985526</v>
      </c>
    </row>
    <row r="19" spans="1:10" s="110" customFormat="1" ht="12" customHeight="1" x14ac:dyDescent="0.2">
      <c r="A19" s="120"/>
      <c r="B19" s="121" t="s">
        <v>112</v>
      </c>
      <c r="C19" s="113">
        <v>0.26916138043415005</v>
      </c>
      <c r="D19" s="115">
        <v>185</v>
      </c>
      <c r="E19" s="114">
        <v>190</v>
      </c>
      <c r="F19" s="114">
        <v>208</v>
      </c>
      <c r="G19" s="114">
        <v>200</v>
      </c>
      <c r="H19" s="140">
        <v>184</v>
      </c>
      <c r="I19" s="115">
        <v>1</v>
      </c>
      <c r="J19" s="116">
        <v>0.54347826086956519</v>
      </c>
    </row>
    <row r="20" spans="1:10" s="110" customFormat="1" ht="12" customHeight="1" x14ac:dyDescent="0.2">
      <c r="A20" s="118" t="s">
        <v>113</v>
      </c>
      <c r="B20" s="119" t="s">
        <v>181</v>
      </c>
      <c r="C20" s="113">
        <v>76.220683233428389</v>
      </c>
      <c r="D20" s="115">
        <v>52388</v>
      </c>
      <c r="E20" s="114">
        <v>51931</v>
      </c>
      <c r="F20" s="114">
        <v>53521</v>
      </c>
      <c r="G20" s="114">
        <v>51967</v>
      </c>
      <c r="H20" s="140">
        <v>51877</v>
      </c>
      <c r="I20" s="115">
        <v>511</v>
      </c>
      <c r="J20" s="116">
        <v>0.98502226420186212</v>
      </c>
    </row>
    <row r="21" spans="1:10" s="110" customFormat="1" ht="12" customHeight="1" x14ac:dyDescent="0.2">
      <c r="A21" s="118"/>
      <c r="B21" s="119" t="s">
        <v>182</v>
      </c>
      <c r="C21" s="113">
        <v>23.779316766571611</v>
      </c>
      <c r="D21" s="115">
        <v>16344</v>
      </c>
      <c r="E21" s="114">
        <v>16250</v>
      </c>
      <c r="F21" s="114">
        <v>16010</v>
      </c>
      <c r="G21" s="114">
        <v>15653</v>
      </c>
      <c r="H21" s="140">
        <v>15515</v>
      </c>
      <c r="I21" s="115">
        <v>829</v>
      </c>
      <c r="J21" s="116">
        <v>5.3432162423461165</v>
      </c>
    </row>
    <row r="22" spans="1:10" s="110" customFormat="1" ht="12" customHeight="1" x14ac:dyDescent="0.2">
      <c r="A22" s="118" t="s">
        <v>113</v>
      </c>
      <c r="B22" s="119" t="s">
        <v>116</v>
      </c>
      <c r="C22" s="113">
        <v>84.630157714019674</v>
      </c>
      <c r="D22" s="115">
        <v>58168</v>
      </c>
      <c r="E22" s="114">
        <v>58145</v>
      </c>
      <c r="F22" s="114">
        <v>58843</v>
      </c>
      <c r="G22" s="114">
        <v>57562</v>
      </c>
      <c r="H22" s="140">
        <v>57578</v>
      </c>
      <c r="I22" s="115">
        <v>590</v>
      </c>
      <c r="J22" s="116">
        <v>1.0246969328562994</v>
      </c>
    </row>
    <row r="23" spans="1:10" s="110" customFormat="1" ht="12" customHeight="1" x14ac:dyDescent="0.2">
      <c r="A23" s="118"/>
      <c r="B23" s="119" t="s">
        <v>117</v>
      </c>
      <c r="C23" s="113">
        <v>15.337833905604377</v>
      </c>
      <c r="D23" s="115">
        <v>10542</v>
      </c>
      <c r="E23" s="114">
        <v>10019</v>
      </c>
      <c r="F23" s="114">
        <v>10668</v>
      </c>
      <c r="G23" s="114">
        <v>10030</v>
      </c>
      <c r="H23" s="140">
        <v>9788</v>
      </c>
      <c r="I23" s="115">
        <v>754</v>
      </c>
      <c r="J23" s="116">
        <v>7.7033101757253784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73493</v>
      </c>
      <c r="E64" s="236">
        <v>73012</v>
      </c>
      <c r="F64" s="236">
        <v>74147</v>
      </c>
      <c r="G64" s="236">
        <v>72022</v>
      </c>
      <c r="H64" s="140">
        <v>71683</v>
      </c>
      <c r="I64" s="115">
        <v>1810</v>
      </c>
      <c r="J64" s="116">
        <v>2.5250059288813249</v>
      </c>
    </row>
    <row r="65" spans="1:12" s="110" customFormat="1" ht="12" customHeight="1" x14ac:dyDescent="0.2">
      <c r="A65" s="118" t="s">
        <v>105</v>
      </c>
      <c r="B65" s="119" t="s">
        <v>106</v>
      </c>
      <c r="C65" s="113">
        <v>57.785095179132703</v>
      </c>
      <c r="D65" s="235">
        <v>42468</v>
      </c>
      <c r="E65" s="236">
        <v>42097</v>
      </c>
      <c r="F65" s="236">
        <v>43032</v>
      </c>
      <c r="G65" s="236">
        <v>41951</v>
      </c>
      <c r="H65" s="140">
        <v>41672</v>
      </c>
      <c r="I65" s="115">
        <v>796</v>
      </c>
      <c r="J65" s="116">
        <v>1.9101555000959878</v>
      </c>
    </row>
    <row r="66" spans="1:12" s="110" customFormat="1" ht="12" customHeight="1" x14ac:dyDescent="0.2">
      <c r="A66" s="118"/>
      <c r="B66" s="119" t="s">
        <v>107</v>
      </c>
      <c r="C66" s="113">
        <v>42.214904820867297</v>
      </c>
      <c r="D66" s="235">
        <v>31025</v>
      </c>
      <c r="E66" s="236">
        <v>30915</v>
      </c>
      <c r="F66" s="236">
        <v>31115</v>
      </c>
      <c r="G66" s="236">
        <v>30071</v>
      </c>
      <c r="H66" s="140">
        <v>30011</v>
      </c>
      <c r="I66" s="115">
        <v>1014</v>
      </c>
      <c r="J66" s="116">
        <v>3.3787611209223285</v>
      </c>
    </row>
    <row r="67" spans="1:12" s="110" customFormat="1" ht="12" customHeight="1" x14ac:dyDescent="0.2">
      <c r="A67" s="118" t="s">
        <v>105</v>
      </c>
      <c r="B67" s="121" t="s">
        <v>108</v>
      </c>
      <c r="C67" s="113">
        <v>14.263943504823589</v>
      </c>
      <c r="D67" s="235">
        <v>10483</v>
      </c>
      <c r="E67" s="236">
        <v>10671</v>
      </c>
      <c r="F67" s="236">
        <v>11150</v>
      </c>
      <c r="G67" s="236">
        <v>9876</v>
      </c>
      <c r="H67" s="140">
        <v>10246</v>
      </c>
      <c r="I67" s="115">
        <v>237</v>
      </c>
      <c r="J67" s="116">
        <v>2.313097794261175</v>
      </c>
    </row>
    <row r="68" spans="1:12" s="110" customFormat="1" ht="12" customHeight="1" x14ac:dyDescent="0.2">
      <c r="A68" s="118"/>
      <c r="B68" s="121" t="s">
        <v>109</v>
      </c>
      <c r="C68" s="113">
        <v>67.243138802334911</v>
      </c>
      <c r="D68" s="235">
        <v>49419</v>
      </c>
      <c r="E68" s="236">
        <v>48953</v>
      </c>
      <c r="F68" s="236">
        <v>49618</v>
      </c>
      <c r="G68" s="236">
        <v>49068</v>
      </c>
      <c r="H68" s="140">
        <v>48717</v>
      </c>
      <c r="I68" s="115">
        <v>702</v>
      </c>
      <c r="J68" s="116">
        <v>1.4409754295215222</v>
      </c>
    </row>
    <row r="69" spans="1:12" s="110" customFormat="1" ht="12" customHeight="1" x14ac:dyDescent="0.2">
      <c r="A69" s="118"/>
      <c r="B69" s="121" t="s">
        <v>110</v>
      </c>
      <c r="C69" s="113">
        <v>17.466969643367396</v>
      </c>
      <c r="D69" s="235">
        <v>12837</v>
      </c>
      <c r="E69" s="236">
        <v>12635</v>
      </c>
      <c r="F69" s="236">
        <v>12628</v>
      </c>
      <c r="G69" s="236">
        <v>12367</v>
      </c>
      <c r="H69" s="140">
        <v>12026</v>
      </c>
      <c r="I69" s="115">
        <v>811</v>
      </c>
      <c r="J69" s="116">
        <v>6.7437219358057545</v>
      </c>
    </row>
    <row r="70" spans="1:12" s="110" customFormat="1" ht="12" customHeight="1" x14ac:dyDescent="0.2">
      <c r="A70" s="120"/>
      <c r="B70" s="121" t="s">
        <v>111</v>
      </c>
      <c r="C70" s="113">
        <v>1.0259480494740996</v>
      </c>
      <c r="D70" s="235">
        <v>754</v>
      </c>
      <c r="E70" s="236">
        <v>753</v>
      </c>
      <c r="F70" s="236">
        <v>751</v>
      </c>
      <c r="G70" s="236">
        <v>711</v>
      </c>
      <c r="H70" s="140">
        <v>694</v>
      </c>
      <c r="I70" s="115">
        <v>60</v>
      </c>
      <c r="J70" s="116">
        <v>8.6455331412103753</v>
      </c>
    </row>
    <row r="71" spans="1:12" s="110" customFormat="1" ht="12" customHeight="1" x14ac:dyDescent="0.2">
      <c r="A71" s="120"/>
      <c r="B71" s="121" t="s">
        <v>112</v>
      </c>
      <c r="C71" s="113">
        <v>0.28982352060740479</v>
      </c>
      <c r="D71" s="235">
        <v>213</v>
      </c>
      <c r="E71" s="236">
        <v>210</v>
      </c>
      <c r="F71" s="236">
        <v>223</v>
      </c>
      <c r="G71" s="236">
        <v>191</v>
      </c>
      <c r="H71" s="140">
        <v>190</v>
      </c>
      <c r="I71" s="115">
        <v>23</v>
      </c>
      <c r="J71" s="116">
        <v>12.105263157894736</v>
      </c>
    </row>
    <row r="72" spans="1:12" s="110" customFormat="1" ht="12" customHeight="1" x14ac:dyDescent="0.2">
      <c r="A72" s="118" t="s">
        <v>113</v>
      </c>
      <c r="B72" s="119" t="s">
        <v>181</v>
      </c>
      <c r="C72" s="113">
        <v>75.11191542051624</v>
      </c>
      <c r="D72" s="235">
        <v>55202</v>
      </c>
      <c r="E72" s="236">
        <v>54868</v>
      </c>
      <c r="F72" s="236">
        <v>56212</v>
      </c>
      <c r="G72" s="236">
        <v>54501</v>
      </c>
      <c r="H72" s="140">
        <v>54298</v>
      </c>
      <c r="I72" s="115">
        <v>904</v>
      </c>
      <c r="J72" s="116">
        <v>1.6648863678220192</v>
      </c>
    </row>
    <row r="73" spans="1:12" s="110" customFormat="1" ht="12" customHeight="1" x14ac:dyDescent="0.2">
      <c r="A73" s="118"/>
      <c r="B73" s="119" t="s">
        <v>182</v>
      </c>
      <c r="C73" s="113">
        <v>24.88808457948376</v>
      </c>
      <c r="D73" s="115">
        <v>18291</v>
      </c>
      <c r="E73" s="114">
        <v>18144</v>
      </c>
      <c r="F73" s="114">
        <v>17935</v>
      </c>
      <c r="G73" s="114">
        <v>17521</v>
      </c>
      <c r="H73" s="140">
        <v>17385</v>
      </c>
      <c r="I73" s="115">
        <v>906</v>
      </c>
      <c r="J73" s="116">
        <v>5.2113891285591025</v>
      </c>
    </row>
    <row r="74" spans="1:12" s="110" customFormat="1" ht="12" customHeight="1" x14ac:dyDescent="0.2">
      <c r="A74" s="118" t="s">
        <v>113</v>
      </c>
      <c r="B74" s="119" t="s">
        <v>116</v>
      </c>
      <c r="C74" s="113">
        <v>85.536037445743133</v>
      </c>
      <c r="D74" s="115">
        <v>62863</v>
      </c>
      <c r="E74" s="114">
        <v>62873</v>
      </c>
      <c r="F74" s="114">
        <v>63463</v>
      </c>
      <c r="G74" s="114">
        <v>62006</v>
      </c>
      <c r="H74" s="140">
        <v>62082</v>
      </c>
      <c r="I74" s="115">
        <v>781</v>
      </c>
      <c r="J74" s="116">
        <v>1.2580135949228439</v>
      </c>
    </row>
    <row r="75" spans="1:12" s="110" customFormat="1" ht="12" customHeight="1" x14ac:dyDescent="0.2">
      <c r="A75" s="142"/>
      <c r="B75" s="124" t="s">
        <v>117</v>
      </c>
      <c r="C75" s="125">
        <v>14.42450301389248</v>
      </c>
      <c r="D75" s="143">
        <v>10601</v>
      </c>
      <c r="E75" s="144">
        <v>10111</v>
      </c>
      <c r="F75" s="144">
        <v>10659</v>
      </c>
      <c r="G75" s="144">
        <v>9988</v>
      </c>
      <c r="H75" s="145">
        <v>9575</v>
      </c>
      <c r="I75" s="143">
        <v>1026</v>
      </c>
      <c r="J75" s="146">
        <v>10.715404699738903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68732</v>
      </c>
      <c r="G11" s="114">
        <v>68181</v>
      </c>
      <c r="H11" s="114">
        <v>69531</v>
      </c>
      <c r="I11" s="114">
        <v>67620</v>
      </c>
      <c r="J11" s="140">
        <v>67392</v>
      </c>
      <c r="K11" s="114">
        <v>1340</v>
      </c>
      <c r="L11" s="116">
        <v>1.988366571699905</v>
      </c>
    </row>
    <row r="12" spans="1:17" s="110" customFormat="1" ht="24.95" customHeight="1" x14ac:dyDescent="0.2">
      <c r="A12" s="604" t="s">
        <v>185</v>
      </c>
      <c r="B12" s="605"/>
      <c r="C12" s="605"/>
      <c r="D12" s="606"/>
      <c r="E12" s="113">
        <v>58.95507187336321</v>
      </c>
      <c r="F12" s="115">
        <v>40521</v>
      </c>
      <c r="G12" s="114">
        <v>40116</v>
      </c>
      <c r="H12" s="114">
        <v>41245</v>
      </c>
      <c r="I12" s="114">
        <v>40170</v>
      </c>
      <c r="J12" s="140">
        <v>39948</v>
      </c>
      <c r="K12" s="114">
        <v>573</v>
      </c>
      <c r="L12" s="116">
        <v>1.4343646740762992</v>
      </c>
    </row>
    <row r="13" spans="1:17" s="110" customFormat="1" ht="15" customHeight="1" x14ac:dyDescent="0.2">
      <c r="A13" s="120"/>
      <c r="B13" s="612" t="s">
        <v>107</v>
      </c>
      <c r="C13" s="612"/>
      <c r="E13" s="113">
        <v>41.04492812663679</v>
      </c>
      <c r="F13" s="115">
        <v>28211</v>
      </c>
      <c r="G13" s="114">
        <v>28065</v>
      </c>
      <c r="H13" s="114">
        <v>28286</v>
      </c>
      <c r="I13" s="114">
        <v>27450</v>
      </c>
      <c r="J13" s="140">
        <v>27444</v>
      </c>
      <c r="K13" s="114">
        <v>767</v>
      </c>
      <c r="L13" s="116">
        <v>2.794782101734441</v>
      </c>
    </row>
    <row r="14" spans="1:17" s="110" customFormat="1" ht="24.95" customHeight="1" x14ac:dyDescent="0.2">
      <c r="A14" s="604" t="s">
        <v>186</v>
      </c>
      <c r="B14" s="605"/>
      <c r="C14" s="605"/>
      <c r="D14" s="606"/>
      <c r="E14" s="113">
        <v>13.802886573939359</v>
      </c>
      <c r="F14" s="115">
        <v>9487</v>
      </c>
      <c r="G14" s="114">
        <v>9635</v>
      </c>
      <c r="H14" s="114">
        <v>10173</v>
      </c>
      <c r="I14" s="114">
        <v>8991</v>
      </c>
      <c r="J14" s="140">
        <v>9383</v>
      </c>
      <c r="K14" s="114">
        <v>104</v>
      </c>
      <c r="L14" s="116">
        <v>1.1083875093253757</v>
      </c>
    </row>
    <row r="15" spans="1:17" s="110" customFormat="1" ht="15" customHeight="1" x14ac:dyDescent="0.2">
      <c r="A15" s="120"/>
      <c r="B15" s="119"/>
      <c r="C15" s="258" t="s">
        <v>106</v>
      </c>
      <c r="E15" s="113">
        <v>61.484136186360281</v>
      </c>
      <c r="F15" s="115">
        <v>5833</v>
      </c>
      <c r="G15" s="114">
        <v>5926</v>
      </c>
      <c r="H15" s="114">
        <v>6258</v>
      </c>
      <c r="I15" s="114">
        <v>5598</v>
      </c>
      <c r="J15" s="140">
        <v>5787</v>
      </c>
      <c r="K15" s="114">
        <v>46</v>
      </c>
      <c r="L15" s="116">
        <v>0.79488508726455853</v>
      </c>
    </row>
    <row r="16" spans="1:17" s="110" customFormat="1" ht="15" customHeight="1" x14ac:dyDescent="0.2">
      <c r="A16" s="120"/>
      <c r="B16" s="119"/>
      <c r="C16" s="258" t="s">
        <v>107</v>
      </c>
      <c r="E16" s="113">
        <v>38.515863813639719</v>
      </c>
      <c r="F16" s="115">
        <v>3654</v>
      </c>
      <c r="G16" s="114">
        <v>3709</v>
      </c>
      <c r="H16" s="114">
        <v>3915</v>
      </c>
      <c r="I16" s="114">
        <v>3393</v>
      </c>
      <c r="J16" s="140">
        <v>3596</v>
      </c>
      <c r="K16" s="114">
        <v>58</v>
      </c>
      <c r="L16" s="116">
        <v>1.6129032258064515</v>
      </c>
    </row>
    <row r="17" spans="1:12" s="110" customFormat="1" ht="15" customHeight="1" x14ac:dyDescent="0.2">
      <c r="A17" s="120"/>
      <c r="B17" s="121" t="s">
        <v>109</v>
      </c>
      <c r="C17" s="258"/>
      <c r="E17" s="113">
        <v>67.088110341616712</v>
      </c>
      <c r="F17" s="115">
        <v>46111</v>
      </c>
      <c r="G17" s="114">
        <v>45636</v>
      </c>
      <c r="H17" s="114">
        <v>46432</v>
      </c>
      <c r="I17" s="114">
        <v>45947</v>
      </c>
      <c r="J17" s="140">
        <v>45666</v>
      </c>
      <c r="K17" s="114">
        <v>445</v>
      </c>
      <c r="L17" s="116">
        <v>0.97446678053694213</v>
      </c>
    </row>
    <row r="18" spans="1:12" s="110" customFormat="1" ht="15" customHeight="1" x14ac:dyDescent="0.2">
      <c r="A18" s="120"/>
      <c r="B18" s="119"/>
      <c r="C18" s="258" t="s">
        <v>106</v>
      </c>
      <c r="E18" s="113">
        <v>58.541345882761163</v>
      </c>
      <c r="F18" s="115">
        <v>26994</v>
      </c>
      <c r="G18" s="114">
        <v>26619</v>
      </c>
      <c r="H18" s="114">
        <v>27383</v>
      </c>
      <c r="I18" s="114">
        <v>27120</v>
      </c>
      <c r="J18" s="140">
        <v>26931</v>
      </c>
      <c r="K18" s="114">
        <v>63</v>
      </c>
      <c r="L18" s="116">
        <v>0.23393115740225021</v>
      </c>
    </row>
    <row r="19" spans="1:12" s="110" customFormat="1" ht="15" customHeight="1" x14ac:dyDescent="0.2">
      <c r="A19" s="120"/>
      <c r="B19" s="119"/>
      <c r="C19" s="258" t="s">
        <v>107</v>
      </c>
      <c r="E19" s="113">
        <v>41.458654117238837</v>
      </c>
      <c r="F19" s="115">
        <v>19117</v>
      </c>
      <c r="G19" s="114">
        <v>19017</v>
      </c>
      <c r="H19" s="114">
        <v>19049</v>
      </c>
      <c r="I19" s="114">
        <v>18827</v>
      </c>
      <c r="J19" s="140">
        <v>18735</v>
      </c>
      <c r="K19" s="114">
        <v>382</v>
      </c>
      <c r="L19" s="116">
        <v>2.0389645049372831</v>
      </c>
    </row>
    <row r="20" spans="1:12" s="110" customFormat="1" ht="15" customHeight="1" x14ac:dyDescent="0.2">
      <c r="A20" s="120"/>
      <c r="B20" s="121" t="s">
        <v>110</v>
      </c>
      <c r="C20" s="258"/>
      <c r="E20" s="113">
        <v>18.048361752895303</v>
      </c>
      <c r="F20" s="115">
        <v>12405</v>
      </c>
      <c r="G20" s="114">
        <v>12173</v>
      </c>
      <c r="H20" s="114">
        <v>12167</v>
      </c>
      <c r="I20" s="114">
        <v>11950</v>
      </c>
      <c r="J20" s="140">
        <v>11652</v>
      </c>
      <c r="K20" s="114">
        <v>753</v>
      </c>
      <c r="L20" s="116">
        <v>6.4624098867147275</v>
      </c>
    </row>
    <row r="21" spans="1:12" s="110" customFormat="1" ht="15" customHeight="1" x14ac:dyDescent="0.2">
      <c r="A21" s="120"/>
      <c r="B21" s="119"/>
      <c r="C21" s="258" t="s">
        <v>106</v>
      </c>
      <c r="E21" s="113">
        <v>57.855703345425233</v>
      </c>
      <c r="F21" s="115">
        <v>7177</v>
      </c>
      <c r="G21" s="114">
        <v>7044</v>
      </c>
      <c r="H21" s="114">
        <v>7054</v>
      </c>
      <c r="I21" s="114">
        <v>6929</v>
      </c>
      <c r="J21" s="140">
        <v>6744</v>
      </c>
      <c r="K21" s="114">
        <v>433</v>
      </c>
      <c r="L21" s="116">
        <v>6.4205219454329772</v>
      </c>
    </row>
    <row r="22" spans="1:12" s="110" customFormat="1" ht="15" customHeight="1" x14ac:dyDescent="0.2">
      <c r="A22" s="120"/>
      <c r="B22" s="119"/>
      <c r="C22" s="258" t="s">
        <v>107</v>
      </c>
      <c r="E22" s="113">
        <v>42.144296654574767</v>
      </c>
      <c r="F22" s="115">
        <v>5228</v>
      </c>
      <c r="G22" s="114">
        <v>5129</v>
      </c>
      <c r="H22" s="114">
        <v>5113</v>
      </c>
      <c r="I22" s="114">
        <v>5021</v>
      </c>
      <c r="J22" s="140">
        <v>4908</v>
      </c>
      <c r="K22" s="114">
        <v>320</v>
      </c>
      <c r="L22" s="116">
        <v>6.519967400162999</v>
      </c>
    </row>
    <row r="23" spans="1:12" s="110" customFormat="1" ht="15" customHeight="1" x14ac:dyDescent="0.2">
      <c r="A23" s="120"/>
      <c r="B23" s="121" t="s">
        <v>111</v>
      </c>
      <c r="C23" s="258"/>
      <c r="E23" s="113">
        <v>1.0606413315486236</v>
      </c>
      <c r="F23" s="115">
        <v>729</v>
      </c>
      <c r="G23" s="114">
        <v>737</v>
      </c>
      <c r="H23" s="114">
        <v>759</v>
      </c>
      <c r="I23" s="114">
        <v>732</v>
      </c>
      <c r="J23" s="140">
        <v>691</v>
      </c>
      <c r="K23" s="114">
        <v>38</v>
      </c>
      <c r="L23" s="116">
        <v>5.4992764109985526</v>
      </c>
    </row>
    <row r="24" spans="1:12" s="110" customFormat="1" ht="15" customHeight="1" x14ac:dyDescent="0.2">
      <c r="A24" s="120"/>
      <c r="B24" s="119"/>
      <c r="C24" s="258" t="s">
        <v>106</v>
      </c>
      <c r="E24" s="113">
        <v>70.919067215363512</v>
      </c>
      <c r="F24" s="115">
        <v>517</v>
      </c>
      <c r="G24" s="114">
        <v>527</v>
      </c>
      <c r="H24" s="114">
        <v>550</v>
      </c>
      <c r="I24" s="114">
        <v>523</v>
      </c>
      <c r="J24" s="140">
        <v>486</v>
      </c>
      <c r="K24" s="114">
        <v>31</v>
      </c>
      <c r="L24" s="116">
        <v>6.3786008230452671</v>
      </c>
    </row>
    <row r="25" spans="1:12" s="110" customFormat="1" ht="15" customHeight="1" x14ac:dyDescent="0.2">
      <c r="A25" s="120"/>
      <c r="B25" s="119"/>
      <c r="C25" s="258" t="s">
        <v>107</v>
      </c>
      <c r="E25" s="113">
        <v>29.080932784636488</v>
      </c>
      <c r="F25" s="115">
        <v>212</v>
      </c>
      <c r="G25" s="114">
        <v>210</v>
      </c>
      <c r="H25" s="114">
        <v>209</v>
      </c>
      <c r="I25" s="114">
        <v>209</v>
      </c>
      <c r="J25" s="140">
        <v>205</v>
      </c>
      <c r="K25" s="114">
        <v>7</v>
      </c>
      <c r="L25" s="116">
        <v>3.4146341463414633</v>
      </c>
    </row>
    <row r="26" spans="1:12" s="110" customFormat="1" ht="15" customHeight="1" x14ac:dyDescent="0.2">
      <c r="A26" s="120"/>
      <c r="C26" s="121" t="s">
        <v>187</v>
      </c>
      <c r="D26" s="110" t="s">
        <v>188</v>
      </c>
      <c r="E26" s="113">
        <v>0.26916138043415005</v>
      </c>
      <c r="F26" s="115">
        <v>185</v>
      </c>
      <c r="G26" s="114">
        <v>190</v>
      </c>
      <c r="H26" s="114">
        <v>208</v>
      </c>
      <c r="I26" s="114">
        <v>200</v>
      </c>
      <c r="J26" s="140">
        <v>184</v>
      </c>
      <c r="K26" s="114">
        <v>1</v>
      </c>
      <c r="L26" s="116">
        <v>0.54347826086956519</v>
      </c>
    </row>
    <row r="27" spans="1:12" s="110" customFormat="1" ht="15" customHeight="1" x14ac:dyDescent="0.2">
      <c r="A27" s="120"/>
      <c r="B27" s="119"/>
      <c r="D27" s="259" t="s">
        <v>106</v>
      </c>
      <c r="E27" s="113">
        <v>55.675675675675677</v>
      </c>
      <c r="F27" s="115">
        <v>103</v>
      </c>
      <c r="G27" s="114">
        <v>111</v>
      </c>
      <c r="H27" s="114">
        <v>128</v>
      </c>
      <c r="I27" s="114">
        <v>116</v>
      </c>
      <c r="J27" s="140">
        <v>101</v>
      </c>
      <c r="K27" s="114">
        <v>2</v>
      </c>
      <c r="L27" s="116">
        <v>1.9801980198019802</v>
      </c>
    </row>
    <row r="28" spans="1:12" s="110" customFormat="1" ht="15" customHeight="1" x14ac:dyDescent="0.2">
      <c r="A28" s="120"/>
      <c r="B28" s="119"/>
      <c r="D28" s="259" t="s">
        <v>107</v>
      </c>
      <c r="E28" s="113">
        <v>44.324324324324323</v>
      </c>
      <c r="F28" s="115">
        <v>82</v>
      </c>
      <c r="G28" s="114">
        <v>79</v>
      </c>
      <c r="H28" s="114">
        <v>80</v>
      </c>
      <c r="I28" s="114">
        <v>84</v>
      </c>
      <c r="J28" s="140">
        <v>83</v>
      </c>
      <c r="K28" s="114">
        <v>-1</v>
      </c>
      <c r="L28" s="116">
        <v>-1.2048192771084338</v>
      </c>
    </row>
    <row r="29" spans="1:12" s="110" customFormat="1" ht="24.95" customHeight="1" x14ac:dyDescent="0.2">
      <c r="A29" s="604" t="s">
        <v>189</v>
      </c>
      <c r="B29" s="605"/>
      <c r="C29" s="605"/>
      <c r="D29" s="606"/>
      <c r="E29" s="113">
        <v>84.630157714019674</v>
      </c>
      <c r="F29" s="115">
        <v>58168</v>
      </c>
      <c r="G29" s="114">
        <v>58145</v>
      </c>
      <c r="H29" s="114">
        <v>58843</v>
      </c>
      <c r="I29" s="114">
        <v>57562</v>
      </c>
      <c r="J29" s="140">
        <v>57578</v>
      </c>
      <c r="K29" s="114">
        <v>590</v>
      </c>
      <c r="L29" s="116">
        <v>1.0246969328562994</v>
      </c>
    </row>
    <row r="30" spans="1:12" s="110" customFormat="1" ht="15" customHeight="1" x14ac:dyDescent="0.2">
      <c r="A30" s="120"/>
      <c r="B30" s="119"/>
      <c r="C30" s="258" t="s">
        <v>106</v>
      </c>
      <c r="E30" s="113">
        <v>57.14482189520011</v>
      </c>
      <c r="F30" s="115">
        <v>33240</v>
      </c>
      <c r="G30" s="114">
        <v>33189</v>
      </c>
      <c r="H30" s="114">
        <v>33828</v>
      </c>
      <c r="I30" s="114">
        <v>33177</v>
      </c>
      <c r="J30" s="140">
        <v>33127</v>
      </c>
      <c r="K30" s="114">
        <v>113</v>
      </c>
      <c r="L30" s="116">
        <v>0.34111148006158121</v>
      </c>
    </row>
    <row r="31" spans="1:12" s="110" customFormat="1" ht="15" customHeight="1" x14ac:dyDescent="0.2">
      <c r="A31" s="120"/>
      <c r="B31" s="119"/>
      <c r="C31" s="258" t="s">
        <v>107</v>
      </c>
      <c r="E31" s="113">
        <v>42.85517810479989</v>
      </c>
      <c r="F31" s="115">
        <v>24928</v>
      </c>
      <c r="G31" s="114">
        <v>24956</v>
      </c>
      <c r="H31" s="114">
        <v>25015</v>
      </c>
      <c r="I31" s="114">
        <v>24385</v>
      </c>
      <c r="J31" s="140">
        <v>24451</v>
      </c>
      <c r="K31" s="114">
        <v>477</v>
      </c>
      <c r="L31" s="116">
        <v>1.9508404564230502</v>
      </c>
    </row>
    <row r="32" spans="1:12" s="110" customFormat="1" ht="15" customHeight="1" x14ac:dyDescent="0.2">
      <c r="A32" s="120"/>
      <c r="B32" s="119" t="s">
        <v>117</v>
      </c>
      <c r="C32" s="258"/>
      <c r="E32" s="113">
        <v>15.337833905604377</v>
      </c>
      <c r="F32" s="115">
        <v>10542</v>
      </c>
      <c r="G32" s="114">
        <v>10019</v>
      </c>
      <c r="H32" s="114">
        <v>10668</v>
      </c>
      <c r="I32" s="114">
        <v>10030</v>
      </c>
      <c r="J32" s="140">
        <v>9788</v>
      </c>
      <c r="K32" s="114">
        <v>754</v>
      </c>
      <c r="L32" s="116">
        <v>7.7033101757253784</v>
      </c>
    </row>
    <row r="33" spans="1:12" s="110" customFormat="1" ht="15" customHeight="1" x14ac:dyDescent="0.2">
      <c r="A33" s="120"/>
      <c r="B33" s="119"/>
      <c r="C33" s="258" t="s">
        <v>106</v>
      </c>
      <c r="E33" s="113">
        <v>68.895845190665909</v>
      </c>
      <c r="F33" s="115">
        <v>7263</v>
      </c>
      <c r="G33" s="114">
        <v>6914</v>
      </c>
      <c r="H33" s="114">
        <v>7402</v>
      </c>
      <c r="I33" s="114">
        <v>6972</v>
      </c>
      <c r="J33" s="140">
        <v>6804</v>
      </c>
      <c r="K33" s="114">
        <v>459</v>
      </c>
      <c r="L33" s="116">
        <v>6.746031746031746</v>
      </c>
    </row>
    <row r="34" spans="1:12" s="110" customFormat="1" ht="15" customHeight="1" x14ac:dyDescent="0.2">
      <c r="A34" s="120"/>
      <c r="B34" s="119"/>
      <c r="C34" s="258" t="s">
        <v>107</v>
      </c>
      <c r="E34" s="113">
        <v>31.104154809334091</v>
      </c>
      <c r="F34" s="115">
        <v>3279</v>
      </c>
      <c r="G34" s="114">
        <v>3105</v>
      </c>
      <c r="H34" s="114">
        <v>3266</v>
      </c>
      <c r="I34" s="114">
        <v>3058</v>
      </c>
      <c r="J34" s="140">
        <v>2984</v>
      </c>
      <c r="K34" s="114">
        <v>295</v>
      </c>
      <c r="L34" s="116">
        <v>9.8860589812332442</v>
      </c>
    </row>
    <row r="35" spans="1:12" s="110" customFormat="1" ht="24.95" customHeight="1" x14ac:dyDescent="0.2">
      <c r="A35" s="604" t="s">
        <v>190</v>
      </c>
      <c r="B35" s="605"/>
      <c r="C35" s="605"/>
      <c r="D35" s="606"/>
      <c r="E35" s="113">
        <v>76.220683233428389</v>
      </c>
      <c r="F35" s="115">
        <v>52388</v>
      </c>
      <c r="G35" s="114">
        <v>51931</v>
      </c>
      <c r="H35" s="114">
        <v>53521</v>
      </c>
      <c r="I35" s="114">
        <v>51967</v>
      </c>
      <c r="J35" s="140">
        <v>51877</v>
      </c>
      <c r="K35" s="114">
        <v>511</v>
      </c>
      <c r="L35" s="116">
        <v>0.98502226420186212</v>
      </c>
    </row>
    <row r="36" spans="1:12" s="110" customFormat="1" ht="15" customHeight="1" x14ac:dyDescent="0.2">
      <c r="A36" s="120"/>
      <c r="B36" s="119"/>
      <c r="C36" s="258" t="s">
        <v>106</v>
      </c>
      <c r="E36" s="113">
        <v>72.648316408337791</v>
      </c>
      <c r="F36" s="115">
        <v>38059</v>
      </c>
      <c r="G36" s="114">
        <v>37643</v>
      </c>
      <c r="H36" s="114">
        <v>38858</v>
      </c>
      <c r="I36" s="114">
        <v>37874</v>
      </c>
      <c r="J36" s="140">
        <v>37706</v>
      </c>
      <c r="K36" s="114">
        <v>353</v>
      </c>
      <c r="L36" s="116">
        <v>0.93619052670662495</v>
      </c>
    </row>
    <row r="37" spans="1:12" s="110" customFormat="1" ht="15" customHeight="1" x14ac:dyDescent="0.2">
      <c r="A37" s="120"/>
      <c r="B37" s="119"/>
      <c r="C37" s="258" t="s">
        <v>107</v>
      </c>
      <c r="E37" s="113">
        <v>27.351683591662212</v>
      </c>
      <c r="F37" s="115">
        <v>14329</v>
      </c>
      <c r="G37" s="114">
        <v>14288</v>
      </c>
      <c r="H37" s="114">
        <v>14663</v>
      </c>
      <c r="I37" s="114">
        <v>14093</v>
      </c>
      <c r="J37" s="140">
        <v>14171</v>
      </c>
      <c r="K37" s="114">
        <v>158</v>
      </c>
      <c r="L37" s="116">
        <v>1.1149530731776163</v>
      </c>
    </row>
    <row r="38" spans="1:12" s="110" customFormat="1" ht="15" customHeight="1" x14ac:dyDescent="0.2">
      <c r="A38" s="120"/>
      <c r="B38" s="119" t="s">
        <v>182</v>
      </c>
      <c r="C38" s="258"/>
      <c r="E38" s="113">
        <v>23.779316766571611</v>
      </c>
      <c r="F38" s="115">
        <v>16344</v>
      </c>
      <c r="G38" s="114">
        <v>16250</v>
      </c>
      <c r="H38" s="114">
        <v>16010</v>
      </c>
      <c r="I38" s="114">
        <v>15653</v>
      </c>
      <c r="J38" s="140">
        <v>15515</v>
      </c>
      <c r="K38" s="114">
        <v>829</v>
      </c>
      <c r="L38" s="116">
        <v>5.3432162423461165</v>
      </c>
    </row>
    <row r="39" spans="1:12" s="110" customFormat="1" ht="15" customHeight="1" x14ac:dyDescent="0.2">
      <c r="A39" s="120"/>
      <c r="B39" s="119"/>
      <c r="C39" s="258" t="s">
        <v>106</v>
      </c>
      <c r="E39" s="113">
        <v>15.063631913852179</v>
      </c>
      <c r="F39" s="115">
        <v>2462</v>
      </c>
      <c r="G39" s="114">
        <v>2473</v>
      </c>
      <c r="H39" s="114">
        <v>2387</v>
      </c>
      <c r="I39" s="114">
        <v>2296</v>
      </c>
      <c r="J39" s="140">
        <v>2242</v>
      </c>
      <c r="K39" s="114">
        <v>220</v>
      </c>
      <c r="L39" s="116">
        <v>9.8126672613737735</v>
      </c>
    </row>
    <row r="40" spans="1:12" s="110" customFormat="1" ht="15" customHeight="1" x14ac:dyDescent="0.2">
      <c r="A40" s="120"/>
      <c r="B40" s="119"/>
      <c r="C40" s="258" t="s">
        <v>107</v>
      </c>
      <c r="E40" s="113">
        <v>84.936368086147823</v>
      </c>
      <c r="F40" s="115">
        <v>13882</v>
      </c>
      <c r="G40" s="114">
        <v>13777</v>
      </c>
      <c r="H40" s="114">
        <v>13623</v>
      </c>
      <c r="I40" s="114">
        <v>13357</v>
      </c>
      <c r="J40" s="140">
        <v>13273</v>
      </c>
      <c r="K40" s="114">
        <v>609</v>
      </c>
      <c r="L40" s="116">
        <v>4.5882618850297598</v>
      </c>
    </row>
    <row r="41" spans="1:12" s="110" customFormat="1" ht="24.75" customHeight="1" x14ac:dyDescent="0.2">
      <c r="A41" s="604" t="s">
        <v>517</v>
      </c>
      <c r="B41" s="605"/>
      <c r="C41" s="605"/>
      <c r="D41" s="606"/>
      <c r="E41" s="113">
        <v>5.7615084676715362</v>
      </c>
      <c r="F41" s="115">
        <v>3960</v>
      </c>
      <c r="G41" s="114">
        <v>4422</v>
      </c>
      <c r="H41" s="114">
        <v>4513</v>
      </c>
      <c r="I41" s="114">
        <v>3543</v>
      </c>
      <c r="J41" s="140">
        <v>3953</v>
      </c>
      <c r="K41" s="114">
        <v>7</v>
      </c>
      <c r="L41" s="116">
        <v>0.17708069820389577</v>
      </c>
    </row>
    <row r="42" spans="1:12" s="110" customFormat="1" ht="15" customHeight="1" x14ac:dyDescent="0.2">
      <c r="A42" s="120"/>
      <c r="B42" s="119"/>
      <c r="C42" s="258" t="s">
        <v>106</v>
      </c>
      <c r="E42" s="113">
        <v>64.292929292929287</v>
      </c>
      <c r="F42" s="115">
        <v>2546</v>
      </c>
      <c r="G42" s="114">
        <v>2905</v>
      </c>
      <c r="H42" s="114">
        <v>2959</v>
      </c>
      <c r="I42" s="114">
        <v>2298</v>
      </c>
      <c r="J42" s="140">
        <v>2500</v>
      </c>
      <c r="K42" s="114">
        <v>46</v>
      </c>
      <c r="L42" s="116">
        <v>1.84</v>
      </c>
    </row>
    <row r="43" spans="1:12" s="110" customFormat="1" ht="15" customHeight="1" x14ac:dyDescent="0.2">
      <c r="A43" s="123"/>
      <c r="B43" s="124"/>
      <c r="C43" s="260" t="s">
        <v>107</v>
      </c>
      <c r="D43" s="261"/>
      <c r="E43" s="125">
        <v>35.707070707070706</v>
      </c>
      <c r="F43" s="143">
        <v>1414</v>
      </c>
      <c r="G43" s="144">
        <v>1517</v>
      </c>
      <c r="H43" s="144">
        <v>1554</v>
      </c>
      <c r="I43" s="144">
        <v>1245</v>
      </c>
      <c r="J43" s="145">
        <v>1453</v>
      </c>
      <c r="K43" s="144">
        <v>-39</v>
      </c>
      <c r="L43" s="146">
        <v>-2.6841018582243632</v>
      </c>
    </row>
    <row r="44" spans="1:12" s="110" customFormat="1" ht="45.75" customHeight="1" x14ac:dyDescent="0.2">
      <c r="A44" s="604" t="s">
        <v>191</v>
      </c>
      <c r="B44" s="605"/>
      <c r="C44" s="605"/>
      <c r="D44" s="606"/>
      <c r="E44" s="113">
        <v>1.2279578653320142</v>
      </c>
      <c r="F44" s="115">
        <v>844</v>
      </c>
      <c r="G44" s="114">
        <v>852</v>
      </c>
      <c r="H44" s="114">
        <v>851</v>
      </c>
      <c r="I44" s="114">
        <v>813</v>
      </c>
      <c r="J44" s="140">
        <v>828</v>
      </c>
      <c r="K44" s="114">
        <v>16</v>
      </c>
      <c r="L44" s="116">
        <v>1.932367149758454</v>
      </c>
    </row>
    <row r="45" spans="1:12" s="110" customFormat="1" ht="15" customHeight="1" x14ac:dyDescent="0.2">
      <c r="A45" s="120"/>
      <c r="B45" s="119"/>
      <c r="C45" s="258" t="s">
        <v>106</v>
      </c>
      <c r="E45" s="113">
        <v>54.502369668246445</v>
      </c>
      <c r="F45" s="115">
        <v>460</v>
      </c>
      <c r="G45" s="114">
        <v>463</v>
      </c>
      <c r="H45" s="114">
        <v>462</v>
      </c>
      <c r="I45" s="114">
        <v>446</v>
      </c>
      <c r="J45" s="140">
        <v>450</v>
      </c>
      <c r="K45" s="114">
        <v>10</v>
      </c>
      <c r="L45" s="116">
        <v>2.2222222222222223</v>
      </c>
    </row>
    <row r="46" spans="1:12" s="110" customFormat="1" ht="15" customHeight="1" x14ac:dyDescent="0.2">
      <c r="A46" s="123"/>
      <c r="B46" s="124"/>
      <c r="C46" s="260" t="s">
        <v>107</v>
      </c>
      <c r="D46" s="261"/>
      <c r="E46" s="125">
        <v>45.497630331753555</v>
      </c>
      <c r="F46" s="143">
        <v>384</v>
      </c>
      <c r="G46" s="144">
        <v>389</v>
      </c>
      <c r="H46" s="144">
        <v>389</v>
      </c>
      <c r="I46" s="144">
        <v>367</v>
      </c>
      <c r="J46" s="145">
        <v>378</v>
      </c>
      <c r="K46" s="144">
        <v>6</v>
      </c>
      <c r="L46" s="146">
        <v>1.5873015873015872</v>
      </c>
    </row>
    <row r="47" spans="1:12" s="110" customFormat="1" ht="39" customHeight="1" x14ac:dyDescent="0.2">
      <c r="A47" s="604" t="s">
        <v>518</v>
      </c>
      <c r="B47" s="607"/>
      <c r="C47" s="607"/>
      <c r="D47" s="608"/>
      <c r="E47" s="113">
        <v>0.28807542338357678</v>
      </c>
      <c r="F47" s="115">
        <v>198</v>
      </c>
      <c r="G47" s="114">
        <v>192</v>
      </c>
      <c r="H47" s="114">
        <v>183</v>
      </c>
      <c r="I47" s="114">
        <v>167</v>
      </c>
      <c r="J47" s="140">
        <v>177</v>
      </c>
      <c r="K47" s="114">
        <v>21</v>
      </c>
      <c r="L47" s="116">
        <v>11.864406779661017</v>
      </c>
    </row>
    <row r="48" spans="1:12" s="110" customFormat="1" ht="15" customHeight="1" x14ac:dyDescent="0.2">
      <c r="A48" s="120"/>
      <c r="B48" s="119"/>
      <c r="C48" s="258" t="s">
        <v>106</v>
      </c>
      <c r="E48" s="113">
        <v>32.323232323232325</v>
      </c>
      <c r="F48" s="115">
        <v>64</v>
      </c>
      <c r="G48" s="114">
        <v>61</v>
      </c>
      <c r="H48" s="114">
        <v>58</v>
      </c>
      <c r="I48" s="114">
        <v>62</v>
      </c>
      <c r="J48" s="140">
        <v>66</v>
      </c>
      <c r="K48" s="114">
        <v>-2</v>
      </c>
      <c r="L48" s="116">
        <v>-3.0303030303030303</v>
      </c>
    </row>
    <row r="49" spans="1:12" s="110" customFormat="1" ht="15" customHeight="1" x14ac:dyDescent="0.2">
      <c r="A49" s="123"/>
      <c r="B49" s="124"/>
      <c r="C49" s="260" t="s">
        <v>107</v>
      </c>
      <c r="D49" s="261"/>
      <c r="E49" s="125">
        <v>67.676767676767682</v>
      </c>
      <c r="F49" s="143">
        <v>134</v>
      </c>
      <c r="G49" s="144">
        <v>131</v>
      </c>
      <c r="H49" s="144">
        <v>125</v>
      </c>
      <c r="I49" s="144">
        <v>105</v>
      </c>
      <c r="J49" s="145">
        <v>111</v>
      </c>
      <c r="K49" s="144">
        <v>23</v>
      </c>
      <c r="L49" s="146">
        <v>20.72072072072072</v>
      </c>
    </row>
    <row r="50" spans="1:12" s="110" customFormat="1" ht="24.95" customHeight="1" x14ac:dyDescent="0.2">
      <c r="A50" s="609" t="s">
        <v>192</v>
      </c>
      <c r="B50" s="610"/>
      <c r="C50" s="610"/>
      <c r="D50" s="611"/>
      <c r="E50" s="262">
        <v>16.821858813944015</v>
      </c>
      <c r="F50" s="263">
        <v>11562</v>
      </c>
      <c r="G50" s="264">
        <v>11737</v>
      </c>
      <c r="H50" s="264">
        <v>12037</v>
      </c>
      <c r="I50" s="264">
        <v>10998</v>
      </c>
      <c r="J50" s="265">
        <v>11055</v>
      </c>
      <c r="K50" s="263">
        <v>507</v>
      </c>
      <c r="L50" s="266">
        <v>4.5861601085481682</v>
      </c>
    </row>
    <row r="51" spans="1:12" s="110" customFormat="1" ht="15" customHeight="1" x14ac:dyDescent="0.2">
      <c r="A51" s="120"/>
      <c r="B51" s="119"/>
      <c r="C51" s="258" t="s">
        <v>106</v>
      </c>
      <c r="E51" s="113">
        <v>60.153952603355819</v>
      </c>
      <c r="F51" s="115">
        <v>6955</v>
      </c>
      <c r="G51" s="114">
        <v>7024</v>
      </c>
      <c r="H51" s="114">
        <v>7251</v>
      </c>
      <c r="I51" s="114">
        <v>6677</v>
      </c>
      <c r="J51" s="140">
        <v>6706</v>
      </c>
      <c r="K51" s="114">
        <v>249</v>
      </c>
      <c r="L51" s="116">
        <v>3.7130927527587234</v>
      </c>
    </row>
    <row r="52" spans="1:12" s="110" customFormat="1" ht="15" customHeight="1" x14ac:dyDescent="0.2">
      <c r="A52" s="120"/>
      <c r="B52" s="119"/>
      <c r="C52" s="258" t="s">
        <v>107</v>
      </c>
      <c r="E52" s="113">
        <v>39.846047396644181</v>
      </c>
      <c r="F52" s="115">
        <v>4607</v>
      </c>
      <c r="G52" s="114">
        <v>4713</v>
      </c>
      <c r="H52" s="114">
        <v>4786</v>
      </c>
      <c r="I52" s="114">
        <v>4321</v>
      </c>
      <c r="J52" s="140">
        <v>4349</v>
      </c>
      <c r="K52" s="114">
        <v>258</v>
      </c>
      <c r="L52" s="116">
        <v>5.9323982524718328</v>
      </c>
    </row>
    <row r="53" spans="1:12" s="110" customFormat="1" ht="15" customHeight="1" x14ac:dyDescent="0.2">
      <c r="A53" s="120"/>
      <c r="B53" s="119"/>
      <c r="C53" s="258" t="s">
        <v>187</v>
      </c>
      <c r="D53" s="110" t="s">
        <v>193</v>
      </c>
      <c r="E53" s="113">
        <v>24.277806607853314</v>
      </c>
      <c r="F53" s="115">
        <v>2807</v>
      </c>
      <c r="G53" s="114">
        <v>3269</v>
      </c>
      <c r="H53" s="114">
        <v>3392</v>
      </c>
      <c r="I53" s="114">
        <v>2511</v>
      </c>
      <c r="J53" s="140">
        <v>2734</v>
      </c>
      <c r="K53" s="114">
        <v>73</v>
      </c>
      <c r="L53" s="116">
        <v>2.6700804681784929</v>
      </c>
    </row>
    <row r="54" spans="1:12" s="110" customFormat="1" ht="15" customHeight="1" x14ac:dyDescent="0.2">
      <c r="A54" s="120"/>
      <c r="B54" s="119"/>
      <c r="D54" s="267" t="s">
        <v>194</v>
      </c>
      <c r="E54" s="113">
        <v>65.692910580691134</v>
      </c>
      <c r="F54" s="115">
        <v>1844</v>
      </c>
      <c r="G54" s="114">
        <v>2107</v>
      </c>
      <c r="H54" s="114">
        <v>2198</v>
      </c>
      <c r="I54" s="114">
        <v>1675</v>
      </c>
      <c r="J54" s="140">
        <v>1804</v>
      </c>
      <c r="K54" s="114">
        <v>40</v>
      </c>
      <c r="L54" s="116">
        <v>2.2172949002217295</v>
      </c>
    </row>
    <row r="55" spans="1:12" s="110" customFormat="1" ht="15" customHeight="1" x14ac:dyDescent="0.2">
      <c r="A55" s="120"/>
      <c r="B55" s="119"/>
      <c r="D55" s="267" t="s">
        <v>195</v>
      </c>
      <c r="E55" s="113">
        <v>34.307089419308873</v>
      </c>
      <c r="F55" s="115">
        <v>963</v>
      </c>
      <c r="G55" s="114">
        <v>1162</v>
      </c>
      <c r="H55" s="114">
        <v>1194</v>
      </c>
      <c r="I55" s="114">
        <v>836</v>
      </c>
      <c r="J55" s="140">
        <v>930</v>
      </c>
      <c r="K55" s="114">
        <v>33</v>
      </c>
      <c r="L55" s="116">
        <v>3.5483870967741935</v>
      </c>
    </row>
    <row r="56" spans="1:12" s="110" customFormat="1" ht="15" customHeight="1" x14ac:dyDescent="0.2">
      <c r="A56" s="120"/>
      <c r="B56" s="119" t="s">
        <v>196</v>
      </c>
      <c r="C56" s="258"/>
      <c r="E56" s="113">
        <v>62.203922481522433</v>
      </c>
      <c r="F56" s="115">
        <v>42754</v>
      </c>
      <c r="G56" s="114">
        <v>42290</v>
      </c>
      <c r="H56" s="114">
        <v>43030</v>
      </c>
      <c r="I56" s="114">
        <v>42447</v>
      </c>
      <c r="J56" s="140">
        <v>42009</v>
      </c>
      <c r="K56" s="114">
        <v>745</v>
      </c>
      <c r="L56" s="116">
        <v>1.7734295032016949</v>
      </c>
    </row>
    <row r="57" spans="1:12" s="110" customFormat="1" ht="15" customHeight="1" x14ac:dyDescent="0.2">
      <c r="A57" s="120"/>
      <c r="B57" s="119"/>
      <c r="C57" s="258" t="s">
        <v>106</v>
      </c>
      <c r="E57" s="113">
        <v>58.202741263975298</v>
      </c>
      <c r="F57" s="115">
        <v>24884</v>
      </c>
      <c r="G57" s="114">
        <v>24568</v>
      </c>
      <c r="H57" s="114">
        <v>25187</v>
      </c>
      <c r="I57" s="114">
        <v>24901</v>
      </c>
      <c r="J57" s="140">
        <v>24558</v>
      </c>
      <c r="K57" s="114">
        <v>326</v>
      </c>
      <c r="L57" s="116">
        <v>1.327469663653392</v>
      </c>
    </row>
    <row r="58" spans="1:12" s="110" customFormat="1" ht="15" customHeight="1" x14ac:dyDescent="0.2">
      <c r="A58" s="120"/>
      <c r="B58" s="119"/>
      <c r="C58" s="258" t="s">
        <v>107</v>
      </c>
      <c r="E58" s="113">
        <v>41.797258736024702</v>
      </c>
      <c r="F58" s="115">
        <v>17870</v>
      </c>
      <c r="G58" s="114">
        <v>17722</v>
      </c>
      <c r="H58" s="114">
        <v>17843</v>
      </c>
      <c r="I58" s="114">
        <v>17546</v>
      </c>
      <c r="J58" s="140">
        <v>17451</v>
      </c>
      <c r="K58" s="114">
        <v>419</v>
      </c>
      <c r="L58" s="116">
        <v>2.4010085381926536</v>
      </c>
    </row>
    <row r="59" spans="1:12" s="110" customFormat="1" ht="15" customHeight="1" x14ac:dyDescent="0.2">
      <c r="A59" s="120"/>
      <c r="B59" s="119"/>
      <c r="C59" s="258" t="s">
        <v>105</v>
      </c>
      <c r="D59" s="110" t="s">
        <v>197</v>
      </c>
      <c r="E59" s="113">
        <v>93.436871403845259</v>
      </c>
      <c r="F59" s="115">
        <v>39948</v>
      </c>
      <c r="G59" s="114">
        <v>39530</v>
      </c>
      <c r="H59" s="114">
        <v>40253</v>
      </c>
      <c r="I59" s="114">
        <v>39682</v>
      </c>
      <c r="J59" s="140">
        <v>39333</v>
      </c>
      <c r="K59" s="114">
        <v>615</v>
      </c>
      <c r="L59" s="116">
        <v>1.5635725726489207</v>
      </c>
    </row>
    <row r="60" spans="1:12" s="110" customFormat="1" ht="15" customHeight="1" x14ac:dyDescent="0.2">
      <c r="A60" s="120"/>
      <c r="B60" s="119"/>
      <c r="C60" s="258"/>
      <c r="D60" s="267" t="s">
        <v>198</v>
      </c>
      <c r="E60" s="113">
        <v>56.873936116952038</v>
      </c>
      <c r="F60" s="115">
        <v>22720</v>
      </c>
      <c r="G60" s="114">
        <v>22442</v>
      </c>
      <c r="H60" s="114">
        <v>23019</v>
      </c>
      <c r="I60" s="114">
        <v>22729</v>
      </c>
      <c r="J60" s="140">
        <v>22450</v>
      </c>
      <c r="K60" s="114">
        <v>270</v>
      </c>
      <c r="L60" s="116">
        <v>1.2026726057906458</v>
      </c>
    </row>
    <row r="61" spans="1:12" s="110" customFormat="1" ht="15" customHeight="1" x14ac:dyDescent="0.2">
      <c r="A61" s="120"/>
      <c r="B61" s="119"/>
      <c r="C61" s="258"/>
      <c r="D61" s="267" t="s">
        <v>199</v>
      </c>
      <c r="E61" s="113">
        <v>43.126063883047962</v>
      </c>
      <c r="F61" s="115">
        <v>17228</v>
      </c>
      <c r="G61" s="114">
        <v>17088</v>
      </c>
      <c r="H61" s="114">
        <v>17234</v>
      </c>
      <c r="I61" s="114">
        <v>16953</v>
      </c>
      <c r="J61" s="140">
        <v>16883</v>
      </c>
      <c r="K61" s="114">
        <v>345</v>
      </c>
      <c r="L61" s="116">
        <v>2.0434756856009004</v>
      </c>
    </row>
    <row r="62" spans="1:12" s="110" customFormat="1" ht="15" customHeight="1" x14ac:dyDescent="0.2">
      <c r="A62" s="120"/>
      <c r="B62" s="119"/>
      <c r="C62" s="258"/>
      <c r="D62" s="258" t="s">
        <v>200</v>
      </c>
      <c r="E62" s="113">
        <v>6.5631285961547459</v>
      </c>
      <c r="F62" s="115">
        <v>2806</v>
      </c>
      <c r="G62" s="114">
        <v>2760</v>
      </c>
      <c r="H62" s="114">
        <v>2777</v>
      </c>
      <c r="I62" s="114">
        <v>2765</v>
      </c>
      <c r="J62" s="140">
        <v>2676</v>
      </c>
      <c r="K62" s="114">
        <v>130</v>
      </c>
      <c r="L62" s="116">
        <v>4.8579970104633778</v>
      </c>
    </row>
    <row r="63" spans="1:12" s="110" customFormat="1" ht="15" customHeight="1" x14ac:dyDescent="0.2">
      <c r="A63" s="120"/>
      <c r="B63" s="119"/>
      <c r="C63" s="258"/>
      <c r="D63" s="267" t="s">
        <v>198</v>
      </c>
      <c r="E63" s="113">
        <v>77.12045616535994</v>
      </c>
      <c r="F63" s="115">
        <v>2164</v>
      </c>
      <c r="G63" s="114">
        <v>2126</v>
      </c>
      <c r="H63" s="114">
        <v>2168</v>
      </c>
      <c r="I63" s="114">
        <v>2172</v>
      </c>
      <c r="J63" s="140">
        <v>2108</v>
      </c>
      <c r="K63" s="114">
        <v>56</v>
      </c>
      <c r="L63" s="116">
        <v>2.6565464895635675</v>
      </c>
    </row>
    <row r="64" spans="1:12" s="110" customFormat="1" ht="15" customHeight="1" x14ac:dyDescent="0.2">
      <c r="A64" s="120"/>
      <c r="B64" s="119"/>
      <c r="C64" s="258"/>
      <c r="D64" s="267" t="s">
        <v>199</v>
      </c>
      <c r="E64" s="113">
        <v>22.879543834640057</v>
      </c>
      <c r="F64" s="115">
        <v>642</v>
      </c>
      <c r="G64" s="114">
        <v>634</v>
      </c>
      <c r="H64" s="114">
        <v>609</v>
      </c>
      <c r="I64" s="114">
        <v>593</v>
      </c>
      <c r="J64" s="140">
        <v>568</v>
      </c>
      <c r="K64" s="114">
        <v>74</v>
      </c>
      <c r="L64" s="116">
        <v>13.028169014084508</v>
      </c>
    </row>
    <row r="65" spans="1:12" s="110" customFormat="1" ht="15" customHeight="1" x14ac:dyDescent="0.2">
      <c r="A65" s="120"/>
      <c r="B65" s="119" t="s">
        <v>201</v>
      </c>
      <c r="C65" s="258"/>
      <c r="E65" s="113">
        <v>6.4365943083279982</v>
      </c>
      <c r="F65" s="115">
        <v>4424</v>
      </c>
      <c r="G65" s="114">
        <v>4353</v>
      </c>
      <c r="H65" s="114">
        <v>4319</v>
      </c>
      <c r="I65" s="114">
        <v>4278</v>
      </c>
      <c r="J65" s="140">
        <v>4214</v>
      </c>
      <c r="K65" s="114">
        <v>210</v>
      </c>
      <c r="L65" s="116">
        <v>4.9833887043189371</v>
      </c>
    </row>
    <row r="66" spans="1:12" s="110" customFormat="1" ht="15" customHeight="1" x14ac:dyDescent="0.2">
      <c r="A66" s="120"/>
      <c r="B66" s="119"/>
      <c r="C66" s="258" t="s">
        <v>106</v>
      </c>
      <c r="E66" s="113">
        <v>53.232368896925855</v>
      </c>
      <c r="F66" s="115">
        <v>2355</v>
      </c>
      <c r="G66" s="114">
        <v>2317</v>
      </c>
      <c r="H66" s="114">
        <v>2315</v>
      </c>
      <c r="I66" s="114">
        <v>2273</v>
      </c>
      <c r="J66" s="140">
        <v>2258</v>
      </c>
      <c r="K66" s="114">
        <v>97</v>
      </c>
      <c r="L66" s="116">
        <v>4.2958370239149692</v>
      </c>
    </row>
    <row r="67" spans="1:12" s="110" customFormat="1" ht="15" customHeight="1" x14ac:dyDescent="0.2">
      <c r="A67" s="120"/>
      <c r="B67" s="119"/>
      <c r="C67" s="258" t="s">
        <v>107</v>
      </c>
      <c r="E67" s="113">
        <v>46.767631103074145</v>
      </c>
      <c r="F67" s="115">
        <v>2069</v>
      </c>
      <c r="G67" s="114">
        <v>2036</v>
      </c>
      <c r="H67" s="114">
        <v>2004</v>
      </c>
      <c r="I67" s="114">
        <v>2005</v>
      </c>
      <c r="J67" s="140">
        <v>1956</v>
      </c>
      <c r="K67" s="114">
        <v>113</v>
      </c>
      <c r="L67" s="116">
        <v>5.7770961145194271</v>
      </c>
    </row>
    <row r="68" spans="1:12" s="110" customFormat="1" ht="15" customHeight="1" x14ac:dyDescent="0.2">
      <c r="A68" s="120"/>
      <c r="B68" s="119"/>
      <c r="C68" s="258" t="s">
        <v>105</v>
      </c>
      <c r="D68" s="110" t="s">
        <v>202</v>
      </c>
      <c r="E68" s="113">
        <v>24.43490054249548</v>
      </c>
      <c r="F68" s="115">
        <v>1081</v>
      </c>
      <c r="G68" s="114">
        <v>1045</v>
      </c>
      <c r="H68" s="114">
        <v>1021</v>
      </c>
      <c r="I68" s="114">
        <v>999</v>
      </c>
      <c r="J68" s="140">
        <v>974</v>
      </c>
      <c r="K68" s="114">
        <v>107</v>
      </c>
      <c r="L68" s="116">
        <v>10.985626283367557</v>
      </c>
    </row>
    <row r="69" spans="1:12" s="110" customFormat="1" ht="15" customHeight="1" x14ac:dyDescent="0.2">
      <c r="A69" s="120"/>
      <c r="B69" s="119"/>
      <c r="C69" s="258"/>
      <c r="D69" s="267" t="s">
        <v>198</v>
      </c>
      <c r="E69" s="113">
        <v>49.676225716928769</v>
      </c>
      <c r="F69" s="115">
        <v>537</v>
      </c>
      <c r="G69" s="114">
        <v>525</v>
      </c>
      <c r="H69" s="114">
        <v>519</v>
      </c>
      <c r="I69" s="114">
        <v>494</v>
      </c>
      <c r="J69" s="140">
        <v>494</v>
      </c>
      <c r="K69" s="114">
        <v>43</v>
      </c>
      <c r="L69" s="116">
        <v>8.7044534412955468</v>
      </c>
    </row>
    <row r="70" spans="1:12" s="110" customFormat="1" ht="15" customHeight="1" x14ac:dyDescent="0.2">
      <c r="A70" s="120"/>
      <c r="B70" s="119"/>
      <c r="C70" s="258"/>
      <c r="D70" s="267" t="s">
        <v>199</v>
      </c>
      <c r="E70" s="113">
        <v>50.323774283071231</v>
      </c>
      <c r="F70" s="115">
        <v>544</v>
      </c>
      <c r="G70" s="114">
        <v>520</v>
      </c>
      <c r="H70" s="114">
        <v>502</v>
      </c>
      <c r="I70" s="114">
        <v>505</v>
      </c>
      <c r="J70" s="140">
        <v>480</v>
      </c>
      <c r="K70" s="114">
        <v>64</v>
      </c>
      <c r="L70" s="116">
        <v>13.333333333333334</v>
      </c>
    </row>
    <row r="71" spans="1:12" s="110" customFormat="1" ht="15" customHeight="1" x14ac:dyDescent="0.2">
      <c r="A71" s="120"/>
      <c r="B71" s="119"/>
      <c r="C71" s="258"/>
      <c r="D71" s="110" t="s">
        <v>203</v>
      </c>
      <c r="E71" s="113">
        <v>68.150994575045203</v>
      </c>
      <c r="F71" s="115">
        <v>3015</v>
      </c>
      <c r="G71" s="114">
        <v>2978</v>
      </c>
      <c r="H71" s="114">
        <v>2976</v>
      </c>
      <c r="I71" s="114">
        <v>2967</v>
      </c>
      <c r="J71" s="140">
        <v>2930</v>
      </c>
      <c r="K71" s="114">
        <v>85</v>
      </c>
      <c r="L71" s="116">
        <v>2.901023890784983</v>
      </c>
    </row>
    <row r="72" spans="1:12" s="110" customFormat="1" ht="15" customHeight="1" x14ac:dyDescent="0.2">
      <c r="A72" s="120"/>
      <c r="B72" s="119"/>
      <c r="C72" s="258"/>
      <c r="D72" s="267" t="s">
        <v>198</v>
      </c>
      <c r="E72" s="113">
        <v>53.764510779436151</v>
      </c>
      <c r="F72" s="115">
        <v>1621</v>
      </c>
      <c r="G72" s="114">
        <v>1595</v>
      </c>
      <c r="H72" s="114">
        <v>1602</v>
      </c>
      <c r="I72" s="114">
        <v>1586</v>
      </c>
      <c r="J72" s="140">
        <v>1575</v>
      </c>
      <c r="K72" s="114">
        <v>46</v>
      </c>
      <c r="L72" s="116">
        <v>2.9206349206349205</v>
      </c>
    </row>
    <row r="73" spans="1:12" s="110" customFormat="1" ht="15" customHeight="1" x14ac:dyDescent="0.2">
      <c r="A73" s="120"/>
      <c r="B73" s="119"/>
      <c r="C73" s="258"/>
      <c r="D73" s="267" t="s">
        <v>199</v>
      </c>
      <c r="E73" s="113">
        <v>46.235489220563849</v>
      </c>
      <c r="F73" s="115">
        <v>1394</v>
      </c>
      <c r="G73" s="114">
        <v>1383</v>
      </c>
      <c r="H73" s="114">
        <v>1374</v>
      </c>
      <c r="I73" s="114">
        <v>1381</v>
      </c>
      <c r="J73" s="140">
        <v>1355</v>
      </c>
      <c r="K73" s="114">
        <v>39</v>
      </c>
      <c r="L73" s="116">
        <v>2.878228782287823</v>
      </c>
    </row>
    <row r="74" spans="1:12" s="110" customFormat="1" ht="15" customHeight="1" x14ac:dyDescent="0.2">
      <c r="A74" s="120"/>
      <c r="B74" s="119"/>
      <c r="C74" s="258"/>
      <c r="D74" s="110" t="s">
        <v>204</v>
      </c>
      <c r="E74" s="113">
        <v>7.4141048824593128</v>
      </c>
      <c r="F74" s="115">
        <v>328</v>
      </c>
      <c r="G74" s="114">
        <v>330</v>
      </c>
      <c r="H74" s="114">
        <v>322</v>
      </c>
      <c r="I74" s="114">
        <v>312</v>
      </c>
      <c r="J74" s="140">
        <v>310</v>
      </c>
      <c r="K74" s="114">
        <v>18</v>
      </c>
      <c r="L74" s="116">
        <v>5.806451612903226</v>
      </c>
    </row>
    <row r="75" spans="1:12" s="110" customFormat="1" ht="15" customHeight="1" x14ac:dyDescent="0.2">
      <c r="A75" s="120"/>
      <c r="B75" s="119"/>
      <c r="C75" s="258"/>
      <c r="D75" s="267" t="s">
        <v>198</v>
      </c>
      <c r="E75" s="113">
        <v>60.060975609756099</v>
      </c>
      <c r="F75" s="115">
        <v>197</v>
      </c>
      <c r="G75" s="114">
        <v>197</v>
      </c>
      <c r="H75" s="114">
        <v>194</v>
      </c>
      <c r="I75" s="114">
        <v>193</v>
      </c>
      <c r="J75" s="140">
        <v>189</v>
      </c>
      <c r="K75" s="114">
        <v>8</v>
      </c>
      <c r="L75" s="116">
        <v>4.2328042328042326</v>
      </c>
    </row>
    <row r="76" spans="1:12" s="110" customFormat="1" ht="15" customHeight="1" x14ac:dyDescent="0.2">
      <c r="A76" s="120"/>
      <c r="B76" s="119"/>
      <c r="C76" s="258"/>
      <c r="D76" s="267" t="s">
        <v>199</v>
      </c>
      <c r="E76" s="113">
        <v>39.939024390243901</v>
      </c>
      <c r="F76" s="115">
        <v>131</v>
      </c>
      <c r="G76" s="114">
        <v>133</v>
      </c>
      <c r="H76" s="114">
        <v>128</v>
      </c>
      <c r="I76" s="114">
        <v>119</v>
      </c>
      <c r="J76" s="140">
        <v>121</v>
      </c>
      <c r="K76" s="114">
        <v>10</v>
      </c>
      <c r="L76" s="116">
        <v>8.2644628099173545</v>
      </c>
    </row>
    <row r="77" spans="1:12" s="110" customFormat="1" ht="15" customHeight="1" x14ac:dyDescent="0.2">
      <c r="A77" s="534"/>
      <c r="B77" s="119" t="s">
        <v>205</v>
      </c>
      <c r="C77" s="268"/>
      <c r="D77" s="182"/>
      <c r="E77" s="113">
        <v>14.537624396205551</v>
      </c>
      <c r="F77" s="115">
        <v>9992</v>
      </c>
      <c r="G77" s="114">
        <v>9801</v>
      </c>
      <c r="H77" s="114">
        <v>10145</v>
      </c>
      <c r="I77" s="114">
        <v>9897</v>
      </c>
      <c r="J77" s="140">
        <v>10114</v>
      </c>
      <c r="K77" s="114">
        <v>-122</v>
      </c>
      <c r="L77" s="116">
        <v>-1.2062487640893811</v>
      </c>
    </row>
    <row r="78" spans="1:12" s="110" customFormat="1" ht="15" customHeight="1" x14ac:dyDescent="0.2">
      <c r="A78" s="120"/>
      <c r="B78" s="119"/>
      <c r="C78" s="268" t="s">
        <v>106</v>
      </c>
      <c r="D78" s="182"/>
      <c r="E78" s="113">
        <v>63.320656525220173</v>
      </c>
      <c r="F78" s="115">
        <v>6327</v>
      </c>
      <c r="G78" s="114">
        <v>6207</v>
      </c>
      <c r="H78" s="114">
        <v>6492</v>
      </c>
      <c r="I78" s="114">
        <v>6319</v>
      </c>
      <c r="J78" s="140">
        <v>6426</v>
      </c>
      <c r="K78" s="114">
        <v>-99</v>
      </c>
      <c r="L78" s="116">
        <v>-1.5406162464985995</v>
      </c>
    </row>
    <row r="79" spans="1:12" s="110" customFormat="1" ht="15" customHeight="1" x14ac:dyDescent="0.2">
      <c r="A79" s="123"/>
      <c r="B79" s="124"/>
      <c r="C79" s="260" t="s">
        <v>107</v>
      </c>
      <c r="D79" s="261"/>
      <c r="E79" s="125">
        <v>36.679343474779827</v>
      </c>
      <c r="F79" s="143">
        <v>3665</v>
      </c>
      <c r="G79" s="144">
        <v>3594</v>
      </c>
      <c r="H79" s="144">
        <v>3653</v>
      </c>
      <c r="I79" s="144">
        <v>3578</v>
      </c>
      <c r="J79" s="145">
        <v>3688</v>
      </c>
      <c r="K79" s="144">
        <v>-23</v>
      </c>
      <c r="L79" s="146">
        <v>-0.62364425162689807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68732</v>
      </c>
      <c r="E11" s="114">
        <v>68181</v>
      </c>
      <c r="F11" s="114">
        <v>69531</v>
      </c>
      <c r="G11" s="114">
        <v>67620</v>
      </c>
      <c r="H11" s="140">
        <v>67392</v>
      </c>
      <c r="I11" s="115">
        <v>1340</v>
      </c>
      <c r="J11" s="116">
        <v>1.988366571699905</v>
      </c>
    </row>
    <row r="12" spans="1:15" s="110" customFormat="1" ht="24.95" customHeight="1" x14ac:dyDescent="0.2">
      <c r="A12" s="193" t="s">
        <v>132</v>
      </c>
      <c r="B12" s="194" t="s">
        <v>133</v>
      </c>
      <c r="C12" s="113">
        <v>3.6853285223767678</v>
      </c>
      <c r="D12" s="115">
        <v>2533</v>
      </c>
      <c r="E12" s="114">
        <v>2413</v>
      </c>
      <c r="F12" s="114">
        <v>2928</v>
      </c>
      <c r="G12" s="114">
        <v>2660</v>
      </c>
      <c r="H12" s="140">
        <v>2505</v>
      </c>
      <c r="I12" s="115">
        <v>28</v>
      </c>
      <c r="J12" s="116">
        <v>1.1177644710578842</v>
      </c>
    </row>
    <row r="13" spans="1:15" s="110" customFormat="1" ht="24.95" customHeight="1" x14ac:dyDescent="0.2">
      <c r="A13" s="193" t="s">
        <v>134</v>
      </c>
      <c r="B13" s="199" t="s">
        <v>214</v>
      </c>
      <c r="C13" s="113">
        <v>1.4607460862480359</v>
      </c>
      <c r="D13" s="115">
        <v>1004</v>
      </c>
      <c r="E13" s="114">
        <v>973</v>
      </c>
      <c r="F13" s="114">
        <v>1001</v>
      </c>
      <c r="G13" s="114">
        <v>1027</v>
      </c>
      <c r="H13" s="140">
        <v>1024</v>
      </c>
      <c r="I13" s="115">
        <v>-20</v>
      </c>
      <c r="J13" s="116">
        <v>-1.953125</v>
      </c>
    </row>
    <row r="14" spans="1:15" s="287" customFormat="1" ht="24" customHeight="1" x14ac:dyDescent="0.2">
      <c r="A14" s="193" t="s">
        <v>215</v>
      </c>
      <c r="B14" s="199" t="s">
        <v>137</v>
      </c>
      <c r="C14" s="113">
        <v>32.078216842227782</v>
      </c>
      <c r="D14" s="115">
        <v>22048</v>
      </c>
      <c r="E14" s="114">
        <v>22065</v>
      </c>
      <c r="F14" s="114">
        <v>22559</v>
      </c>
      <c r="G14" s="114">
        <v>22285</v>
      </c>
      <c r="H14" s="140">
        <v>22347</v>
      </c>
      <c r="I14" s="115">
        <v>-299</v>
      </c>
      <c r="J14" s="116">
        <v>-1.3379872018615475</v>
      </c>
      <c r="K14" s="110"/>
      <c r="L14" s="110"/>
      <c r="M14" s="110"/>
      <c r="N14" s="110"/>
      <c r="O14" s="110"/>
    </row>
    <row r="15" spans="1:15" s="110" customFormat="1" ht="24.75" customHeight="1" x14ac:dyDescent="0.2">
      <c r="A15" s="193" t="s">
        <v>216</v>
      </c>
      <c r="B15" s="199" t="s">
        <v>217</v>
      </c>
      <c r="C15" s="113">
        <v>17.457661642320897</v>
      </c>
      <c r="D15" s="115">
        <v>11999</v>
      </c>
      <c r="E15" s="114">
        <v>11945</v>
      </c>
      <c r="F15" s="114">
        <v>12182</v>
      </c>
      <c r="G15" s="114">
        <v>11983</v>
      </c>
      <c r="H15" s="140">
        <v>12016</v>
      </c>
      <c r="I15" s="115">
        <v>-17</v>
      </c>
      <c r="J15" s="116">
        <v>-0.1414780292942743</v>
      </c>
    </row>
    <row r="16" spans="1:15" s="287" customFormat="1" ht="24.95" customHeight="1" x14ac:dyDescent="0.2">
      <c r="A16" s="193" t="s">
        <v>218</v>
      </c>
      <c r="B16" s="199" t="s">
        <v>141</v>
      </c>
      <c r="C16" s="113">
        <v>11.974044113367864</v>
      </c>
      <c r="D16" s="115">
        <v>8230</v>
      </c>
      <c r="E16" s="114">
        <v>8322</v>
      </c>
      <c r="F16" s="114">
        <v>8552</v>
      </c>
      <c r="G16" s="114">
        <v>8472</v>
      </c>
      <c r="H16" s="140">
        <v>8504</v>
      </c>
      <c r="I16" s="115">
        <v>-274</v>
      </c>
      <c r="J16" s="116">
        <v>-3.2220131702728128</v>
      </c>
      <c r="K16" s="110"/>
      <c r="L16" s="110"/>
      <c r="M16" s="110"/>
      <c r="N16" s="110"/>
      <c r="O16" s="110"/>
    </row>
    <row r="17" spans="1:15" s="110" customFormat="1" ht="24.95" customHeight="1" x14ac:dyDescent="0.2">
      <c r="A17" s="193" t="s">
        <v>219</v>
      </c>
      <c r="B17" s="199" t="s">
        <v>220</v>
      </c>
      <c r="C17" s="113">
        <v>2.6465110865390211</v>
      </c>
      <c r="D17" s="115">
        <v>1819</v>
      </c>
      <c r="E17" s="114">
        <v>1798</v>
      </c>
      <c r="F17" s="114">
        <v>1825</v>
      </c>
      <c r="G17" s="114">
        <v>1830</v>
      </c>
      <c r="H17" s="140">
        <v>1827</v>
      </c>
      <c r="I17" s="115">
        <v>-8</v>
      </c>
      <c r="J17" s="116">
        <v>-0.43787629994526545</v>
      </c>
    </row>
    <row r="18" spans="1:15" s="287" customFormat="1" ht="24.95" customHeight="1" x14ac:dyDescent="0.2">
      <c r="A18" s="201" t="s">
        <v>144</v>
      </c>
      <c r="B18" s="202" t="s">
        <v>145</v>
      </c>
      <c r="C18" s="113">
        <v>10.281964732584532</v>
      </c>
      <c r="D18" s="115">
        <v>7067</v>
      </c>
      <c r="E18" s="114">
        <v>6961</v>
      </c>
      <c r="F18" s="114">
        <v>7222</v>
      </c>
      <c r="G18" s="114">
        <v>6988</v>
      </c>
      <c r="H18" s="140">
        <v>6931</v>
      </c>
      <c r="I18" s="115">
        <v>136</v>
      </c>
      <c r="J18" s="116">
        <v>1.9621988169095368</v>
      </c>
      <c r="K18" s="110"/>
      <c r="L18" s="110"/>
      <c r="M18" s="110"/>
      <c r="N18" s="110"/>
      <c r="O18" s="110"/>
    </row>
    <row r="19" spans="1:15" s="110" customFormat="1" ht="24.95" customHeight="1" x14ac:dyDescent="0.2">
      <c r="A19" s="193" t="s">
        <v>146</v>
      </c>
      <c r="B19" s="199" t="s">
        <v>147</v>
      </c>
      <c r="C19" s="113">
        <v>13.292207414304837</v>
      </c>
      <c r="D19" s="115">
        <v>9136</v>
      </c>
      <c r="E19" s="114">
        <v>9181</v>
      </c>
      <c r="F19" s="114">
        <v>9213</v>
      </c>
      <c r="G19" s="114">
        <v>8797</v>
      </c>
      <c r="H19" s="140">
        <v>8825</v>
      </c>
      <c r="I19" s="115">
        <v>311</v>
      </c>
      <c r="J19" s="116">
        <v>3.5240793201133145</v>
      </c>
    </row>
    <row r="20" spans="1:15" s="287" customFormat="1" ht="24.95" customHeight="1" x14ac:dyDescent="0.2">
      <c r="A20" s="193" t="s">
        <v>148</v>
      </c>
      <c r="B20" s="199" t="s">
        <v>149</v>
      </c>
      <c r="C20" s="113">
        <v>4.2629342955246461</v>
      </c>
      <c r="D20" s="115">
        <v>2930</v>
      </c>
      <c r="E20" s="114">
        <v>2801</v>
      </c>
      <c r="F20" s="114">
        <v>2783</v>
      </c>
      <c r="G20" s="114">
        <v>2695</v>
      </c>
      <c r="H20" s="140">
        <v>2682</v>
      </c>
      <c r="I20" s="115">
        <v>248</v>
      </c>
      <c r="J20" s="116">
        <v>9.2468307233407909</v>
      </c>
      <c r="K20" s="110"/>
      <c r="L20" s="110"/>
      <c r="M20" s="110"/>
      <c r="N20" s="110"/>
      <c r="O20" s="110"/>
    </row>
    <row r="21" spans="1:15" s="110" customFormat="1" ht="24.95" customHeight="1" x14ac:dyDescent="0.2">
      <c r="A21" s="201" t="s">
        <v>150</v>
      </c>
      <c r="B21" s="202" t="s">
        <v>151</v>
      </c>
      <c r="C21" s="113">
        <v>1.4214630739684573</v>
      </c>
      <c r="D21" s="115">
        <v>977</v>
      </c>
      <c r="E21" s="114">
        <v>1132</v>
      </c>
      <c r="F21" s="114">
        <v>1165</v>
      </c>
      <c r="G21" s="114">
        <v>975</v>
      </c>
      <c r="H21" s="140">
        <v>980</v>
      </c>
      <c r="I21" s="115">
        <v>-3</v>
      </c>
      <c r="J21" s="116">
        <v>-0.30612244897959184</v>
      </c>
    </row>
    <row r="22" spans="1:15" s="110" customFormat="1" ht="24.95" customHeight="1" x14ac:dyDescent="0.2">
      <c r="A22" s="201" t="s">
        <v>152</v>
      </c>
      <c r="B22" s="199" t="s">
        <v>153</v>
      </c>
      <c r="C22" s="113">
        <v>0.66199150322993661</v>
      </c>
      <c r="D22" s="115">
        <v>455</v>
      </c>
      <c r="E22" s="114">
        <v>445</v>
      </c>
      <c r="F22" s="114">
        <v>435</v>
      </c>
      <c r="G22" s="114">
        <v>432</v>
      </c>
      <c r="H22" s="140">
        <v>411</v>
      </c>
      <c r="I22" s="115">
        <v>44</v>
      </c>
      <c r="J22" s="116">
        <v>10.70559610705596</v>
      </c>
    </row>
    <row r="23" spans="1:15" s="110" customFormat="1" ht="24.95" customHeight="1" x14ac:dyDescent="0.2">
      <c r="A23" s="193" t="s">
        <v>154</v>
      </c>
      <c r="B23" s="199" t="s">
        <v>155</v>
      </c>
      <c r="C23" s="113">
        <v>1.4243729267299075</v>
      </c>
      <c r="D23" s="115">
        <v>979</v>
      </c>
      <c r="E23" s="114">
        <v>979</v>
      </c>
      <c r="F23" s="114">
        <v>992</v>
      </c>
      <c r="G23" s="114">
        <v>967</v>
      </c>
      <c r="H23" s="140">
        <v>967</v>
      </c>
      <c r="I23" s="115">
        <v>12</v>
      </c>
      <c r="J23" s="116">
        <v>1.2409513960703207</v>
      </c>
    </row>
    <row r="24" spans="1:15" s="110" customFormat="1" ht="24.95" customHeight="1" x14ac:dyDescent="0.2">
      <c r="A24" s="193" t="s">
        <v>156</v>
      </c>
      <c r="B24" s="199" t="s">
        <v>221</v>
      </c>
      <c r="C24" s="113">
        <v>5.1548041669091544</v>
      </c>
      <c r="D24" s="115">
        <v>3543</v>
      </c>
      <c r="E24" s="114">
        <v>3509</v>
      </c>
      <c r="F24" s="114">
        <v>3500</v>
      </c>
      <c r="G24" s="114">
        <v>3435</v>
      </c>
      <c r="H24" s="140">
        <v>3484</v>
      </c>
      <c r="I24" s="115">
        <v>59</v>
      </c>
      <c r="J24" s="116">
        <v>1.6934557979334099</v>
      </c>
    </row>
    <row r="25" spans="1:15" s="110" customFormat="1" ht="24.95" customHeight="1" x14ac:dyDescent="0.2">
      <c r="A25" s="193" t="s">
        <v>222</v>
      </c>
      <c r="B25" s="204" t="s">
        <v>159</v>
      </c>
      <c r="C25" s="113">
        <v>3.1106326019903392</v>
      </c>
      <c r="D25" s="115">
        <v>2138</v>
      </c>
      <c r="E25" s="114">
        <v>2032</v>
      </c>
      <c r="F25" s="114">
        <v>2086</v>
      </c>
      <c r="G25" s="114">
        <v>2053</v>
      </c>
      <c r="H25" s="140">
        <v>1989</v>
      </c>
      <c r="I25" s="115">
        <v>149</v>
      </c>
      <c r="J25" s="116">
        <v>7.4912016088486677</v>
      </c>
    </row>
    <row r="26" spans="1:15" s="110" customFormat="1" ht="24.95" customHeight="1" x14ac:dyDescent="0.2">
      <c r="A26" s="201">
        <v>782.78300000000002</v>
      </c>
      <c r="B26" s="203" t="s">
        <v>160</v>
      </c>
      <c r="C26" s="113">
        <v>2.8923936448815688</v>
      </c>
      <c r="D26" s="115">
        <v>1988</v>
      </c>
      <c r="E26" s="114">
        <v>1812</v>
      </c>
      <c r="F26" s="114">
        <v>1805</v>
      </c>
      <c r="G26" s="114">
        <v>1791</v>
      </c>
      <c r="H26" s="140">
        <v>1721</v>
      </c>
      <c r="I26" s="115">
        <v>267</v>
      </c>
      <c r="J26" s="116">
        <v>15.514235909355026</v>
      </c>
    </row>
    <row r="27" spans="1:15" s="110" customFormat="1" ht="24.95" customHeight="1" x14ac:dyDescent="0.2">
      <c r="A27" s="193" t="s">
        <v>161</v>
      </c>
      <c r="B27" s="199" t="s">
        <v>223</v>
      </c>
      <c r="C27" s="113">
        <v>2.8007332828958855</v>
      </c>
      <c r="D27" s="115">
        <v>1925</v>
      </c>
      <c r="E27" s="114">
        <v>1914</v>
      </c>
      <c r="F27" s="114">
        <v>1925</v>
      </c>
      <c r="G27" s="114">
        <v>1875</v>
      </c>
      <c r="H27" s="140">
        <v>1864</v>
      </c>
      <c r="I27" s="115">
        <v>61</v>
      </c>
      <c r="J27" s="116">
        <v>3.2725321888412018</v>
      </c>
    </row>
    <row r="28" spans="1:15" s="110" customFormat="1" ht="24.95" customHeight="1" x14ac:dyDescent="0.2">
      <c r="A28" s="193" t="s">
        <v>163</v>
      </c>
      <c r="B28" s="199" t="s">
        <v>164</v>
      </c>
      <c r="C28" s="113">
        <v>3.4685444916487227</v>
      </c>
      <c r="D28" s="115">
        <v>2384</v>
      </c>
      <c r="E28" s="114">
        <v>2385</v>
      </c>
      <c r="F28" s="114">
        <v>2361</v>
      </c>
      <c r="G28" s="114">
        <v>2318</v>
      </c>
      <c r="H28" s="140">
        <v>2320</v>
      </c>
      <c r="I28" s="115">
        <v>64</v>
      </c>
      <c r="J28" s="116">
        <v>2.7586206896551726</v>
      </c>
    </row>
    <row r="29" spans="1:15" s="110" customFormat="1" ht="24.95" customHeight="1" x14ac:dyDescent="0.2">
      <c r="A29" s="193">
        <v>86</v>
      </c>
      <c r="B29" s="199" t="s">
        <v>165</v>
      </c>
      <c r="C29" s="113">
        <v>4.8463597741954256</v>
      </c>
      <c r="D29" s="115">
        <v>3331</v>
      </c>
      <c r="E29" s="114">
        <v>3343</v>
      </c>
      <c r="F29" s="114">
        <v>3326</v>
      </c>
      <c r="G29" s="114">
        <v>3244</v>
      </c>
      <c r="H29" s="140">
        <v>3243</v>
      </c>
      <c r="I29" s="115">
        <v>88</v>
      </c>
      <c r="J29" s="116">
        <v>2.713536848596978</v>
      </c>
    </row>
    <row r="30" spans="1:15" s="110" customFormat="1" ht="24.95" customHeight="1" x14ac:dyDescent="0.2">
      <c r="A30" s="193">
        <v>87.88</v>
      </c>
      <c r="B30" s="204" t="s">
        <v>166</v>
      </c>
      <c r="C30" s="113">
        <v>6.3463888727230406</v>
      </c>
      <c r="D30" s="115">
        <v>4362</v>
      </c>
      <c r="E30" s="114">
        <v>4322</v>
      </c>
      <c r="F30" s="114">
        <v>4274</v>
      </c>
      <c r="G30" s="114">
        <v>4147</v>
      </c>
      <c r="H30" s="140">
        <v>4143</v>
      </c>
      <c r="I30" s="115">
        <v>219</v>
      </c>
      <c r="J30" s="116">
        <v>5.2860246198406955</v>
      </c>
    </row>
    <row r="31" spans="1:15" s="110" customFormat="1" ht="24.95" customHeight="1" x14ac:dyDescent="0.2">
      <c r="A31" s="193" t="s">
        <v>167</v>
      </c>
      <c r="B31" s="199" t="s">
        <v>168</v>
      </c>
      <c r="C31" s="113">
        <v>2.8109177675609613</v>
      </c>
      <c r="D31" s="115">
        <v>1932</v>
      </c>
      <c r="E31" s="114">
        <v>1914</v>
      </c>
      <c r="F31" s="114">
        <v>1956</v>
      </c>
      <c r="G31" s="114">
        <v>1931</v>
      </c>
      <c r="H31" s="140">
        <v>1954</v>
      </c>
      <c r="I31" s="115">
        <v>-22</v>
      </c>
      <c r="J31" s="116">
        <v>-1.1258955987717503</v>
      </c>
    </row>
    <row r="32" spans="1:15" s="110" customFormat="1" ht="24.95" customHeight="1" x14ac:dyDescent="0.2">
      <c r="A32" s="193"/>
      <c r="B32" s="288" t="s">
        <v>224</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3.6853285223767678</v>
      </c>
      <c r="D34" s="115">
        <v>2533</v>
      </c>
      <c r="E34" s="114">
        <v>2413</v>
      </c>
      <c r="F34" s="114">
        <v>2928</v>
      </c>
      <c r="G34" s="114">
        <v>2660</v>
      </c>
      <c r="H34" s="140">
        <v>2505</v>
      </c>
      <c r="I34" s="115">
        <v>28</v>
      </c>
      <c r="J34" s="116">
        <v>1.1177644710578842</v>
      </c>
    </row>
    <row r="35" spans="1:10" s="110" customFormat="1" ht="24.95" customHeight="1" x14ac:dyDescent="0.2">
      <c r="A35" s="292" t="s">
        <v>171</v>
      </c>
      <c r="B35" s="293" t="s">
        <v>172</v>
      </c>
      <c r="C35" s="113">
        <v>43.820927661060352</v>
      </c>
      <c r="D35" s="115">
        <v>30119</v>
      </c>
      <c r="E35" s="114">
        <v>29999</v>
      </c>
      <c r="F35" s="114">
        <v>30782</v>
      </c>
      <c r="G35" s="114">
        <v>30300</v>
      </c>
      <c r="H35" s="140">
        <v>30302</v>
      </c>
      <c r="I35" s="115">
        <v>-183</v>
      </c>
      <c r="J35" s="116">
        <v>-0.60392053329813211</v>
      </c>
    </row>
    <row r="36" spans="1:10" s="110" customFormat="1" ht="24.95" customHeight="1" x14ac:dyDescent="0.2">
      <c r="A36" s="294" t="s">
        <v>173</v>
      </c>
      <c r="B36" s="295" t="s">
        <v>174</v>
      </c>
      <c r="C36" s="125">
        <v>52.493743816562883</v>
      </c>
      <c r="D36" s="143">
        <v>36080</v>
      </c>
      <c r="E36" s="144">
        <v>35769</v>
      </c>
      <c r="F36" s="144">
        <v>35821</v>
      </c>
      <c r="G36" s="144">
        <v>34660</v>
      </c>
      <c r="H36" s="145">
        <v>34583</v>
      </c>
      <c r="I36" s="143">
        <v>1497</v>
      </c>
      <c r="J36" s="146">
        <v>4.3287164213630973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2020-09-25T07:22:11Z</dcterms:created>
  <dcterms:modified xsi:type="dcterms:W3CDTF">2020-09-28T08:06:54Z</dcterms:modified>
</cp:coreProperties>
</file>