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c r="G57" i="24"/>
  <c r="F57" i="24"/>
  <c r="E57" i="24"/>
  <c r="L56" i="24"/>
  <c r="H56" i="24" s="1"/>
  <c r="J56" i="24"/>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s="1"/>
  <c r="G51" i="24"/>
  <c r="F51" i="24"/>
  <c r="E51" i="24"/>
  <c r="L44" i="24"/>
  <c r="I44" i="24"/>
  <c r="G44" i="24"/>
  <c r="C44" i="24"/>
  <c r="M44" i="24" s="1"/>
  <c r="B44" i="24"/>
  <c r="D44" i="24" s="1"/>
  <c r="K43" i="24"/>
  <c r="H43" i="24"/>
  <c r="F43" i="24"/>
  <c r="C43" i="24"/>
  <c r="M43" i="24" s="1"/>
  <c r="B43" i="24"/>
  <c r="D43" i="24" s="1"/>
  <c r="L42" i="24"/>
  <c r="I42" i="24"/>
  <c r="G42" i="24"/>
  <c r="C42" i="24"/>
  <c r="M42" i="24" s="1"/>
  <c r="B42" i="24"/>
  <c r="J42" i="24" s="1"/>
  <c r="K41" i="24"/>
  <c r="H41" i="24"/>
  <c r="F41" i="24"/>
  <c r="C41" i="24"/>
  <c r="M41" i="24" s="1"/>
  <c r="B41" i="24"/>
  <c r="D41" i="24" s="1"/>
  <c r="L40" i="24"/>
  <c r="I40" i="24"/>
  <c r="G40" i="24"/>
  <c r="C40" i="24"/>
  <c r="M40" i="24" s="1"/>
  <c r="B40" i="24"/>
  <c r="J40" i="24" s="1"/>
  <c r="M36" i="24"/>
  <c r="L36" i="24"/>
  <c r="K36" i="24"/>
  <c r="J36" i="24"/>
  <c r="I36" i="24"/>
  <c r="H36" i="24"/>
  <c r="G36" i="24"/>
  <c r="F36" i="24"/>
  <c r="E36" i="24"/>
  <c r="D36" i="24"/>
  <c r="K57" i="15"/>
  <c r="L57" i="15" s="1"/>
  <c r="C38" i="24"/>
  <c r="C37" i="24"/>
  <c r="C35" i="24"/>
  <c r="C34" i="24"/>
  <c r="C33" i="24"/>
  <c r="C32" i="24"/>
  <c r="C31" i="24"/>
  <c r="C30" i="24"/>
  <c r="C29" i="24"/>
  <c r="C28" i="24"/>
  <c r="C27" i="24"/>
  <c r="C26" i="24"/>
  <c r="C25" i="24"/>
  <c r="L25" i="24" s="1"/>
  <c r="C24" i="24"/>
  <c r="E24" i="24" s="1"/>
  <c r="C23" i="24"/>
  <c r="C22" i="24"/>
  <c r="G22" i="24" s="1"/>
  <c r="C21" i="24"/>
  <c r="C20" i="24"/>
  <c r="C19" i="24"/>
  <c r="C18" i="24"/>
  <c r="C17" i="24"/>
  <c r="C16" i="24"/>
  <c r="C15" i="24"/>
  <c r="C9" i="24"/>
  <c r="I9" i="24" s="1"/>
  <c r="C8" i="24"/>
  <c r="C7" i="24"/>
  <c r="B38" i="24"/>
  <c r="J38" i="24" s="1"/>
  <c r="B37" i="24"/>
  <c r="B35" i="24"/>
  <c r="B34" i="24"/>
  <c r="B33" i="24"/>
  <c r="B32" i="24"/>
  <c r="B31" i="24"/>
  <c r="B30" i="24"/>
  <c r="B29" i="24"/>
  <c r="B28" i="24"/>
  <c r="B27" i="24"/>
  <c r="B26" i="24"/>
  <c r="B25" i="24"/>
  <c r="B24" i="24"/>
  <c r="B23" i="24"/>
  <c r="B22" i="24"/>
  <c r="B21" i="24"/>
  <c r="B20" i="24"/>
  <c r="B19" i="24"/>
  <c r="B18" i="24"/>
  <c r="B17" i="24"/>
  <c r="B16" i="24"/>
  <c r="B15" i="24"/>
  <c r="B9" i="24"/>
  <c r="B8" i="24"/>
  <c r="B7" i="24"/>
  <c r="F23" i="24" l="1"/>
  <c r="J23" i="24"/>
  <c r="H23" i="24"/>
  <c r="K23" i="24"/>
  <c r="D23" i="24"/>
  <c r="F7" i="24"/>
  <c r="J7" i="24"/>
  <c r="H7" i="24"/>
  <c r="D7" i="24"/>
  <c r="K7" i="24"/>
  <c r="F17" i="24"/>
  <c r="J17" i="24"/>
  <c r="H17" i="24"/>
  <c r="K17" i="24"/>
  <c r="D17" i="24"/>
  <c r="F33" i="24"/>
  <c r="J33" i="24"/>
  <c r="H33" i="24"/>
  <c r="K33" i="24"/>
  <c r="D33" i="24"/>
  <c r="I37" i="24"/>
  <c r="G37" i="24"/>
  <c r="L37" i="24"/>
  <c r="M37" i="24"/>
  <c r="E37" i="24"/>
  <c r="K16" i="24"/>
  <c r="J16" i="24"/>
  <c r="F16" i="24"/>
  <c r="D16" i="24"/>
  <c r="H16" i="24"/>
  <c r="K8" i="24"/>
  <c r="J8" i="24"/>
  <c r="F8" i="24"/>
  <c r="D8" i="24"/>
  <c r="H8" i="24"/>
  <c r="G33" i="24"/>
  <c r="M33" i="24"/>
  <c r="E33" i="24"/>
  <c r="L33" i="24"/>
  <c r="I33" i="24"/>
  <c r="K28" i="24"/>
  <c r="J28" i="24"/>
  <c r="F28" i="24"/>
  <c r="D28" i="24"/>
  <c r="H28" i="24"/>
  <c r="F15" i="24"/>
  <c r="J15" i="24"/>
  <c r="H15" i="24"/>
  <c r="K15" i="24"/>
  <c r="D15" i="24"/>
  <c r="K20" i="24"/>
  <c r="J20" i="24"/>
  <c r="F20" i="24"/>
  <c r="D20" i="24"/>
  <c r="H20" i="24"/>
  <c r="F9" i="24"/>
  <c r="J9" i="24"/>
  <c r="H9" i="24"/>
  <c r="K9" i="24"/>
  <c r="D9" i="24"/>
  <c r="G17" i="24"/>
  <c r="M17" i="24"/>
  <c r="E17" i="24"/>
  <c r="L17" i="24"/>
  <c r="I17" i="24"/>
  <c r="K30" i="24"/>
  <c r="J30" i="24"/>
  <c r="F30" i="24"/>
  <c r="D30" i="24"/>
  <c r="H30" i="24"/>
  <c r="K18" i="24"/>
  <c r="J18" i="24"/>
  <c r="F18" i="24"/>
  <c r="D18" i="24"/>
  <c r="H18" i="24"/>
  <c r="F21" i="24"/>
  <c r="J21" i="24"/>
  <c r="H21" i="24"/>
  <c r="K21" i="24"/>
  <c r="D21" i="24"/>
  <c r="F27" i="24"/>
  <c r="J27" i="24"/>
  <c r="H27" i="24"/>
  <c r="D27" i="24"/>
  <c r="G7" i="24"/>
  <c r="M7" i="24"/>
  <c r="E7" i="24"/>
  <c r="L7" i="24"/>
  <c r="I7" i="24"/>
  <c r="C14" i="24"/>
  <c r="C6" i="24"/>
  <c r="G21" i="24"/>
  <c r="M21" i="24"/>
  <c r="E21" i="24"/>
  <c r="L21" i="24"/>
  <c r="I21" i="24"/>
  <c r="I28" i="24"/>
  <c r="L28" i="24"/>
  <c r="M28" i="24"/>
  <c r="G28" i="24"/>
  <c r="E28" i="24"/>
  <c r="I32" i="24"/>
  <c r="L32" i="24"/>
  <c r="G32" i="24"/>
  <c r="E32" i="24"/>
  <c r="M32" i="24"/>
  <c r="G35" i="24"/>
  <c r="M35" i="24"/>
  <c r="E35" i="24"/>
  <c r="L35" i="24"/>
  <c r="I35" i="24"/>
  <c r="G15" i="24"/>
  <c r="M15" i="24"/>
  <c r="E15" i="24"/>
  <c r="L15" i="24"/>
  <c r="I15" i="24"/>
  <c r="I18" i="24"/>
  <c r="L18" i="24"/>
  <c r="G18" i="24"/>
  <c r="E18" i="24"/>
  <c r="I22" i="24"/>
  <c r="L22" i="24"/>
  <c r="M22" i="24"/>
  <c r="E22" i="24"/>
  <c r="G29" i="24"/>
  <c r="M29" i="24"/>
  <c r="E29" i="24"/>
  <c r="L29" i="24"/>
  <c r="K58" i="24"/>
  <c r="I58" i="24"/>
  <c r="J58" i="24"/>
  <c r="F19" i="24"/>
  <c r="J19" i="24"/>
  <c r="H19" i="24"/>
  <c r="K19" i="24"/>
  <c r="D19" i="24"/>
  <c r="K22" i="24"/>
  <c r="J22" i="24"/>
  <c r="F22" i="24"/>
  <c r="D22" i="24"/>
  <c r="H22" i="24"/>
  <c r="K27" i="24"/>
  <c r="K74" i="24"/>
  <c r="I74" i="24"/>
  <c r="J74" i="24"/>
  <c r="K24" i="24"/>
  <c r="J24" i="24"/>
  <c r="F24" i="24"/>
  <c r="D24" i="24"/>
  <c r="H24" i="24"/>
  <c r="F25" i="24"/>
  <c r="J25" i="24"/>
  <c r="H25" i="24"/>
  <c r="D25" i="24"/>
  <c r="K25" i="24"/>
  <c r="F31" i="24"/>
  <c r="J31" i="24"/>
  <c r="H31" i="24"/>
  <c r="K31" i="24"/>
  <c r="K34" i="24"/>
  <c r="J34" i="24"/>
  <c r="F34" i="24"/>
  <c r="D34" i="24"/>
  <c r="H34" i="24"/>
  <c r="D38" i="24"/>
  <c r="K38" i="24"/>
  <c r="H38" i="24"/>
  <c r="F38" i="24"/>
  <c r="I16" i="24"/>
  <c r="L16" i="24"/>
  <c r="G16" i="24"/>
  <c r="E16" i="24"/>
  <c r="M16" i="24"/>
  <c r="G19" i="24"/>
  <c r="M19" i="24"/>
  <c r="E19" i="24"/>
  <c r="L19" i="24"/>
  <c r="I19" i="24"/>
  <c r="G23" i="24"/>
  <c r="M23" i="24"/>
  <c r="E23" i="24"/>
  <c r="I23" i="24"/>
  <c r="L23" i="24"/>
  <c r="I26" i="24"/>
  <c r="L26" i="24"/>
  <c r="M26" i="24"/>
  <c r="G26" i="24"/>
  <c r="E26" i="24"/>
  <c r="I30" i="24"/>
  <c r="L30" i="24"/>
  <c r="M30" i="24"/>
  <c r="G30" i="24"/>
  <c r="E30" i="24"/>
  <c r="M38" i="24"/>
  <c r="E38" i="24"/>
  <c r="L38" i="24"/>
  <c r="G38" i="24"/>
  <c r="I38" i="24"/>
  <c r="I29" i="24"/>
  <c r="H37" i="24"/>
  <c r="D37" i="24"/>
  <c r="J37" i="24"/>
  <c r="K37" i="24"/>
  <c r="F37" i="24"/>
  <c r="B14" i="24"/>
  <c r="B6" i="24"/>
  <c r="D31" i="24"/>
  <c r="G25" i="24"/>
  <c r="M25" i="24"/>
  <c r="E25" i="24"/>
  <c r="I25" i="24"/>
  <c r="K26" i="24"/>
  <c r="J26" i="24"/>
  <c r="F26" i="24"/>
  <c r="D26" i="24"/>
  <c r="H26" i="24"/>
  <c r="F29" i="24"/>
  <c r="J29" i="24"/>
  <c r="H29" i="24"/>
  <c r="K29" i="24"/>
  <c r="D29" i="24"/>
  <c r="F35" i="24"/>
  <c r="J35" i="24"/>
  <c r="H35" i="24"/>
  <c r="K35" i="24"/>
  <c r="D35" i="24"/>
  <c r="G9" i="24"/>
  <c r="M9" i="24"/>
  <c r="E9" i="24"/>
  <c r="L9" i="24"/>
  <c r="I20" i="24"/>
  <c r="L20" i="24"/>
  <c r="E20" i="24"/>
  <c r="M20" i="24"/>
  <c r="G20" i="24"/>
  <c r="I24" i="24"/>
  <c r="L24" i="24"/>
  <c r="M24" i="24"/>
  <c r="G24" i="24"/>
  <c r="G27" i="24"/>
  <c r="M27" i="24"/>
  <c r="E27" i="24"/>
  <c r="L27" i="24"/>
  <c r="I27" i="24"/>
  <c r="G31" i="24"/>
  <c r="M31" i="24"/>
  <c r="E31" i="24"/>
  <c r="L31" i="24"/>
  <c r="I31" i="24"/>
  <c r="I34" i="24"/>
  <c r="L34" i="24"/>
  <c r="G34" i="24"/>
  <c r="E34" i="24"/>
  <c r="C45" i="24"/>
  <c r="C39" i="24"/>
  <c r="M18" i="24"/>
  <c r="K32" i="24"/>
  <c r="J32" i="24"/>
  <c r="F32" i="24"/>
  <c r="D32" i="24"/>
  <c r="H32" i="24"/>
  <c r="B45" i="24"/>
  <c r="B39" i="24"/>
  <c r="I8" i="24"/>
  <c r="L8" i="24"/>
  <c r="M8" i="24"/>
  <c r="G8" i="24"/>
  <c r="E8" i="24"/>
  <c r="M34" i="24"/>
  <c r="K66" i="24"/>
  <c r="I66" i="24"/>
  <c r="J66" i="24"/>
  <c r="J77" i="24"/>
  <c r="K53" i="24"/>
  <c r="I53" i="24"/>
  <c r="K61" i="24"/>
  <c r="I61" i="24"/>
  <c r="K69" i="24"/>
  <c r="I69" i="24"/>
  <c r="K55" i="24"/>
  <c r="I55" i="24"/>
  <c r="K63" i="24"/>
  <c r="I63" i="24"/>
  <c r="K71" i="24"/>
  <c r="I71" i="24"/>
  <c r="I43" i="24"/>
  <c r="G43" i="24"/>
  <c r="L43" i="24"/>
  <c r="K52" i="24"/>
  <c r="I52" i="24"/>
  <c r="K60" i="24"/>
  <c r="I60" i="24"/>
  <c r="K68" i="24"/>
  <c r="I68" i="24"/>
  <c r="D42" i="24"/>
  <c r="K42" i="24"/>
  <c r="H42" i="24"/>
  <c r="F42" i="24"/>
  <c r="E43" i="24"/>
  <c r="K57" i="24"/>
  <c r="I57" i="24"/>
  <c r="K65" i="24"/>
  <c r="I65" i="24"/>
  <c r="K73" i="24"/>
  <c r="I73" i="24"/>
  <c r="K54" i="24"/>
  <c r="I54" i="24"/>
  <c r="K62" i="24"/>
  <c r="I62" i="24"/>
  <c r="K70" i="24"/>
  <c r="I70" i="24"/>
  <c r="I41" i="24"/>
  <c r="G41" i="24"/>
  <c r="L41" i="24"/>
  <c r="K51" i="24"/>
  <c r="I51" i="24"/>
  <c r="K59" i="24"/>
  <c r="I59" i="24"/>
  <c r="K67" i="24"/>
  <c r="I67" i="24"/>
  <c r="K75" i="24"/>
  <c r="I75" i="24"/>
  <c r="I77" i="24" s="1"/>
  <c r="D40" i="24"/>
  <c r="K40" i="24"/>
  <c r="H40" i="24"/>
  <c r="F40" i="24"/>
  <c r="E41" i="24"/>
  <c r="K56" i="24"/>
  <c r="I56" i="24"/>
  <c r="K64" i="24"/>
  <c r="I64" i="24"/>
  <c r="K72" i="24"/>
  <c r="I72" i="24"/>
  <c r="J41" i="24"/>
  <c r="J43" i="24"/>
  <c r="F44" i="24"/>
  <c r="H44" i="24"/>
  <c r="J44" i="24"/>
  <c r="K44" i="24"/>
  <c r="E40" i="24"/>
  <c r="E42" i="24"/>
  <c r="E44" i="24"/>
  <c r="H39" i="24" l="1"/>
  <c r="D39" i="24"/>
  <c r="J39" i="24"/>
  <c r="K39" i="24"/>
  <c r="F39" i="24"/>
  <c r="I39" i="24"/>
  <c r="G39" i="24"/>
  <c r="L39" i="24"/>
  <c r="M39" i="24"/>
  <c r="E39" i="24"/>
  <c r="H45" i="24"/>
  <c r="F45" i="24"/>
  <c r="D45" i="24"/>
  <c r="J45" i="24"/>
  <c r="K45" i="24"/>
  <c r="I45" i="24"/>
  <c r="G45" i="24"/>
  <c r="L45" i="24"/>
  <c r="E45" i="24"/>
  <c r="M45" i="24"/>
  <c r="K6" i="24"/>
  <c r="J6" i="24"/>
  <c r="F6" i="24"/>
  <c r="D6" i="24"/>
  <c r="H6" i="24"/>
  <c r="K14" i="24"/>
  <c r="J14" i="24"/>
  <c r="F14" i="24"/>
  <c r="D14" i="24"/>
  <c r="H14" i="24"/>
  <c r="I6" i="24"/>
  <c r="L6" i="24"/>
  <c r="M6" i="24"/>
  <c r="G6" i="24"/>
  <c r="E6" i="24"/>
  <c r="I14" i="24"/>
  <c r="L14" i="24"/>
  <c r="M14" i="24"/>
  <c r="G14" i="24"/>
  <c r="E14" i="24"/>
  <c r="I79" i="24"/>
  <c r="K77" i="24"/>
  <c r="I78" i="24" s="1"/>
  <c r="J79" i="24"/>
  <c r="J78" i="24"/>
  <c r="I83" i="24" l="1"/>
  <c r="I82" i="24"/>
  <c r="K79" i="24"/>
  <c r="K78" i="24"/>
  <c r="I81" i="24" s="1"/>
</calcChain>
</file>

<file path=xl/sharedStrings.xml><?xml version="1.0" encoding="utf-8"?>
<sst xmlns="http://schemas.openxmlformats.org/spreadsheetml/2006/main" count="1679" uniqueCount="520">
  <si>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</si>
  <si>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</si>
  <si>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</si>
  <si>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</si>
  <si>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</si>
  <si>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</si>
  <si>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</si>
  <si>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</si>
  <si>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</si>
  <si>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</si>
  <si>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</si>
  <si>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</si>
  <si>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</si>
  <si>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Emsland (03454)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</si>
  <si>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</si>
  <si>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</si>
  <si>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</si>
  <si>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</si>
  <si>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</si>
  <si>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</si>
  <si>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</si>
  <si>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</si>
  <si>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</si>
  <si>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</si>
  <si>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</si>
  <si>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</si>
  <si>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</si>
  <si>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</si>
  <si>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</si>
  <si>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</si>
  <si>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</si>
  <si>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</si>
  <si>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</si>
  <si>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</si>
  <si>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</si>
  <si>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</si>
  <si>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</si>
  <si>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</si>
  <si>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</si>
  <si>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</si>
  <si>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</si>
  <si>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</si>
  <si>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</si>
  <si>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</si>
  <si>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</si>
  <si>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</si>
  <si>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</si>
  <si>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</si>
  <si>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</si>
  <si>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</si>
  <si>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</si>
  <si>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</si>
  <si>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</si>
  <si>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</si>
  <si>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</si>
  <si>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</si>
  <si>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</si>
  <si>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</si>
  <si>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</si>
  <si>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</si>
  <si>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</si>
  <si>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</si>
  <si>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</si>
  <si>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</si>
  <si>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</si>
  <si>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</si>
  <si>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</si>
  <si>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</si>
  <si>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</si>
  <si>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</si>
  <si>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</si>
  <si>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</si>
  <si>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</si>
  <si>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</si>
  <si>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</si>
  <si>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</si>
  <si>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</si>
  <si>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</si>
  <si>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</si>
  <si>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</si>
  <si>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</si>
  <si>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</si>
  <si>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</si>
  <si>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</si>
  <si>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</si>
  <si>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</si>
  <si>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</si>
  <si>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</si>
  <si>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</si>
  <si>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</si>
  <si>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</si>
  <si>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</si>
  <si>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Emsland (03454);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</si>
  <si>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</si>
  <si>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</si>
  <si>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</si>
  <si>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</si>
  <si>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</si>
  <si>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</si>
  <si>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</si>
  <si>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</si>
  <si>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</si>
  <si>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</si>
  <si>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</si>
  <si>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</si>
  <si>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</si>
  <si>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</si>
  <si>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</si>
  <si>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</si>
  <si>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</si>
  <si>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</si>
  <si>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</si>
  <si>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</si>
  <si>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</si>
  <si>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</si>
  <si>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</si>
  <si>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</si>
  <si>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</si>
  <si>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</si>
  <si>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</si>
  <si>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</si>
  <si>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</si>
  <si>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</si>
  <si>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</si>
  <si>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</si>
  <si>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</si>
  <si>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</si>
  <si>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</si>
  <si>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</si>
  <si>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Niedersachsen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</si>
  <si>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</si>
  <si>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</si>
  <si>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</si>
  <si>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</si>
  <si>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</si>
  <si>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</si>
  <si>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</si>
  <si>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</si>
  <si>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</si>
  <si>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</si>
  <si>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</si>
  <si>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</si>
  <si>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</si>
  <si>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</si>
  <si>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</si>
  <si>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</si>
  <si>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</si>
  <si>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</si>
  <si>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</si>
  <si>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</si>
  <si>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</si>
  <si>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</si>
  <si>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</si>
  <si>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</si>
  <si>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</si>
  <si>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</si>
  <si>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</si>
  <si>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</si>
  <si>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</si>
  <si>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</si>
  <si>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</si>
  <si>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</si>
  <si>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</si>
  <si>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</si>
  <si>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</si>
  <si>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</si>
  <si>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</si>
  <si>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</si>
  <si>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</si>
  <si>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</si>
  <si>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</si>
  <si>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</si>
  <si>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</si>
  <si>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</si>
  <si>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</si>
  <si>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</si>
  <si>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</si>
  <si>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</si>
  <si>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</si>
  <si>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</si>
  <si>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</si>
  <si>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</si>
  <si>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</si>
  <si>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Emsland (03454)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</si>
  <si>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</si>
  <si>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</si>
  <si>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</si>
  <si>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</si>
  <si>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</si>
  <si>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</si>
  <si>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</si>
  <si>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</si>
  <si>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</si>
  <si>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</si>
  <si>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</si>
  <si>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</si>
  <si>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</si>
  <si>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</si>
  <si>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</si>
  <si>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</si>
  <si>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</si>
  <si>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</si>
  <si>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</si>
  <si>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</si>
  <si>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</si>
  <si>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</si>
  <si>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</si>
  <si>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</si>
  <si>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</si>
  <si>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</si>
  <si>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</si>
  <si>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</si>
  <si>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</si>
  <si>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</si>
  <si>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</si>
  <si>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</si>
  <si>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</si>
  <si>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</si>
  <si>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</si>
  <si>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</si>
  <si>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</si>
  <si>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</si>
  <si>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</si>
  <si>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</si>
  <si>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</si>
  <si>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</si>
  <si>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</si>
  <si>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</si>
  <si>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</si>
  <si>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</si>
  <si>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</si>
  <si>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</si>
  <si>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</si>
  <si>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</si>
  <si>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</si>
  <si>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</si>
  <si>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</si>
  <si>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</si>
  <si>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</si>
  <si>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</si>
  <si>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</si>
  <si>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</si>
  <si>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</si>
  <si>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</si>
  <si>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</si>
  <si>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</si>
  <si>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</si>
  <si>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</si>
  <si>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</si>
  <si>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</si>
  <si>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</si>
  <si>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</si>
  <si>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</si>
  <si>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</si>
  <si>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</si>
  <si>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</si>
  <si>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</si>
  <si>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</si>
  <si>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</si>
  <si>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</si>
  <si>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</si>
  <si>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</si>
  <si>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</si>
  <si>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</si>
  <si>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</si>
  <si>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</si>
  <si>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</si>
  <si>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</si>
  <si>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</si>
  <si>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</si>
  <si>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</si>
  <si>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</si>
  <si>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</si>
  <si>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</si>
  <si>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</si>
  <si>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</si>
  <si>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</si>
  <si>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</si>
  <si>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</si>
  <si>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</si>
  <si>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</si>
  <si>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</si>
  <si>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</si>
  <si>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</si>
  <si>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</si>
  <si>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</si>
  <si>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</si>
  <si>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</si>
  <si>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</si>
  <si>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</si>
  <si>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</si>
  <si>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</si>
  <si>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</si>
  <si>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</si>
  <si>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</si>
  <si>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</si>
  <si>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</si>
  <si>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</si>
  <si>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</si>
  <si>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</si>
  <si>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</si>
  <si>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</si>
  <si>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</si>
  <si>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</si>
  <si>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</si>
  <si>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</si>
  <si>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</si>
  <si>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</si>
  <si>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</si>
  <si>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</si>
  <si>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</si>
  <si>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</si>
  <si>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</si>
  <si>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</si>
  <si>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</si>
  <si>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</si>
  <si>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</si>
  <si>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</si>
  <si>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</si>
  <si>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</si>
  <si>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</si>
  <si>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</si>
  <si>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</si>
  <si>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</si>
  <si>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</si>
  <si>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</si>
  <si>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</si>
  <si>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</si>
  <si>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</si>
  <si>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</si>
  <si>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</si>
  <si>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</si>
  <si>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</si>
  <si>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</si>
  <si>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</si>
  <si>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</si>
  <si>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</si>
  <si>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</si>
  <si>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</si>
  <si>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</si>
  <si>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</si>
  <si>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</si>
  <si>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</si>
  <si>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</si>
  <si>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</si>
  <si>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</si>
  <si>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</si>
  <si>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</si>
  <si>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</si>
  <si>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</si>
  <si>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</si>
  <si>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</si>
  <si>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</si>
  <si>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</si>
  <si>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</si>
  <si>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</si>
  <si>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</si>
  <si>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</si>
  <si>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</si>
  <si>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</si>
  <si>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</si>
  <si>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</si>
  <si>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</si>
  <si>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</si>
  <si>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</si>
  <si>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</si>
  <si>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</si>
  <si>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</si>
  <si>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</si>
  <si>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</si>
  <si>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</si>
  <si>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</si>
  <si>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</si>
  <si>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Emsland (03454);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</si>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</sst>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{5C7C78B0-94CC-4E9C-B1C8-C0E7E3B8E64C}</c15:txfldGUID>
                      <c15:f>Daten_Diagramme!$D$6</c15:f>
                      <c15:dlblFieldTableCache>
                        <c:ptCount val="1"/>
                        <c:pt idx="0">
                          <c:v>2.1</c:v>
                        </c:pt>
                      </c15:dlblFieldTableCache>
                    </c15:dlblFTEntry>
                  </c15:dlblFieldTable>
                  <c15:showDataLabelsRange val="0"/>
                </c:ext>
                <c:ext xmlns:c16="http://schemas.microsoft.com/office/drawing/2014/chart" uri="{C3380CC4-5D6E-409C-BE32-E72D297353CC}">
                  <c16:uniqueId val="{00000000-768D-4E43-9492-00E1CD27F119}"/>
                </c:ext>
              </c:extLst>
            </c:dLbl>
            <c:dLbl>
              <c:idx val="1"/>
              <c:tx>
                <c:strRef>
                  <c:f>Daten_Diagramme!$D$7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{CB705E87-696D-4AA4-A6AB-E3DEEA44DD2B}</c15:txfldGUID>
                      <c15:f>Daten_Diagramme!$D$7</c15:f>
                      <c15:dlblFieldTableCache>
                        <c:ptCount val="1"/>
                        <c:pt idx="0">
                          <c:v>1.4</c:v>
                        </c:pt>
                      </c15:dlblFieldTableCache>
                    </c15:dlblFTEntry>
                  </c15:dlblFieldTable>
                  <c15:showDataLabelsRange val="0"/>
                </c:ext>
                <c:ext xmlns:c16="http://schemas.microsoft.com/office/drawing/2014/chart" uri="{C3380CC4-5D6E-409C-BE32-E72D297353CC}">
                  <c16:uniqueId val="{00000001-768D-4E43-9492-00E1CD27F119}"/>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{16E7254C-8F8A-481E-B312-73B0EAF93542}</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768D-4E43-9492-00E1CD27F119}"/>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{2FB08894-D410-43F7-8C1F-DB924AED9820}</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768D-4E43-9492-00E1CD27F119}"/>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2.1356569280710747</c:v>
                </c:pt>
                <c:pt idx="1">
                  <c:v>1.4040057212208159</c:v>
                </c:pt>
                <c:pt idx="2">
                  <c:v>1.1186464311118853</c:v>
                </c:pt>
                <c:pt idx="3">
                  <c:v>1.0875687030768</c:v>
                </c:pt>
              </c:numCache>
            </c:numRef>
          </c:val>
          <c:extLst>
            <c:ext xmlns:c16="http://schemas.microsoft.com/office/drawing/2014/chart" uri="{C3380CC4-5D6E-409C-BE32-E72D297353CC}">
              <c16:uniqueId val="{00000004-768D-4E43-9492-00E1CD27F119}"/>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{AF92CB31-4D0E-4E4E-9F60-C34C87F5A51F}</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768D-4E43-9492-00E1CD27F119}"/>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{8DB7FE03-3374-401D-8C3E-49736ECAF61E}</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768D-4E43-9492-00E1CD27F119}"/>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{D469B98C-EA32-41E1-8D1B-9A2322DA415A}</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768D-4E43-9492-00E1CD27F119}"/>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{52DC4B82-A7B2-4741-A426-19C482B8D875}</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768D-4E43-9492-00E1CD27F11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768D-4E43-9492-00E1CD27F119}"/>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68D-4E43-9492-00E1CD27F119}"/>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{ACA9CE50-B7C6-402B-A6E7-5081A2348611}</c15:txfldGUID>
                      <c15:f>Daten_Diagramme!$E$6</c15:f>
                      <c15:dlblFieldTableCache>
                        <c:ptCount val="1"/>
                        <c:pt idx="0">
                          <c:v>-2.3</c:v>
                        </c:pt>
                      </c15:dlblFieldTableCache>
                    </c15:dlblFTEntry>
                  </c15:dlblFieldTable>
                  <c15:showDataLabelsRange val="0"/>
                </c:ext>
                <c:ext xmlns:c16="http://schemas.microsoft.com/office/drawing/2014/chart" uri="{C3380CC4-5D6E-409C-BE32-E72D297353CC}">
                  <c16:uniqueId val="{00000000-4913-4671-9AA7-F046AA9F28C1}"/>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{A3C1C927-35CC-4ECF-8053-B3AD1FD12A6B}</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4913-4671-9AA7-F046AA9F28C1}"/>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{DA3D46C8-741B-4440-95E3-D737237F9FB8}</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4913-4671-9AA7-F046AA9F28C1}"/>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{34EBC08D-596A-45F1-8CEB-AAA593886992}</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4913-4671-9AA7-F046AA9F28C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-2.3319651103129808</c:v>
                </c:pt>
                <c:pt idx="1">
                  <c:v>-2.8801937126160149</c:v>
                </c:pt>
                <c:pt idx="2">
                  <c:v>-2.7637010795899166</c:v>
                </c:pt>
                <c:pt idx="3">
                  <c:v>-2.8655893304673015</c:v>
                </c:pt>
              </c:numCache>
            </c:numRef>
          </c:val>
          <c:extLst>
            <c:ext xmlns:c16="http://schemas.microsoft.com/office/drawing/2014/chart" uri="{C3380CC4-5D6E-409C-BE32-E72D297353CC}">
              <c16:uniqueId val="{00000004-4913-4671-9AA7-F046AA9F28C1}"/>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{5A9FF337-C9E7-4A04-9466-2D63D1EB421C}</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4913-4671-9AA7-F046AA9F28C1}"/>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{5F4DAD2F-2616-4984-930B-DD79218C4C3C}</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4913-4671-9AA7-F046AA9F28C1}"/>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{57AEEC0F-A6DD-4A62-A73D-F1C592B2BEEC}</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4913-4671-9AA7-F046AA9F28C1}"/>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{22F8417A-5895-4F03-BC1A-8389C2785516}</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4913-4671-9AA7-F046AA9F28C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4913-4671-9AA7-F046AA9F28C1}"/>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913-4671-9AA7-F046AA9F28C1}"/>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{1F12943D-431D-44D1-A160-5F372ACDD13F}</c15:txfldGUID>
                      <c15:f>Daten_Diagramme!$D$14</c15:f>
                      <c15:dlblFieldTableCache>
                        <c:ptCount val="1"/>
                        <c:pt idx="0">
                          <c:v>2.1</c:v>
                        </c:pt>
                      </c15:dlblFieldTableCache>
                    </c15:dlblFTEntry>
                  </c15:dlblFieldTable>
                  <c15:showDataLabelsRange val="0"/>
                </c:ext>
                <c:ext xmlns:c16="http://schemas.microsoft.com/office/drawing/2014/chart" uri="{C3380CC4-5D6E-409C-BE32-E72D297353CC}">
                  <c16:uniqueId val="{00000000-BDCB-412D-95F0-9914072BE692}"/>
                </c:ext>
              </c:extLst>
            </c:dLbl>
            <c:dLbl>
              <c:idx val="1"/>
              <c:tx>
                <c:strRef>
                  <c:f>Daten_Diagramme!$D$15</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{136E250C-D3C0-49BC-B19E-43F2B7847270}</c15:txfldGUID>
                      <c15:f>Daten_Diagramme!$D$15</c15:f>
                      <c15:dlblFieldTableCache>
                        <c:ptCount val="1"/>
                        <c:pt idx="0">
                          <c:v>-0.4</c:v>
                        </c:pt>
                      </c15:dlblFieldTableCache>
                    </c15:dlblFTEntry>
                  </c15:dlblFieldTable>
                  <c15:showDataLabelsRange val="0"/>
                </c:ext>
                <c:ext xmlns:c16="http://schemas.microsoft.com/office/drawing/2014/chart" uri="{C3380CC4-5D6E-409C-BE32-E72D297353CC}">
                  <c16:uniqueId val="{00000001-BDCB-412D-95F0-9914072BE692}"/>
                </c:ext>
              </c:extLst>
            </c:dLbl>
            <c:dLbl>
              <c:idx val="2"/>
              <c:tx>
                <c:strRef>
                  <c:f>Daten_Diagramme!$D$16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{D5DEB51F-A35F-4CF1-84AD-FFCDDA27FF43}</c15:txfldGUID>
                      <c15:f>Daten_Diagramme!$D$16</c15:f>
                      <c15:dlblFieldTableCache>
                        <c:ptCount val="1"/>
                        <c:pt idx="0">
                          <c:v>2.5</c:v>
                        </c:pt>
                      </c15:dlblFieldTableCache>
                    </c15:dlblFTEntry>
                  </c15:dlblFieldTable>
                  <c15:showDataLabelsRange val="0"/>
                </c:ext>
                <c:ext xmlns:c16="http://schemas.microsoft.com/office/drawing/2014/chart" uri="{C3380CC4-5D6E-409C-BE32-E72D297353CC}">
                  <c16:uniqueId val="{00000002-BDCB-412D-95F0-9914072BE692}"/>
                </c:ext>
              </c:extLst>
            </c:dLbl>
            <c:dLbl>
              <c:idx val="3"/>
              <c:tx>
                <c:strRef>
                  <c:f>Daten_Diagramme!$D$17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{6141AA0F-D4DA-46DE-A36A-8E32F57FEAA4}</c15:txfldGUID>
                      <c15:f>Daten_Diagramme!$D$17</c15:f>
                      <c15:dlblFieldTableCache>
                        <c:ptCount val="1"/>
                        <c:pt idx="0">
                          <c:v>2.1</c:v>
                        </c:pt>
                      </c15:dlblFieldTableCache>
                    </c15:dlblFTEntry>
                  </c15:dlblFieldTable>
                  <c15:showDataLabelsRange val="0"/>
                </c:ext>
                <c:ext xmlns:c16="http://schemas.microsoft.com/office/drawing/2014/chart" uri="{C3380CC4-5D6E-409C-BE32-E72D297353CC}">
                  <c16:uniqueId val="{00000003-BDCB-412D-95F0-9914072BE692}"/>
                </c:ext>
              </c:extLst>
            </c:dLbl>
            <c:dLbl>
              <c:idx val="4"/>
              <c:tx>
                <c:strRef>
                  <c:f>Daten_Diagramme!$D$18</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{ECFC5306-6AE9-47F4-8259-D0D1E133F327}</c15:txfldGUID>
                      <c15:f>Daten_Diagramme!$D$18</c15:f>
                      <c15:dlblFieldTableCache>
                        <c:ptCount val="1"/>
                        <c:pt idx="0">
                          <c:v>5.6</c:v>
                        </c:pt>
                      </c15:dlblFieldTableCache>
                    </c15:dlblFTEntry>
                  </c15:dlblFieldTable>
                  <c15:showDataLabelsRange val="0"/>
                </c:ext>
                <c:ext xmlns:c16="http://schemas.microsoft.com/office/drawing/2014/chart" uri="{C3380CC4-5D6E-409C-BE32-E72D297353CC}">
                  <c16:uniqueId val="{00000004-BDCB-412D-95F0-9914072BE692}"/>
                </c:ext>
              </c:extLst>
            </c:dLbl>
            <c:dLbl>
              <c:idx val="5"/>
              <c:tx>
                <c:strRef>
                  <c:f>Daten_Diagramme!$D$19</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{C0CCCBDD-0D79-4804-B43B-97353462E725}</c15:txfldGUID>
                      <c15:f>Daten_Diagramme!$D$19</c15:f>
                      <c15:dlblFieldTableCache>
                        <c:ptCount val="1"/>
                        <c:pt idx="0">
                          <c:v>2.0</c:v>
                        </c:pt>
                      </c15:dlblFieldTableCache>
                    </c15:dlblFTEntry>
                  </c15:dlblFieldTable>
                  <c15:showDataLabelsRange val="0"/>
                </c:ext>
                <c:ext xmlns:c16="http://schemas.microsoft.com/office/drawing/2014/chart" uri="{C3380CC4-5D6E-409C-BE32-E72D297353CC}">
                  <c16:uniqueId val="{00000005-BDCB-412D-95F0-9914072BE692}"/>
                </c:ext>
              </c:extLst>
            </c:dLbl>
            <c:dLbl>
              <c:idx val="6"/>
              <c:tx>
                <c:strRef>
                  <c:f>Daten_Diagramme!$D$20</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{C32A4DDC-AADB-4A5A-B03B-A77E4C7BF8B9}</c15:txfldGUID>
                      <c15:f>Daten_Diagramme!$D$20</c15:f>
                      <c15:dlblFieldTableCache>
                        <c:ptCount val="1"/>
                        <c:pt idx="0">
                          <c:v>-1.0</c:v>
                        </c:pt>
                      </c15:dlblFieldTableCache>
                    </c15:dlblFTEntry>
                  </c15:dlblFieldTable>
                  <c15:showDataLabelsRange val="0"/>
                </c:ext>
                <c:ext xmlns:c16="http://schemas.microsoft.com/office/drawing/2014/chart" uri="{C3380CC4-5D6E-409C-BE32-E72D297353CC}">
                  <c16:uniqueId val="{00000006-BDCB-412D-95F0-9914072BE692}"/>
                </c:ext>
              </c:extLst>
            </c:dLbl>
            <c:dLbl>
              <c:idx val="7"/>
              <c:tx>
                <c:strRef>
                  <c:f>Daten_Diagramme!$D$21</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{E97296E3-16EA-46DA-8B55-D5B9E2580837}</c15:txfldGUID>
                      <c15:f>Daten_Diagramme!$D$21</c15:f>
                      <c15:dlblFieldTableCache>
                        <c:ptCount val="1"/>
                        <c:pt idx="0">
                          <c:v>4.6</c:v>
                        </c:pt>
                      </c15:dlblFieldTableCache>
                    </c15:dlblFTEntry>
                  </c15:dlblFieldTable>
                  <c15:showDataLabelsRange val="0"/>
                </c:ext>
                <c:ext xmlns:c16="http://schemas.microsoft.com/office/drawing/2014/chart" uri="{C3380CC4-5D6E-409C-BE32-E72D297353CC}">
                  <c16:uniqueId val="{00000007-BDCB-412D-95F0-9914072BE692}"/>
                </c:ext>
              </c:extLst>
            </c:dLbl>
            <c:dLbl>
              <c:idx val="8"/>
              <c:tx>
                <c:strRef>
                  <c:f>Daten_Diagramme!$D$22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{BB5D878C-C2D2-48A3-9DE5-860DA047BC4F}</c15:txfldGUID>
                      <c15:f>Daten_Diagramme!$D$22</c15:f>
                      <c15:dlblFieldTableCache>
                        <c:ptCount val="1"/>
                        <c:pt idx="0">
                          <c:v>-1.2</c:v>
                        </c:pt>
                      </c15:dlblFieldTableCache>
                    </c15:dlblFTEntry>
                  </c15:dlblFieldTable>
                  <c15:showDataLabelsRange val="0"/>
                </c:ext>
                <c:ext xmlns:c16="http://schemas.microsoft.com/office/drawing/2014/chart" uri="{C3380CC4-5D6E-409C-BE32-E72D297353CC}">
                  <c16:uniqueId val="{00000008-BDCB-412D-95F0-9914072BE692}"/>
                </c:ext>
              </c:extLst>
            </c:dLbl>
            <c:dLbl>
              <c:idx val="9"/>
              <c:tx>
                <c:strRef>
                  <c:f>Daten_Diagramme!$D$23</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{FB0FCD2D-7CBF-4C81-90F6-89E73BCBAB12}</c15:txfldGUID>
                      <c15:f>Daten_Diagramme!$D$23</c15:f>
                      <c15:dlblFieldTableCache>
                        <c:ptCount val="1"/>
                        <c:pt idx="0">
                          <c:v>-1.1</c:v>
                        </c:pt>
                      </c15:dlblFieldTableCache>
                    </c15:dlblFTEntry>
                  </c15:dlblFieldTable>
                  <c15:showDataLabelsRange val="0"/>
                </c:ext>
                <c:ext xmlns:c16="http://schemas.microsoft.com/office/drawing/2014/chart" uri="{C3380CC4-5D6E-409C-BE32-E72D297353CC}">
                  <c16:uniqueId val="{00000009-BDCB-412D-95F0-9914072BE692}"/>
                </c:ext>
              </c:extLst>
            </c:dLbl>
            <c:dLbl>
              <c:idx val="10"/>
              <c:tx>
                <c:strRef>
                  <c:f>Daten_Diagramme!$D$24</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{B641B4C3-93F8-47EB-B86E-2CF0CC022ED8}</c15:txfldGUID>
                      <c15:f>Daten_Diagramme!$D$24</c15:f>
                      <c15:dlblFieldTableCache>
                        <c:ptCount val="1"/>
                        <c:pt idx="0">
                          <c:v>4.9</c:v>
                        </c:pt>
                      </c15:dlblFieldTableCache>
                    </c15:dlblFTEntry>
                  </c15:dlblFieldTable>
                  <c15:showDataLabelsRange val="0"/>
                </c:ext>
                <c:ext xmlns:c16="http://schemas.microsoft.com/office/drawing/2014/chart" uri="{C3380CC4-5D6E-409C-BE32-E72D297353CC}">
                  <c16:uniqueId val="{0000000A-BDCB-412D-95F0-9914072BE692}"/>
                </c:ext>
              </c:extLst>
            </c:dLbl>
            <c:dLbl>
              <c:idx val="11"/>
              <c:tx>
                <c:strRef>
                  <c:f>Daten_Diagramme!$D$25</c:f>
                  <c:strCache>
                    <c:ptCount val="1"/>
                    <c:pt idx="0">
                      <c:v>34.8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{165E0B47-DBD7-42FC-B53D-825289FA4A0F}</c15:txfldGUID>
                      <c15:f>Daten_Diagramme!$D$25</c15:f>
                      <c15:dlblFieldTableCache>
                        <c:ptCount val="1"/>
                        <c:pt idx="0">
                          <c:v>34.8</c:v>
                        </c:pt>
                      </c15:dlblFieldTableCache>
                    </c15:dlblFTEntry>
                  </c15:dlblFieldTable>
                  <c15:showDataLabelsRange val="0"/>
                </c:ext>
                <c:ext xmlns:c16="http://schemas.microsoft.com/office/drawing/2014/chart" uri="{C3380CC4-5D6E-409C-BE32-E72D297353CC}">
                  <c16:uniqueId val="{0000000B-BDCB-412D-95F0-9914072BE692}"/>
                </c:ext>
              </c:extLst>
            </c:dLbl>
            <c:dLbl>
              <c:idx val="12"/>
              <c:tx>
                <c:strRef>
                  <c:f>Daten_Diagramme!$D$26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{FDD10A94-21D2-4B90-A234-F43018333F20}</c15:txfldGUID>
                      <c15:f>Daten_Diagramme!$D$26</c15:f>
                      <c15:dlblFieldTableCache>
                        <c:ptCount val="1"/>
                        <c:pt idx="0">
                          <c:v>0.7</c:v>
                        </c:pt>
                      </c15:dlblFieldTableCache>
                    </c15:dlblFTEntry>
                  </c15:dlblFieldTable>
                  <c15:showDataLabelsRange val="0"/>
                </c:ext>
                <c:ext xmlns:c16="http://schemas.microsoft.com/office/drawing/2014/chart" uri="{C3380CC4-5D6E-409C-BE32-E72D297353CC}">
                  <c16:uniqueId val="{0000000C-BDCB-412D-95F0-9914072BE692}"/>
                </c:ext>
              </c:extLst>
            </c:dLbl>
            <c:dLbl>
              <c:idx val="13"/>
              <c:tx>
                <c:strRef>
                  <c:f>Daten_Diagramme!$D$27</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{DD121D8E-A8B8-482A-87EE-335988F55B2A}</c15:txfldGUID>
                      <c15:f>Daten_Diagramme!$D$27</c15:f>
                      <c15:dlblFieldTableCache>
                        <c:ptCount val="1"/>
                        <c:pt idx="0">
                          <c:v>4.3</c:v>
                        </c:pt>
                      </c15:dlblFieldTableCache>
                    </c15:dlblFTEntry>
                  </c15:dlblFieldTable>
                  <c15:showDataLabelsRange val="0"/>
                </c:ext>
                <c:ext xmlns:c16="http://schemas.microsoft.com/office/drawing/2014/chart" uri="{C3380CC4-5D6E-409C-BE32-E72D297353CC}">
                  <c16:uniqueId val="{0000000D-BDCB-412D-95F0-9914072BE692}"/>
                </c:ext>
              </c:extLst>
            </c:dLbl>
            <c:dLbl>
              <c:idx val="14"/>
              <c:tx>
                <c:strRef>
                  <c:f>Daten_Diagramme!$D$28</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{6ED8F6C8-87E4-4C18-8FC9-9F18D9BE29B0}</c15:txfldGUID>
                      <c15:f>Daten_Diagramme!$D$28</c15:f>
                      <c15:dlblFieldTableCache>
                        <c:ptCount val="1"/>
                        <c:pt idx="0">
                          <c:v>-0.1</c:v>
                        </c:pt>
                      </c15:dlblFieldTableCache>
                    </c15:dlblFTEntry>
                  </c15:dlblFieldTable>
                  <c15:showDataLabelsRange val="0"/>
                </c:ext>
                <c:ext xmlns:c16="http://schemas.microsoft.com/office/drawing/2014/chart" uri="{C3380CC4-5D6E-409C-BE32-E72D297353CC}">
                  <c16:uniqueId val="{0000000E-BDCB-412D-95F0-9914072BE692}"/>
                </c:ext>
              </c:extLst>
            </c:dLbl>
            <c:dLbl>
              <c:idx val="15"/>
              <c:tx>
                <c:strRef>
                  <c:f>Daten_Diagramme!$D$29</c:f>
                  <c:strCache>
                    <c:ptCount val="1"/>
                    <c:pt idx="0">
                      <c:v>-10.9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{60013FDF-72C1-4935-A733-12FDA982A290}</c15:txfldGUID>
                      <c15:f>Daten_Diagramme!$D$29</c15:f>
                      <c15:dlblFieldTableCache>
                        <c:ptCount val="1"/>
                        <c:pt idx="0">
                          <c:v>-10.9</c:v>
                        </c:pt>
                      </c15:dlblFieldTableCache>
                    </c15:dlblFTEntry>
                  </c15:dlblFieldTable>
                  <c15:showDataLabelsRange val="0"/>
                </c:ext>
                <c:ext xmlns:c16="http://schemas.microsoft.com/office/drawing/2014/chart" uri="{C3380CC4-5D6E-409C-BE32-E72D297353CC}">
                  <c16:uniqueId val="{0000000F-BDCB-412D-95F0-9914072BE692}"/>
                </c:ext>
              </c:extLst>
            </c:dLbl>
            <c:dLbl>
              <c:idx val="16"/>
              <c:tx>
                <c:strRef>
                  <c:f>Daten_Diagramme!$D$30</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{A38E3416-986B-45FF-9A97-83178F191A20}</c15:txfldGUID>
                      <c15:f>Daten_Diagramme!$D$30</c15:f>
                      <c15:dlblFieldTableCache>
                        <c:ptCount val="1"/>
                        <c:pt idx="0">
                          <c:v>3.4</c:v>
                        </c:pt>
                      </c15:dlblFieldTableCache>
                    </c15:dlblFTEntry>
                  </c15:dlblFieldTable>
                  <c15:showDataLabelsRange val="0"/>
                </c:ext>
                <c:ext xmlns:c16="http://schemas.microsoft.com/office/drawing/2014/chart" uri="{C3380CC4-5D6E-409C-BE32-E72D297353CC}">
                  <c16:uniqueId val="{00000010-BDCB-412D-95F0-9914072BE692}"/>
                </c:ext>
              </c:extLst>
            </c:dLbl>
            <c:dLbl>
              <c:idx val="17"/>
              <c:tx>
                <c:strRef>
                  <c:f>Daten_Diagramme!$D$31</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{0C60AA83-B7EE-4EDC-B625-4E3842E119C5}</c15:txfldGUID>
                      <c15:f>Daten_Diagramme!$D$31</c15:f>
                      <c15:dlblFieldTableCache>
                        <c:ptCount val="1"/>
                        <c:pt idx="0">
                          <c:v>3.4</c:v>
                        </c:pt>
                      </c15:dlblFieldTableCache>
                    </c15:dlblFTEntry>
                  </c15:dlblFieldTable>
                  <c15:showDataLabelsRange val="0"/>
                </c:ext>
                <c:ext xmlns:c16="http://schemas.microsoft.com/office/drawing/2014/chart" uri="{C3380CC4-5D6E-409C-BE32-E72D297353CC}">
                  <c16:uniqueId val="{00000011-BDCB-412D-95F0-9914072BE692}"/>
                </c:ext>
              </c:extLst>
            </c:dLbl>
            <c:dLbl>
              <c:idx val="18"/>
              <c:tx>
                <c:strRef>
                  <c:f>Daten_Diagramme!$D$32</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{7837D576-3D6C-49C6-8C85-EEBE79182F77}</c15:txfldGUID>
                      <c15:f>Daten_Diagramme!$D$32</c15:f>
                      <c15:dlblFieldTableCache>
                        <c:ptCount val="1"/>
                        <c:pt idx="0">
                          <c:v>5.2</c:v>
                        </c:pt>
                      </c15:dlblFieldTableCache>
                    </c15:dlblFTEntry>
                  </c15:dlblFieldTable>
                  <c15:showDataLabelsRange val="0"/>
                </c:ext>
                <c:ext xmlns:c16="http://schemas.microsoft.com/office/drawing/2014/chart" uri="{C3380CC4-5D6E-409C-BE32-E72D297353CC}">
                  <c16:uniqueId val="{00000012-BDCB-412D-95F0-9914072BE692}"/>
                </c:ext>
              </c:extLst>
            </c:dLbl>
            <c:dLbl>
              <c:idx val="19"/>
              <c:tx>
                <c:strRef>
                  <c:f>Daten_Diagramme!$D$33</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{3B22FF7E-95B5-40BC-BC89-F3A600983DCB}</c15:txfldGUID>
                      <c15:f>Daten_Diagramme!$D$33</c15:f>
                      <c15:dlblFieldTableCache>
                        <c:ptCount val="1"/>
                        <c:pt idx="0">
                          <c:v>4.6</c:v>
                        </c:pt>
                      </c15:dlblFieldTableCache>
                    </c15:dlblFTEntry>
                  </c15:dlblFieldTable>
                  <c15:showDataLabelsRange val="0"/>
                </c:ext>
                <c:ext xmlns:c16="http://schemas.microsoft.com/office/drawing/2014/chart" uri="{C3380CC4-5D6E-409C-BE32-E72D297353CC}">
                  <c16:uniqueId val="{00000013-BDCB-412D-95F0-9914072BE692}"/>
                </c:ext>
              </c:extLst>
            </c:dLbl>
            <c:dLbl>
              <c:idx val="20"/>
              <c:tx>
                <c:strRef>
                  <c:f>Daten_Diagramme!$D$34</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{2CCFBD5B-AFE9-41AE-B287-FFFB0BEB8AA1}</c15:txfldGUID>
                      <c15:f>Daten_Diagramme!$D$34</c15:f>
                      <c15:dlblFieldTableCache>
                        <c:ptCount val="1"/>
                        <c:pt idx="0">
                          <c:v>3.1</c:v>
                        </c:pt>
                      </c15:dlblFieldTableCache>
                    </c15:dlblFTEntry>
                  </c15:dlblFieldTable>
                  <c15:showDataLabelsRange val="0"/>
                </c:ext>
                <c:ext xmlns:c16="http://schemas.microsoft.com/office/drawing/2014/chart" uri="{C3380CC4-5D6E-409C-BE32-E72D297353CC}">
                  <c16:uniqueId val="{00000014-BDCB-412D-95F0-9914072BE692}"/>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{342E2C97-9379-444C-A742-280B3AF63353}</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BDCB-412D-95F0-9914072BE692}"/>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{23CEC63A-AE99-4F57-9487-6FFDB7D3AA1D}</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BDCB-412D-95F0-9914072BE692}"/>
                </c:ext>
              </c:extLst>
            </c:dLbl>
            <c:dLbl>
              <c:idx val="23"/>
              <c:tx>
                <c:strRef>
                  <c:f>Daten_Diagramme!$D$37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{1F0E1855-0931-4CED-BEEA-3E8AF2B37821}</c15:txfldGUID>
                      <c15:f>Daten_Diagramme!$D$37</c15:f>
                      <c15:dlblFieldTableCache>
                        <c:ptCount val="1"/>
                        <c:pt idx="0">
                          <c:v>-0.4</c:v>
                        </c:pt>
                      </c15:dlblFieldTableCache>
                    </c15:dlblFTEntry>
                  </c15:dlblFieldTable>
                  <c15:showDataLabelsRange val="0"/>
                </c:ext>
                <c:ext xmlns:c16="http://schemas.microsoft.com/office/drawing/2014/chart" uri="{C3380CC4-5D6E-409C-BE32-E72D297353CC}">
                  <c16:uniqueId val="{00000017-BDCB-412D-95F0-9914072BE692}"/>
                </c:ext>
              </c:extLst>
            </c:dLbl>
            <c:dLbl>
              <c:idx val="24"/>
              <c:layout>
                <c:manualLayout>
                  <c:x val="4.7769028871392123E-3"/>
                  <c:y val="-4.6876052205785108E-5"/>
                </c:manualLayout>
              </c:layout>
              <c:tx>
                <c:strRef>
                  <c:f>Daten_Diagramme!$D$38</c:f>
                  <c:strCache>
                    <c:ptCount val="1"/>
                    <c:pt idx="0">
                      <c:v>2.7</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{A0028018-4E81-416A-BEB7-61FE10FCABD3}</c15:txfldGUID>
                      <c15:f>Daten_Diagramme!$D$38</c15:f>
                      <c15:dlblFieldTableCache>
                        <c:ptCount val="1"/>
                        <c:pt idx="0">
                          <c:v>2.7</c:v>
                        </c:pt>
                      </c15:dlblFieldTableCache>
                    </c15:dlblFTEntry>
                  </c15:dlblFieldTable>
                  <c15:showDataLabelsRange val="0"/>
                </c:ext>
                <c:ext xmlns:c16="http://schemas.microsoft.com/office/drawing/2014/chart" uri="{C3380CC4-5D6E-409C-BE32-E72D297353CC}">
                  <c16:uniqueId val="{00000018-BDCB-412D-95F0-9914072BE692}"/>
                </c:ext>
              </c:extLst>
            </c:dLbl>
            <c:dLbl>
              <c:idx val="25"/>
              <c:tx>
                <c:strRef>
                  <c:f>Daten_Diagramme!$D$39</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{D4C311E7-08E7-4592-87DA-F5B575992099}</c15:txfldGUID>
                      <c15:f>Daten_Diagramme!$D$39</c15:f>
                      <c15:dlblFieldTableCache>
                        <c:ptCount val="1"/>
                        <c:pt idx="0">
                          <c:v>1.8</c:v>
                        </c:pt>
                      </c15:dlblFieldTableCache>
                    </c15:dlblFTEntry>
                  </c15:dlblFieldTable>
                  <c15:showDataLabelsRange val="0"/>
                </c:ext>
                <c:ext xmlns:c16="http://schemas.microsoft.com/office/drawing/2014/chart" uri="{C3380CC4-5D6E-409C-BE32-E72D297353CC}">
                  <c16:uniqueId val="{00000019-BDCB-412D-95F0-9914072BE692}"/>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{B3B6BF1F-69CA-417A-A182-17747511E25F}</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BDCB-412D-95F0-9914072BE692}"/>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{57EE375B-88DD-4252-AA67-8F48B67D621C}</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BDCB-412D-95F0-9914072BE692}"/>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{77F400A2-F83E-4203-BD92-F6CE831ADD58}</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BDCB-412D-95F0-9914072BE692}"/>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{963D5344-181F-4B53-8F72-77194DE36612}</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BDCB-412D-95F0-9914072BE692}"/>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{2E0E23BD-84E2-4FD6-92D7-396AF81D2739}</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BDCB-412D-95F0-9914072BE692}"/>
                </c:ext>
              </c:extLst>
            </c:dLbl>
            <c:dLbl>
              <c:idx val="31"/>
              <c:tx>
                <c:strRef>
                  <c:f>Daten_Diagramme!$D$45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{4CE868E9-E74E-41A6-B3A4-66F2B007E462}</c15:txfldGUID>
                      <c15:f>Daten_Diagramme!$D$45</c15:f>
                      <c15:dlblFieldTableCache>
                        <c:ptCount val="1"/>
                        <c:pt idx="0">
                          <c:v>1.8</c:v>
                        </c:pt>
                      </c15:dlblFieldTableCache>
                    </c15:dlblFTEntry>
                  </c15:dlblFieldTable>
                  <c15:showDataLabelsRange val="0"/>
                </c:ext>
                <c:ext xmlns:c16="http://schemas.microsoft.com/office/drawing/2014/chart" uri="{C3380CC4-5D6E-409C-BE32-E72D297353CC}">
                  <c16:uniqueId val="{0000001F-BDCB-412D-95F0-9914072BE69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2.1356569280710747</c:v>
                </c:pt>
                <c:pt idx="1">
                  <c:v>-0.43699927166788055</c:v>
                </c:pt>
                <c:pt idx="2">
                  <c:v>2.4884464984002843</c:v>
                </c:pt>
                <c:pt idx="3">
                  <c:v>2.0633048018273552</c:v>
                </c:pt>
                <c:pt idx="4">
                  <c:v>5.6361607142857144</c:v>
                </c:pt>
                <c:pt idx="5">
                  <c:v>1.9791334820006372</c:v>
                </c:pt>
                <c:pt idx="6">
                  <c:v>-1.0451117872734488</c:v>
                </c:pt>
                <c:pt idx="7">
                  <c:v>4.6276109431042967</c:v>
                </c:pt>
                <c:pt idx="8">
                  <c:v>-1.2384703078039174</c:v>
                </c:pt>
                <c:pt idx="9">
                  <c:v>-1.0750936634631048</c:v>
                </c:pt>
                <c:pt idx="10">
                  <c:v>4.8938134810710991</c:v>
                </c:pt>
                <c:pt idx="11">
                  <c:v>34.805194805194802</c:v>
                </c:pt>
                <c:pt idx="12">
                  <c:v>0.6732813607370659</c:v>
                </c:pt>
                <c:pt idx="13">
                  <c:v>4.3432363142814054</c:v>
                </c:pt>
                <c:pt idx="14">
                  <c:v>-8.3350698062096273E-2</c:v>
                </c:pt>
                <c:pt idx="15">
                  <c:v>-10.876623376623376</c:v>
                </c:pt>
                <c:pt idx="16">
                  <c:v>3.4419289526964842</c:v>
                </c:pt>
                <c:pt idx="17">
                  <c:v>3.4420289855072466</c:v>
                </c:pt>
                <c:pt idx="18">
                  <c:v>5.207307734383547</c:v>
                </c:pt>
                <c:pt idx="19">
                  <c:v>4.6487057580559954</c:v>
                </c:pt>
                <c:pt idx="20">
                  <c:v>3.094777562862669</c:v>
                </c:pt>
                <c:pt idx="21">
                  <c:v>0</c:v>
                </c:pt>
                <c:pt idx="23">
                  <c:v>-0.43699927166788055</c:v>
                </c:pt>
                <c:pt idx="24">
                  <c:v>2.7254664064285841</c:v>
                </c:pt>
                <c:pt idx="25">
                  <c:v>1.8081974917752988</c:v>
                </c:pt>
              </c:numCache>
            </c:numRef>
          </c:val>
          <c:extLst>
            <c:ext xmlns:c16="http://schemas.microsoft.com/office/drawing/2014/chart" uri="{C3380CC4-5D6E-409C-BE32-E72D297353CC}">
              <c16:uniqueId val="{00000020-BDCB-412D-95F0-9914072BE692}"/>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{4ED95075-1483-42FA-A3BF-205908F1F365}</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BDCB-412D-95F0-9914072BE692}"/>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{FAC06760-326E-420C-84BD-531B58D52C51}</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BDCB-412D-95F0-9914072BE692}"/>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{9144F4D7-DB2C-497A-9D1A-C4EBFA9D6869}</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BDCB-412D-95F0-9914072BE692}"/>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{7497FE91-0C40-4026-9A4A-3E1EB1107E48}</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BDCB-412D-95F0-9914072BE692}"/>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{AC36DF94-E7C8-4096-A8DB-C1D5B08DA4F3}</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BDCB-412D-95F0-9914072BE692}"/>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{E52A23D6-ED33-458E-B626-D63455BC9D1D}</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BDCB-412D-95F0-9914072BE692}"/>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{936AEB2E-E779-4BBC-879D-2038C1E20BD1}</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BDCB-412D-95F0-9914072BE692}"/>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{4212A888-51E8-4D3C-AE6D-9B3AF502CD32}</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BDCB-412D-95F0-9914072BE692}"/>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{25336269-77CF-4923-9EBE-25F75E03047D}</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BDCB-412D-95F0-9914072BE692}"/>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{7385BD0F-4885-4B93-9C71-F08A6A8E053D}</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BDCB-412D-95F0-9914072BE692}"/>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{56F055E6-E7E4-40F0-878C-A7FCD691814B}</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BDCB-412D-95F0-9914072BE692}"/>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{DA62FCE2-415A-4542-BD53-95E56F345DCD}</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BDCB-412D-95F0-9914072BE692}"/>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{553AEACC-ADAC-4CDA-8B49-C808389DAADF}</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BDCB-412D-95F0-9914072BE692}"/>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{55F88A70-3C39-4214-9DBC-B0BBB020C063}</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BDCB-412D-95F0-9914072BE692}"/>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{12DF271E-A2A9-44D2-9C20-EBEB27E6BA0F}</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BDCB-412D-95F0-9914072BE692}"/>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{9F6EEEC6-B795-4DB7-B534-6127379A90DA}</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BDCB-412D-95F0-9914072BE692}"/>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{713CF7DA-740C-4866-8710-93C0EC7B1E6A}</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BDCB-412D-95F0-9914072BE692}"/>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{C398FB89-007E-4EAC-840A-074BEF8AE0AB}</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BDCB-412D-95F0-9914072BE692}"/>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{0379D03F-3930-439F-8E8F-94DCC60B1BB6}</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BDCB-412D-95F0-9914072BE692}"/>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{07B4A74D-40D7-433D-9144-F9D583D39E73}</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BDCB-412D-95F0-9914072BE692}"/>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{22E0F072-8CB8-454E-BA70-16F0AFCD6AF1}</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BDCB-412D-95F0-9914072BE692}"/>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{8DE7D29C-3725-418F-B642-EB1B0839791F}</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BDCB-412D-95F0-9914072BE692}"/>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{C992D769-9678-40F1-A2D5-7FB87AB44F47}</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BDCB-412D-95F0-9914072BE692}"/>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{F78B06CC-F0AE-4495-B9B1-7655B1621337}</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BDCB-412D-95F0-9914072BE692}"/>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{E0B7F299-B8DD-41C0-8E08-502AAF39A2CD}</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BDCB-412D-95F0-9914072BE692}"/>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{BE402732-69F4-4967-981B-9624BB7A84C5}</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BDCB-412D-95F0-9914072BE692}"/>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{8EBDFFA3-ED93-498A-B133-79E884CA756D}</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BDCB-412D-95F0-9914072BE692}"/>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{A7E04B4D-D603-4C1E-A105-EE985E95ACAD}</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BDCB-412D-95F0-9914072BE692}"/>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{505B46CA-32C2-4945-A0EE-D131304E8250}</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BDCB-412D-95F0-9914072BE692}"/>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{7F15B0DD-C149-41A8-A81A-759BDB8634D3}</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BDCB-412D-95F0-9914072BE692}"/>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{6A0AF192-8D1B-43F6-8CC6-0E54E6E0051A}</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BDCB-412D-95F0-9914072BE692}"/>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{5994571B-AB4E-4777-B39B-244DB5CDBCDE}</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BDCB-412D-95F0-9914072BE69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BDCB-412D-95F0-9914072BE692}"/>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BDCB-412D-95F0-9914072BE692}"/>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{667F81EE-2FFB-493F-9967-CF983EBB5A4D}</c15:txfldGUID>
                      <c15:f>Daten_Diagramme!$E$14</c15:f>
                      <c15:dlblFieldTableCache>
                        <c:ptCount val="1"/>
                        <c:pt idx="0">
                          <c:v>-2.3</c:v>
                        </c:pt>
                      </c15:dlblFieldTableCache>
                    </c15:dlblFTEntry>
                  </c15:dlblFieldTable>
                  <c15:showDataLabelsRange val="0"/>
                </c:ext>
                <c:ext xmlns:c16="http://schemas.microsoft.com/office/drawing/2014/chart" uri="{C3380CC4-5D6E-409C-BE32-E72D297353CC}">
                  <c16:uniqueId val="{00000000-D53A-463E-8F42-0146EAFA6DD4}"/>
                </c:ext>
              </c:extLst>
            </c:dLbl>
            <c:dLbl>
              <c:idx val="1"/>
              <c:tx>
                <c:strRef>
                  <c:f>Daten_Diagramme!$E$15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{0C451D5A-754A-48F0-A0B1-2E165DB4E333}</c15:txfldGUID>
                      <c15:f>Daten_Diagramme!$E$15</c15:f>
                      <c15:dlblFieldTableCache>
                        <c:ptCount val="1"/>
                        <c:pt idx="0">
                          <c:v>2.7</c:v>
                        </c:pt>
                      </c15:dlblFieldTableCache>
                    </c15:dlblFTEntry>
                  </c15:dlblFieldTable>
                  <c15:showDataLabelsRange val="0"/>
                </c:ext>
                <c:ext xmlns:c16="http://schemas.microsoft.com/office/drawing/2014/chart" uri="{C3380CC4-5D6E-409C-BE32-E72D297353CC}">
                  <c16:uniqueId val="{00000001-D53A-463E-8F42-0146EAFA6DD4}"/>
                </c:ext>
              </c:extLst>
            </c:dLbl>
            <c:dLbl>
              <c:idx val="2"/>
              <c:tx>
                <c:strRef>
                  <c:f>Daten_Diagramme!$E$16</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{A50D3B15-5ED1-4D86-8C2A-B0F900B91E22}</c15:txfldGUID>
                      <c15:f>Daten_Diagramme!$E$16</c15:f>
                      <c15:dlblFieldTableCache>
                        <c:ptCount val="1"/>
                        <c:pt idx="0">
                          <c:v>2.8</c:v>
                        </c:pt>
                      </c15:dlblFieldTableCache>
                    </c15:dlblFTEntry>
                  </c15:dlblFieldTable>
                  <c15:showDataLabelsRange val="0"/>
                </c:ext>
                <c:ext xmlns:c16="http://schemas.microsoft.com/office/drawing/2014/chart" uri="{C3380CC4-5D6E-409C-BE32-E72D297353CC}">
                  <c16:uniqueId val="{00000002-D53A-463E-8F42-0146EAFA6DD4}"/>
                </c:ext>
              </c:extLst>
            </c:dLbl>
            <c:dLbl>
              <c:idx val="3"/>
              <c:tx>
                <c:strRef>
                  <c:f>Daten_Diagramme!$E$17</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{78AF3458-F0FC-4880-ABB9-78C27045B5DD}</c15:txfldGUID>
                      <c15:f>Daten_Diagramme!$E$17</c15:f>
                      <c15:dlblFieldTableCache>
                        <c:ptCount val="1"/>
                        <c:pt idx="0">
                          <c:v>-6.3</c:v>
                        </c:pt>
                      </c15:dlblFieldTableCache>
                    </c15:dlblFTEntry>
                  </c15:dlblFieldTable>
                  <c15:showDataLabelsRange val="0"/>
                </c:ext>
                <c:ext xmlns:c16="http://schemas.microsoft.com/office/drawing/2014/chart" uri="{C3380CC4-5D6E-409C-BE32-E72D297353CC}">
                  <c16:uniqueId val="{00000003-D53A-463E-8F42-0146EAFA6DD4}"/>
                </c:ext>
              </c:extLst>
            </c:dLbl>
            <c:dLbl>
              <c:idx val="4"/>
              <c:tx>
                <c:strRef>
                  <c:f>Daten_Diagramme!$E$18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{76F38304-FA34-43E2-989E-B0ADDCDF7A75}</c15:txfldGUID>
                      <c15:f>Daten_Diagramme!$E$18</c15:f>
                      <c15:dlblFieldTableCache>
                        <c:ptCount val="1"/>
                        <c:pt idx="0">
                          <c:v>-2.8</c:v>
                        </c:pt>
                      </c15:dlblFieldTableCache>
                    </c15:dlblFTEntry>
                  </c15:dlblFieldTable>
                  <c15:showDataLabelsRange val="0"/>
                </c:ext>
                <c:ext xmlns:c16="http://schemas.microsoft.com/office/drawing/2014/chart" uri="{C3380CC4-5D6E-409C-BE32-E72D297353CC}">
                  <c16:uniqueId val="{00000004-D53A-463E-8F42-0146EAFA6DD4}"/>
                </c:ext>
              </c:extLst>
            </c:dLbl>
            <c:dLbl>
              <c:idx val="5"/>
              <c:tx>
                <c:strRef>
                  <c:f>Daten_Diagramme!$E$19</c:f>
                  <c:strCache>
                    <c:ptCount val="1"/>
                    <c:pt idx="0">
                      <c:v>-8.8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{283BD0AB-9D91-4C23-A686-3C5026348DD6}</c15:txfldGUID>
                      <c15:f>Daten_Diagramme!$E$19</c15:f>
                      <c15:dlblFieldTableCache>
                        <c:ptCount val="1"/>
                        <c:pt idx="0">
                          <c:v>-8.8</c:v>
                        </c:pt>
                      </c15:dlblFieldTableCache>
                    </c15:dlblFTEntry>
                  </c15:dlblFieldTable>
                  <c15:showDataLabelsRange val="0"/>
                </c:ext>
                <c:ext xmlns:c16="http://schemas.microsoft.com/office/drawing/2014/chart" uri="{C3380CC4-5D6E-409C-BE32-E72D297353CC}">
                  <c16:uniqueId val="{00000005-D53A-463E-8F42-0146EAFA6DD4}"/>
                </c:ext>
              </c:extLst>
            </c:dLbl>
            <c:dLbl>
              <c:idx val="6"/>
              <c:tx>
                <c:strRef>
                  <c:f>Daten_Diagramme!$E$20</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{A54520FA-95D6-4048-A77F-69568681CBD8}</c15:txfldGUID>
                      <c15:f>Daten_Diagramme!$E$20</c15:f>
                      <c15:dlblFieldTableCache>
                        <c:ptCount val="1"/>
                        <c:pt idx="0">
                          <c:v>-7.3</c:v>
                        </c:pt>
                      </c15:dlblFieldTableCache>
                    </c15:dlblFTEntry>
                  </c15:dlblFieldTable>
                  <c15:showDataLabelsRange val="0"/>
                </c:ext>
                <c:ext xmlns:c16="http://schemas.microsoft.com/office/drawing/2014/chart" uri="{C3380CC4-5D6E-409C-BE32-E72D297353CC}">
                  <c16:uniqueId val="{00000006-D53A-463E-8F42-0146EAFA6DD4}"/>
                </c:ext>
              </c:extLst>
            </c:dLbl>
            <c:dLbl>
              <c:idx val="7"/>
              <c:tx>
                <c:strRef>
                  <c:f>Daten_Diagramme!$E$21</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{F3F43AF3-2687-48A6-83BB-F38819D88352}</c15:txfldGUID>
                      <c15:f>Daten_Diagramme!$E$21</c15:f>
                      <c15:dlblFieldTableCache>
                        <c:ptCount val="1"/>
                        <c:pt idx="0">
                          <c:v>4.2</c:v>
                        </c:pt>
                      </c15:dlblFieldTableCache>
                    </c15:dlblFTEntry>
                  </c15:dlblFieldTable>
                  <c15:showDataLabelsRange val="0"/>
                </c:ext>
                <c:ext xmlns:c16="http://schemas.microsoft.com/office/drawing/2014/chart" uri="{C3380CC4-5D6E-409C-BE32-E72D297353CC}">
                  <c16:uniqueId val="{00000007-D53A-463E-8F42-0146EAFA6DD4}"/>
                </c:ext>
              </c:extLst>
            </c:dLbl>
            <c:dLbl>
              <c:idx val="8"/>
              <c:tx>
                <c:strRef>
                  <c:f>Daten_Diagramme!$E$22</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{E9EA0404-AC44-4243-BCFB-4AF07D498805}</c15:txfldGUID>
                      <c15:f>Daten_Diagramme!$E$22</c15:f>
                      <c15:dlblFieldTableCache>
                        <c:ptCount val="1"/>
                        <c:pt idx="0">
                          <c:v>-2.3</c:v>
                        </c:pt>
                      </c15:dlblFieldTableCache>
                    </c15:dlblFTEntry>
                  </c15:dlblFieldTable>
                  <c15:showDataLabelsRange val="0"/>
                </c:ext>
                <c:ext xmlns:c16="http://schemas.microsoft.com/office/drawing/2014/chart" uri="{C3380CC4-5D6E-409C-BE32-E72D297353CC}">
                  <c16:uniqueId val="{00000008-D53A-463E-8F42-0146EAFA6DD4}"/>
                </c:ext>
              </c:extLst>
            </c:dLbl>
            <c:dLbl>
              <c:idx val="9"/>
              <c:tx>
                <c:strRef>
                  <c:f>Daten_Diagramme!$E$23</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{92049ACD-B18F-4F49-AD5D-B8A3BB172029}</c15:txfldGUID>
                      <c15:f>Daten_Diagramme!$E$23</c15:f>
                      <c15:dlblFieldTableCache>
                        <c:ptCount val="1"/>
                        <c:pt idx="0">
                          <c:v>3.3</c:v>
                        </c:pt>
                      </c15:dlblFieldTableCache>
                    </c15:dlblFTEntry>
                  </c15:dlblFieldTable>
                  <c15:showDataLabelsRange val="0"/>
                </c:ext>
                <c:ext xmlns:c16="http://schemas.microsoft.com/office/drawing/2014/chart" uri="{C3380CC4-5D6E-409C-BE32-E72D297353CC}">
                  <c16:uniqueId val="{00000009-D53A-463E-8F42-0146EAFA6DD4}"/>
                </c:ext>
              </c:extLst>
            </c:dLbl>
            <c:dLbl>
              <c:idx val="10"/>
              <c:tx>
                <c:strRef>
                  <c:f>Daten_Diagramme!$E$24</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{4AA54F03-C03A-4DC6-A6DB-68CC097E6D03}</c15:txfldGUID>
                      <c15:f>Daten_Diagramme!$E$24</c15:f>
                      <c15:dlblFieldTableCache>
                        <c:ptCount val="1"/>
                        <c:pt idx="0">
                          <c:v>-9.4</c:v>
                        </c:pt>
                      </c15:dlblFieldTableCache>
                    </c15:dlblFTEntry>
                  </c15:dlblFieldTable>
                  <c15:showDataLabelsRange val="0"/>
                </c:ext>
                <c:ext xmlns:c16="http://schemas.microsoft.com/office/drawing/2014/chart" uri="{C3380CC4-5D6E-409C-BE32-E72D297353CC}">
                  <c16:uniqueId val="{0000000A-D53A-463E-8F42-0146EAFA6DD4}"/>
                </c:ext>
              </c:extLst>
            </c:dLbl>
            <c:dLbl>
              <c:idx val="11"/>
              <c:tx>
                <c:strRef>
                  <c:f>Daten_Diagramme!$E$25</c:f>
                  <c:strCache>
                    <c:ptCount val="1"/>
                    <c:pt idx="0">
                      <c:v>-10.9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{050484D8-5CAC-4F5F-9657-00380C7507BC}</c15:txfldGUID>
                      <c15:f>Daten_Diagramme!$E$25</c15:f>
                      <c15:dlblFieldTableCache>
                        <c:ptCount val="1"/>
                        <c:pt idx="0">
                          <c:v>-10.9</c:v>
                        </c:pt>
                      </c15:dlblFieldTableCache>
                    </c15:dlblFTEntry>
                  </c15:dlblFieldTable>
                  <c15:showDataLabelsRange val="0"/>
                </c:ext>
                <c:ext xmlns:c16="http://schemas.microsoft.com/office/drawing/2014/chart" uri="{C3380CC4-5D6E-409C-BE32-E72D297353CC}">
                  <c16:uniqueId val="{0000000B-D53A-463E-8F42-0146EAFA6DD4}"/>
                </c:ext>
              </c:extLst>
            </c:dLbl>
            <c:dLbl>
              <c:idx val="12"/>
              <c:tx>
                <c:strRef>
                  <c:f>Daten_Diagramme!$E$26</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{F3B41014-D5EE-4901-BE16-7ED65C59AB81}</c15:txfldGUID>
                      <c15:f>Daten_Diagramme!$E$26</c15:f>
                      <c15:dlblFieldTableCache>
                        <c:ptCount val="1"/>
                        <c:pt idx="0">
                          <c:v>-8.5</c:v>
                        </c:pt>
                      </c15:dlblFieldTableCache>
                    </c15:dlblFTEntry>
                  </c15:dlblFieldTable>
                  <c15:showDataLabelsRange val="0"/>
                </c:ext>
                <c:ext xmlns:c16="http://schemas.microsoft.com/office/drawing/2014/chart" uri="{C3380CC4-5D6E-409C-BE32-E72D297353CC}">
                  <c16:uniqueId val="{0000000C-D53A-463E-8F42-0146EAFA6DD4}"/>
                </c:ext>
              </c:extLst>
            </c:dLbl>
            <c:dLbl>
              <c:idx val="13"/>
              <c:tx>
                <c:strRef>
                  <c:f>Daten_Diagramme!$E$27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{5496BB1A-8311-4413-BE11-E129F7BA9147}</c15:txfldGUID>
                      <c15:f>Daten_Diagramme!$E$27</c15:f>
                      <c15:dlblFieldTableCache>
                        <c:ptCount val="1"/>
                        <c:pt idx="0">
                          <c:v>-0.4</c:v>
                        </c:pt>
                      </c15:dlblFieldTableCache>
                    </c15:dlblFTEntry>
                  </c15:dlblFieldTable>
                  <c15:showDataLabelsRange val="0"/>
                </c:ext>
                <c:ext xmlns:c16="http://schemas.microsoft.com/office/drawing/2014/chart" uri="{C3380CC4-5D6E-409C-BE32-E72D297353CC}">
                  <c16:uniqueId val="{0000000D-D53A-463E-8F42-0146EAFA6DD4}"/>
                </c:ext>
              </c:extLst>
            </c:dLbl>
            <c:dLbl>
              <c:idx val="14"/>
              <c:tx>
                <c:strRef>
                  <c:f>Daten_Diagramme!$E$28</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{5812F1C4-53FE-40AC-A552-6C55571E2225}</c15:txfldGUID>
                      <c15:f>Daten_Diagramme!$E$28</c15:f>
                      <c15:dlblFieldTableCache>
                        <c:ptCount val="1"/>
                        <c:pt idx="0">
                          <c:v>0.0</c:v>
                        </c:pt>
                      </c15:dlblFieldTableCache>
                    </c15:dlblFTEntry>
                  </c15:dlblFieldTable>
                  <c15:showDataLabelsRange val="0"/>
                </c:ext>
                <c:ext xmlns:c16="http://schemas.microsoft.com/office/drawing/2014/chart" uri="{C3380CC4-5D6E-409C-BE32-E72D297353CC}">
                  <c16:uniqueId val="{0000000E-D53A-463E-8F42-0146EAFA6DD4}"/>
                </c:ext>
              </c:extLst>
            </c:dLbl>
            <c:dLbl>
              <c:idx val="15"/>
              <c:tx>
                <c:strRef>
                  <c:f>Daten_Diagramme!$E$29</c:f>
                  <c:strCache>
                    <c:ptCount val="1"/>
                    <c:pt idx="0">
                      <c:v>-28.6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{280B9637-1048-47D1-A2D0-18AD434FCA7A}</c15:txfldGUID>
                      <c15:f>Daten_Diagramme!$E$29</c15:f>
                      <c15:dlblFieldTableCache>
                        <c:ptCount val="1"/>
                        <c:pt idx="0">
                          <c:v>-28.6</c:v>
                        </c:pt>
                      </c15:dlblFieldTableCache>
                    </c15:dlblFTEntry>
                  </c15:dlblFieldTable>
                  <c15:showDataLabelsRange val="0"/>
                </c:ext>
                <c:ext xmlns:c16="http://schemas.microsoft.com/office/drawing/2014/chart" uri="{C3380CC4-5D6E-409C-BE32-E72D297353CC}">
                  <c16:uniqueId val="{0000000F-D53A-463E-8F42-0146EAFA6DD4}"/>
                </c:ext>
              </c:extLst>
            </c:dLbl>
            <c:dLbl>
              <c:idx val="16"/>
              <c:tx>
                <c:strRef>
                  <c:f>Daten_Diagramme!$E$30</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{B4B90353-5008-430F-ADB2-609D8D1EC8DB}</c15:txfldGUID>
                      <c15:f>Daten_Diagramme!$E$30</c15:f>
                      <c15:dlblFieldTableCache>
                        <c:ptCount val="1"/>
                        <c:pt idx="0">
                          <c:v>-5.6</c:v>
                        </c:pt>
                      </c15:dlblFieldTableCache>
                    </c15:dlblFTEntry>
                  </c15:dlblFieldTable>
                  <c15:showDataLabelsRange val="0"/>
                </c:ext>
                <c:ext xmlns:c16="http://schemas.microsoft.com/office/drawing/2014/chart" uri="{C3380CC4-5D6E-409C-BE32-E72D297353CC}">
                  <c16:uniqueId val="{00000010-D53A-463E-8F42-0146EAFA6DD4}"/>
                </c:ext>
              </c:extLst>
            </c:dLbl>
            <c:dLbl>
              <c:idx val="17"/>
              <c:tx>
                <c:strRef>
                  <c:f>Daten_Diagramme!$E$31</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{F71F5890-F30D-41C6-8943-E102BAAB7218}</c15:txfldGUID>
                      <c15:f>Daten_Diagramme!$E$31</c15:f>
                      <c15:dlblFieldTableCache>
                        <c:ptCount val="1"/>
                        <c:pt idx="0">
                          <c:v>-2.2</c:v>
                        </c:pt>
                      </c15:dlblFieldTableCache>
                    </c15:dlblFTEntry>
                  </c15:dlblFieldTable>
                  <c15:showDataLabelsRange val="0"/>
                </c:ext>
                <c:ext xmlns:c16="http://schemas.microsoft.com/office/drawing/2014/chart" uri="{C3380CC4-5D6E-409C-BE32-E72D297353CC}">
                  <c16:uniqueId val="{00000011-D53A-463E-8F42-0146EAFA6DD4}"/>
                </c:ext>
              </c:extLst>
            </c:dLbl>
            <c:dLbl>
              <c:idx val="18"/>
              <c:tx>
                <c:strRef>
                  <c:f>Daten_Diagramme!$E$32</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{F98B71E7-2D1F-4319-8FC3-362CB4BED593}</c15:txfldGUID>
                      <c15:f>Daten_Diagramme!$E$32</c15:f>
                      <c15:dlblFieldTableCache>
                        <c:ptCount val="1"/>
                        <c:pt idx="0">
                          <c:v>-0.4</c:v>
                        </c:pt>
                      </c15:dlblFieldTableCache>
                    </c15:dlblFTEntry>
                  </c15:dlblFieldTable>
                  <c15:showDataLabelsRange val="0"/>
                </c:ext>
                <c:ext xmlns:c16="http://schemas.microsoft.com/office/drawing/2014/chart" uri="{C3380CC4-5D6E-409C-BE32-E72D297353CC}">
                  <c16:uniqueId val="{00000012-D53A-463E-8F42-0146EAFA6DD4}"/>
                </c:ext>
              </c:extLst>
            </c:dLbl>
            <c:dLbl>
              <c:idx val="19"/>
              <c:tx>
                <c:strRef>
                  <c:f>Daten_Diagramme!$E$33</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{C52AB90D-A399-4CA2-9B33-CFA647FBFD2D}</c15:txfldGUID>
                      <c15:f>Daten_Diagramme!$E$33</c15:f>
                      <c15:dlblFieldTableCache>
                        <c:ptCount val="1"/>
                        <c:pt idx="0">
                          <c:v>-1.0</c:v>
                        </c:pt>
                      </c15:dlblFieldTableCache>
                    </c15:dlblFTEntry>
                  </c15:dlblFieldTable>
                  <c15:showDataLabelsRange val="0"/>
                </c:ext>
                <c:ext xmlns:c16="http://schemas.microsoft.com/office/drawing/2014/chart" uri="{C3380CC4-5D6E-409C-BE32-E72D297353CC}">
                  <c16:uniqueId val="{00000013-D53A-463E-8F42-0146EAFA6DD4}"/>
                </c:ext>
              </c:extLst>
            </c:dLbl>
            <c:dLbl>
              <c:idx val="20"/>
              <c:tx>
                <c:strRef>
                  <c:f>Daten_Diagramme!$E$34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{72DD778A-AE76-4B69-B069-74046C9CDB8D}</c15:txfldGUID>
                      <c15:f>Daten_Diagramme!$E$34</c15:f>
                      <c15:dlblFieldTableCache>
                        <c:ptCount val="1"/>
                        <c:pt idx="0">
                          <c:v>-0.3</c:v>
                        </c:pt>
                      </c15:dlblFieldTableCache>
                    </c15:dlblFTEntry>
                  </c15:dlblFieldTable>
                  <c15:showDataLabelsRange val="0"/>
                </c:ext>
                <c:ext xmlns:c16="http://schemas.microsoft.com/office/drawing/2014/chart" uri="{C3380CC4-5D6E-409C-BE32-E72D297353CC}">
                  <c16:uniqueId val="{00000014-D53A-463E-8F42-0146EAFA6DD4}"/>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{C3D45D6F-43A7-4D55-8E84-57D5CFE65AD6}</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D53A-463E-8F42-0146EAFA6DD4}"/>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{58D7CB97-A7BB-4222-97D6-E6CF3B9FE1EB}</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D53A-463E-8F42-0146EAFA6DD4}"/>
                </c:ext>
              </c:extLst>
            </c:dLbl>
            <c:dLbl>
              <c:idx val="23"/>
              <c:tx>
                <c:strRef>
                  <c:f>Daten_Diagramme!$E$37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{5AB21D5A-28B0-4A7A-A1CD-06BF07D1A0AE}</c15:txfldGUID>
                      <c15:f>Daten_Diagramme!$E$37</c15:f>
                      <c15:dlblFieldTableCache>
                        <c:ptCount val="1"/>
                        <c:pt idx="0">
                          <c:v>2.7</c:v>
                        </c:pt>
                      </c15:dlblFieldTableCache>
                    </c15:dlblFTEntry>
                  </c15:dlblFieldTable>
                  <c15:showDataLabelsRange val="0"/>
                </c:ext>
                <c:ext xmlns:c16="http://schemas.microsoft.com/office/drawing/2014/chart" uri="{C3380CC4-5D6E-409C-BE32-E72D297353CC}">
                  <c16:uniqueId val="{00000017-D53A-463E-8F42-0146EAFA6DD4}"/>
                </c:ext>
              </c:extLst>
            </c:dLbl>
            <c:dLbl>
              <c:idx val="24"/>
              <c:tx>
                <c:strRef>
                  <c:f>Daten_Diagramme!$E$38</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{4855BDE6-2CB6-4A67-BDB5-A3DC64267280}</c15:txfldGUID>
                      <c15:f>Daten_Diagramme!$E$38</c15:f>
                      <c15:dlblFieldTableCache>
                        <c:ptCount val="1"/>
                        <c:pt idx="0">
                          <c:v>-1.8</c:v>
                        </c:pt>
                      </c15:dlblFieldTableCache>
                    </c15:dlblFTEntry>
                  </c15:dlblFieldTable>
                  <c15:showDataLabelsRange val="0"/>
                </c:ext>
                <c:ext xmlns:c16="http://schemas.microsoft.com/office/drawing/2014/chart" uri="{C3380CC4-5D6E-409C-BE32-E72D297353CC}">
                  <c16:uniqueId val="{00000018-D53A-463E-8F42-0146EAFA6DD4}"/>
                </c:ext>
              </c:extLst>
            </c:dLbl>
            <c:dLbl>
              <c:idx val="25"/>
              <c:tx>
                <c:strRef>
                  <c:f>Daten_Diagramme!$E$39</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{63ED9BB1-552E-4B75-8093-273836410B0A}</c15:txfldGUID>
                      <c15:f>Daten_Diagramme!$E$39</c15:f>
                      <c15:dlblFieldTableCache>
                        <c:ptCount val="1"/>
                        <c:pt idx="0">
                          <c:v>-2.8</c:v>
                        </c:pt>
                      </c15:dlblFieldTableCache>
                    </c15:dlblFTEntry>
                  </c15:dlblFieldTable>
                  <c15:showDataLabelsRange val="0"/>
                </c:ext>
                <c:ext xmlns:c16="http://schemas.microsoft.com/office/drawing/2014/chart" uri="{C3380CC4-5D6E-409C-BE32-E72D297353CC}">
                  <c16:uniqueId val="{00000019-D53A-463E-8F42-0146EAFA6DD4}"/>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{1064A5C8-7812-4289-97CA-321B6E5389D9}</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D53A-463E-8F42-0146EAFA6DD4}"/>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{C229C4C1-3412-48DA-A521-4748B80247B3}</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D53A-463E-8F42-0146EAFA6DD4}"/>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{64636AD4-D591-4A54-90B8-5F71C56F9505}</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D53A-463E-8F42-0146EAFA6DD4}"/>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{C2369E97-3CC2-4AD0-BEB4-91E35155ED0E}</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D53A-463E-8F42-0146EAFA6DD4}"/>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{A1D70644-95B4-44C3-9BD3-F5C02E5C3839}</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D53A-463E-8F42-0146EAFA6DD4}"/>
                </c:ext>
              </c:extLst>
            </c:dLbl>
            <c:dLbl>
              <c:idx val="31"/>
              <c:tx>
                <c:strRef>
                  <c:f>Daten_Diagramme!$E$45</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{C9CFD2E4-098C-4697-A1C5-FB96A8281077}</c15:txfldGUID>
                      <c15:f>Daten_Diagramme!$E$45</c15:f>
                      <c15:dlblFieldTableCache>
                        <c:ptCount val="1"/>
                        <c:pt idx="0">
                          <c:v>-2.8</c:v>
                        </c:pt>
                      </c15:dlblFieldTableCache>
                    </c15:dlblFTEntry>
                  </c15:dlblFieldTable>
                  <c15:showDataLabelsRange val="0"/>
                </c:ext>
                <c:ext xmlns:c16="http://schemas.microsoft.com/office/drawing/2014/chart" uri="{C3380CC4-5D6E-409C-BE32-E72D297353CC}">
                  <c16:uniqueId val="{0000001F-D53A-463E-8F42-0146EAFA6DD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-2.3319651103129808</c:v>
                </c:pt>
                <c:pt idx="1">
                  <c:v>2.7027027027027026</c:v>
                </c:pt>
                <c:pt idx="2">
                  <c:v>2.8195488721804511</c:v>
                </c:pt>
                <c:pt idx="3">
                  <c:v>-6.2557781201848996</c:v>
                </c:pt>
                <c:pt idx="4">
                  <c:v>-2.7950310559006213</c:v>
                </c:pt>
                <c:pt idx="5">
                  <c:v>-8.8014981273408246</c:v>
                </c:pt>
                <c:pt idx="6">
                  <c:v>-7.323943661971831</c:v>
                </c:pt>
                <c:pt idx="7">
                  <c:v>4.176904176904177</c:v>
                </c:pt>
                <c:pt idx="8">
                  <c:v>-2.3179749715585891</c:v>
                </c:pt>
                <c:pt idx="9">
                  <c:v>3.278688524590164</c:v>
                </c:pt>
                <c:pt idx="10">
                  <c:v>-9.4473858371939112</c:v>
                </c:pt>
                <c:pt idx="11">
                  <c:v>-10.934393638170974</c:v>
                </c:pt>
                <c:pt idx="12">
                  <c:v>-8.458646616541353</c:v>
                </c:pt>
                <c:pt idx="13">
                  <c:v>-0.41284403669724773</c:v>
                </c:pt>
                <c:pt idx="14">
                  <c:v>0</c:v>
                </c:pt>
                <c:pt idx="15">
                  <c:v>-28.571428571428573</c:v>
                </c:pt>
                <c:pt idx="16">
                  <c:v>-5.6145675265553869</c:v>
                </c:pt>
                <c:pt idx="17">
                  <c:v>-2.17566478646253</c:v>
                </c:pt>
                <c:pt idx="18">
                  <c:v>-0.38216560509554143</c:v>
                </c:pt>
                <c:pt idx="19">
                  <c:v>-0.98939929328621912</c:v>
                </c:pt>
                <c:pt idx="20">
                  <c:v>-0.29604567561852402</c:v>
                </c:pt>
                <c:pt idx="21">
                  <c:v>0</c:v>
                </c:pt>
                <c:pt idx="23">
                  <c:v>2.7027027027027026</c:v>
                </c:pt>
                <c:pt idx="24">
                  <c:v>-1.7721954576737784</c:v>
                </c:pt>
                <c:pt idx="25">
                  <c:v>-2.8018355739400205</c:v>
                </c:pt>
              </c:numCache>
            </c:numRef>
          </c:val>
          <c:extLst>
            <c:ext xmlns:c16="http://schemas.microsoft.com/office/drawing/2014/chart" uri="{C3380CC4-5D6E-409C-BE32-E72D297353CC}">
              <c16:uniqueId val="{00000020-D53A-463E-8F42-0146EAFA6DD4}"/>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{54001FE2-264B-4833-93F8-D79744151588}</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D53A-463E-8F42-0146EAFA6DD4}"/>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{C6743D9A-8430-40E9-9594-2628971832DE}</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D53A-463E-8F42-0146EAFA6DD4}"/>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{D5222802-3582-45E6-BF20-51AD127F1B1A}</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D53A-463E-8F42-0146EAFA6DD4}"/>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{FFED6E94-B978-49BD-A2C8-A43D25B4CA29}</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D53A-463E-8F42-0146EAFA6DD4}"/>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{88521626-226C-49D3-A6C1-4C3B59F0576A}</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D53A-463E-8F42-0146EAFA6DD4}"/>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{B3E4E766-C6EB-4517-B12D-24B378EFE59A}</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D53A-463E-8F42-0146EAFA6DD4}"/>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{F3328755-AB27-4AD7-A2D2-0BA04AFA32F0}</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D53A-463E-8F42-0146EAFA6DD4}"/>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{760DF479-A512-4C09-BA5E-436D91823B4A}</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D53A-463E-8F42-0146EAFA6DD4}"/>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{FE59969C-2ACA-43A5-A339-1A28190C970B}</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D53A-463E-8F42-0146EAFA6DD4}"/>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{0807142A-9803-4F29-9AC0-20BBC402C8AD}</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D53A-463E-8F42-0146EAFA6DD4}"/>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{5CB7ECB6-18DE-4E6E-84CC-98015415F2FF}</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D53A-463E-8F42-0146EAFA6DD4}"/>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{BF2ECE0B-34F4-4DB7-AD33-CE7A2B97C956}</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D53A-463E-8F42-0146EAFA6DD4}"/>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{AD1E0D37-F76A-4F89-AE0E-78762F2CD3CD}</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D53A-463E-8F42-0146EAFA6DD4}"/>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{C59DFB04-1FB0-44AC-9404-9EAFABFB2542}</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D53A-463E-8F42-0146EAFA6DD4}"/>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{24EB6C2D-CDC9-47DB-BAA9-AA404679194F}</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D53A-463E-8F42-0146EAFA6DD4}"/>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{AB9F78D4-623C-4D21-93D7-7BDC7346BC77}</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D53A-463E-8F42-0146EAFA6DD4}"/>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{233D297F-9988-42A0-8B5E-77CA677A88DF}</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D53A-463E-8F42-0146EAFA6DD4}"/>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{8450183A-3229-41CE-8453-EE1649275C36}</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D53A-463E-8F42-0146EAFA6DD4}"/>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{7D5B2E67-205E-44EB-8FF3-3287DE6E5A9B}</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D53A-463E-8F42-0146EAFA6DD4}"/>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{7F5538F5-4CB4-49F5-BBB1-EEB6F96A8BB3}</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D53A-463E-8F42-0146EAFA6DD4}"/>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{D62A0AA6-685D-48D2-B9A3-B635E337F7D5}</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D53A-463E-8F42-0146EAFA6DD4}"/>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{627ECEA1-C8F2-43BA-AFCE-E81B05DCDEB2}</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D53A-463E-8F42-0146EAFA6DD4}"/>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{7107B5D7-C5F9-4223-A531-E9166DFD525E}</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D53A-463E-8F42-0146EAFA6DD4}"/>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{85622DE3-AFB8-4FD2-9A8E-69B017F9544D}</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D53A-463E-8F42-0146EAFA6DD4}"/>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{44174B32-1E41-4FF6-9FE0-9E3731F96076}</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D53A-463E-8F42-0146EAFA6DD4}"/>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{0D72EFE8-1BFB-44E0-A4C1-2CEAB351B742}</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D53A-463E-8F42-0146EAFA6DD4}"/>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{83A13038-BD73-4003-A5B7-29E43B8FB8E2}</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D53A-463E-8F42-0146EAFA6DD4}"/>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{069EA08A-CF4E-4EC6-B842-207692D3CE46}</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D53A-463E-8F42-0146EAFA6DD4}"/>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{D9324624-EFD3-4745-8650-BF18930ADB4B}</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D53A-463E-8F42-0146EAFA6DD4}"/>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{71AC36A3-17E2-4858-A45B-A97210B064E2}</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D53A-463E-8F42-0146EAFA6DD4}"/>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{413032EE-1F42-4056-BD8D-9D7B21E7FD95}</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D53A-463E-8F42-0146EAFA6DD4}"/>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{A463CCC2-7205-4C78-AD02-77B63EA18195}</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D53A-463E-8F42-0146EAFA6DD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D53A-463E-8F42-0146EAFA6DD4}"/>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D53A-463E-8F42-0146EAFA6DD4}"/>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{13119697-FE19-4E28-A882-6F5BF7A43443}</c15:txfldGUID>
                      <c15:f>Diagramm!$I$46</c15:f>
                      <c15:dlblFieldTableCache>
                        <c:ptCount val="1"/>
                      </c15:dlblFieldTableCache>
                    </c15:dlblFTEntry>
                  </c15:dlblFieldTable>
                  <c15:showDataLabelsRange val="0"/>
                </c:ext>
                <c:ext xmlns:c16="http://schemas.microsoft.com/office/drawing/2014/chart" uri="{C3380CC4-5D6E-409C-BE32-E72D297353CC}">
                  <c16:uniqueId val="{00000000-9964-4CC1-BEF2-BC427DF2E715}"/>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{17A199B2-AEAC-4409-883B-10501EF95619}</c15:txfldGUID>
                      <c15:f>Diagramm!$I$47</c15:f>
                      <c15:dlblFieldTableCache>
                        <c:ptCount val="1"/>
                      </c15:dlblFieldTableCache>
                    </c15:dlblFTEntry>
                  </c15:dlblFieldTable>
                  <c15:showDataLabelsRange val="0"/>
                </c:ext>
                <c:ext xmlns:c16="http://schemas.microsoft.com/office/drawing/2014/chart" uri="{C3380CC4-5D6E-409C-BE32-E72D297353CC}">
                  <c16:uniqueId val="{00000001-9964-4CC1-BEF2-BC427DF2E715}"/>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{2F523721-0156-4703-AF57-CF3A8465FBDA}</c15:txfldGUID>
                      <c15:f>Diagramm!$I$48</c15:f>
                      <c15:dlblFieldTableCache>
                        <c:ptCount val="1"/>
                      </c15:dlblFieldTableCache>
                    </c15:dlblFTEntry>
                  </c15:dlblFieldTable>
                  <c15:showDataLabelsRange val="0"/>
                </c:ext>
                <c:ext xmlns:c16="http://schemas.microsoft.com/office/drawing/2014/chart" uri="{C3380CC4-5D6E-409C-BE32-E72D297353CC}">
                  <c16:uniqueId val="{00000002-9964-4CC1-BEF2-BC427DF2E715}"/>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{99A890DB-810A-43E7-8A94-C23AB23FBEE3}</c15:txfldGUID>
                      <c15:f>Diagramm!$I$49</c15:f>
                      <c15:dlblFieldTableCache>
                        <c:ptCount val="1"/>
                      </c15:dlblFieldTableCache>
                    </c15:dlblFTEntry>
                  </c15:dlblFieldTable>
                  <c15:showDataLabelsRange val="0"/>
                </c:ext>
                <c:ext xmlns:c16="http://schemas.microsoft.com/office/drawing/2014/chart" uri="{C3380CC4-5D6E-409C-BE32-E72D297353CC}">
                  <c16:uniqueId val="{00000003-9964-4CC1-BEF2-BC427DF2E715}"/>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{36247BAB-E7F6-4AB0-BE64-92DF4B5F1C41}</c15:txfldGUID>
                      <c15:f>Diagramm!$I$50</c15:f>
                      <c15:dlblFieldTableCache>
                        <c:ptCount val="1"/>
                      </c15:dlblFieldTableCache>
                    </c15:dlblFTEntry>
                  </c15:dlblFieldTable>
                  <c15:showDataLabelsRange val="0"/>
                </c:ext>
                <c:ext xmlns:c16="http://schemas.microsoft.com/office/drawing/2014/chart" uri="{C3380CC4-5D6E-409C-BE32-E72D297353CC}">
                  <c16:uniqueId val="{00000004-9964-4CC1-BEF2-BC427DF2E715}"/>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{BBDDDE83-98F6-4964-BF98-68B2BDE6EF1D}</c15:txfldGUID>
                      <c15:f>Diagramm!$I$51</c15:f>
                      <c15:dlblFieldTableCache>
                        <c:ptCount val="1"/>
                      </c15:dlblFieldTableCache>
                    </c15:dlblFTEntry>
                  </c15:dlblFieldTable>
                  <c15:showDataLabelsRange val="0"/>
                </c:ext>
                <c:ext xmlns:c16="http://schemas.microsoft.com/office/drawing/2014/chart" uri="{C3380CC4-5D6E-409C-BE32-E72D297353CC}">
                  <c16:uniqueId val="{00000005-9964-4CC1-BEF2-BC427DF2E715}"/>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{84CD9C32-AB3D-41F0-BA89-62CECDD139C9}</c15:txfldGUID>
                      <c15:f>Diagramm!$I$52</c15:f>
                      <c15:dlblFieldTableCache>
                        <c:ptCount val="1"/>
                      </c15:dlblFieldTableCache>
                    </c15:dlblFTEntry>
                  </c15:dlblFieldTable>
                  <c15:showDataLabelsRange val="0"/>
                </c:ext>
                <c:ext xmlns:c16="http://schemas.microsoft.com/office/drawing/2014/chart" uri="{C3380CC4-5D6E-409C-BE32-E72D297353CC}">
                  <c16:uniqueId val="{00000006-9964-4CC1-BEF2-BC427DF2E715}"/>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{EFCF809A-097D-41C2-B1E7-E75B354C598E}</c15:txfldGUID>
                      <c15:f>Diagramm!$I$53</c15:f>
                      <c15:dlblFieldTableCache>
                        <c:ptCount val="1"/>
                      </c15:dlblFieldTableCache>
                    </c15:dlblFTEntry>
                  </c15:dlblFieldTable>
                  <c15:showDataLabelsRange val="0"/>
                </c:ext>
                <c:ext xmlns:c16="http://schemas.microsoft.com/office/drawing/2014/chart" uri="{C3380CC4-5D6E-409C-BE32-E72D297353CC}">
                  <c16:uniqueId val="{00000007-9964-4CC1-BEF2-BC427DF2E715}"/>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{73DDCEB2-8B08-4AA8-9415-05C9E3197243}</c15:txfldGUID>
                      <c15:f>Diagramm!$I$54</c15:f>
                      <c15:dlblFieldTableCache>
                        <c:ptCount val="1"/>
                      </c15:dlblFieldTableCache>
                    </c15:dlblFTEntry>
                  </c15:dlblFieldTable>
                  <c15:showDataLabelsRange val="0"/>
                </c:ext>
                <c:ext xmlns:c16="http://schemas.microsoft.com/office/drawing/2014/chart" uri="{C3380CC4-5D6E-409C-BE32-E72D297353CC}">
                  <c16:uniqueId val="{00000008-9964-4CC1-BEF2-BC427DF2E715}"/>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{FA61FE06-AF3A-4311-BA22-67ED5C8AF73B}</c15:txfldGUID>
                      <c15:f>Diagramm!$I$55</c15:f>
                      <c15:dlblFieldTableCache>
                        <c:ptCount val="1"/>
                      </c15:dlblFieldTableCache>
                    </c15:dlblFTEntry>
                  </c15:dlblFieldTable>
                  <c15:showDataLabelsRange val="0"/>
                </c:ext>
                <c:ext xmlns:c16="http://schemas.microsoft.com/office/drawing/2014/chart" uri="{C3380CC4-5D6E-409C-BE32-E72D297353CC}">
                  <c16:uniqueId val="{00000009-9964-4CC1-BEF2-BC427DF2E715}"/>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{6E4B4BE9-ED69-4515-8AEE-724C6F4D1F60}</c15:txfldGUID>
                      <c15:f>Diagramm!$I$56</c15:f>
                      <c15:dlblFieldTableCache>
                        <c:ptCount val="1"/>
                      </c15:dlblFieldTableCache>
                    </c15:dlblFTEntry>
                  </c15:dlblFieldTable>
                  <c15:showDataLabelsRange val="0"/>
                </c:ext>
                <c:ext xmlns:c16="http://schemas.microsoft.com/office/drawing/2014/chart" uri="{C3380CC4-5D6E-409C-BE32-E72D297353CC}">
                  <c16:uniqueId val="{0000000A-9964-4CC1-BEF2-BC427DF2E715}"/>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{74799E13-BCDF-4261-A852-B41F9BB03F97}</c15:txfldGUID>
                      <c15:f>Diagramm!$I$57</c15:f>
                      <c15:dlblFieldTableCache>
                        <c:ptCount val="1"/>
                      </c15:dlblFieldTableCache>
                    </c15:dlblFTEntry>
                  </c15:dlblFieldTable>
                  <c15:showDataLabelsRange val="0"/>
                </c:ext>
                <c:ext xmlns:c16="http://schemas.microsoft.com/office/drawing/2014/chart" uri="{C3380CC4-5D6E-409C-BE32-E72D297353CC}">
                  <c16:uniqueId val="{0000000B-9964-4CC1-BEF2-BC427DF2E715}"/>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{45D66AD6-E4AD-4D78-BAF7-5FCB73F05354}</c15:txfldGUID>
                      <c15:f>Diagramm!$I$58</c15:f>
                      <c15:dlblFieldTableCache>
                        <c:ptCount val="1"/>
                      </c15:dlblFieldTableCache>
                    </c15:dlblFTEntry>
                  </c15:dlblFieldTable>
                  <c15:showDataLabelsRange val="0"/>
                </c:ext>
                <c:ext xmlns:c16="http://schemas.microsoft.com/office/drawing/2014/chart" uri="{C3380CC4-5D6E-409C-BE32-E72D297353CC}">
                  <c16:uniqueId val="{0000000C-9964-4CC1-BEF2-BC427DF2E715}"/>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{186B83C8-1307-48EA-A593-34692A49D7B5}</c15:txfldGUID>
                      <c15:f>Diagramm!$I$59</c15:f>
                      <c15:dlblFieldTableCache>
                        <c:ptCount val="1"/>
                      </c15:dlblFieldTableCache>
                    </c15:dlblFTEntry>
                  </c15:dlblFieldTable>
                  <c15:showDataLabelsRange val="0"/>
                </c:ext>
                <c:ext xmlns:c16="http://schemas.microsoft.com/office/drawing/2014/chart" uri="{C3380CC4-5D6E-409C-BE32-E72D297353CC}">
                  <c16:uniqueId val="{0000000D-9964-4CC1-BEF2-BC427DF2E715}"/>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{847A2B9F-CB56-4325-9138-D4CC2F673D53}</c15:txfldGUID>
                      <c15:f>Diagramm!$I$60</c15:f>
                      <c15:dlblFieldTableCache>
                        <c:ptCount val="1"/>
                      </c15:dlblFieldTableCache>
                    </c15:dlblFTEntry>
                  </c15:dlblFieldTable>
                  <c15:showDataLabelsRange val="0"/>
                </c:ext>
                <c:ext xmlns:c16="http://schemas.microsoft.com/office/drawing/2014/chart" uri="{C3380CC4-5D6E-409C-BE32-E72D297353CC}">
                  <c16:uniqueId val="{0000000E-9964-4CC1-BEF2-BC427DF2E715}"/>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{4F5EA34E-F51C-4FFC-8F33-47DB99E5BE3F}</c15:txfldGUID>
                      <c15:f>Diagramm!$I$61</c15:f>
                      <c15:dlblFieldTableCache>
                        <c:ptCount val="1"/>
                      </c15:dlblFieldTableCache>
                    </c15:dlblFTEntry>
                  </c15:dlblFieldTable>
                  <c15:showDataLabelsRange val="0"/>
                </c:ext>
                <c:ext xmlns:c16="http://schemas.microsoft.com/office/drawing/2014/chart" uri="{C3380CC4-5D6E-409C-BE32-E72D297353CC}">
                  <c16:uniqueId val="{0000000F-9964-4CC1-BEF2-BC427DF2E715}"/>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{DB4EDA01-3391-4408-82FE-458CFB233E8B}</c15:txfldGUID>
                      <c15:f>Diagramm!$I$62</c15:f>
                      <c15:dlblFieldTableCache>
                        <c:ptCount val="1"/>
                      </c15:dlblFieldTableCache>
                    </c15:dlblFTEntry>
                  </c15:dlblFieldTable>
                  <c15:showDataLabelsRange val="0"/>
                </c:ext>
                <c:ext xmlns:c16="http://schemas.microsoft.com/office/drawing/2014/chart" uri="{C3380CC4-5D6E-409C-BE32-E72D297353CC}">
                  <c16:uniqueId val="{00000010-9964-4CC1-BEF2-BC427DF2E715}"/>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{ACEFB1F8-AF1B-435E-BDEA-922E19887428}</c15:txfldGUID>
                      <c15:f>Diagramm!$I$63</c15:f>
                      <c15:dlblFieldTableCache>
                        <c:ptCount val="1"/>
                      </c15:dlblFieldTableCache>
                    </c15:dlblFTEntry>
                  </c15:dlblFieldTable>
                  <c15:showDataLabelsRange val="0"/>
                </c:ext>
                <c:ext xmlns:c16="http://schemas.microsoft.com/office/drawing/2014/chart" uri="{C3380CC4-5D6E-409C-BE32-E72D297353CC}">
                  <c16:uniqueId val="{00000011-9964-4CC1-BEF2-BC427DF2E715}"/>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{68926455-DA17-4C92-AAE3-7601A6935ACC}</c15:txfldGUID>
                      <c15:f>Diagramm!$I$64</c15:f>
                      <c15:dlblFieldTableCache>
                        <c:ptCount val="1"/>
                      </c15:dlblFieldTableCache>
                    </c15:dlblFTEntry>
                  </c15:dlblFieldTable>
                  <c15:showDataLabelsRange val="0"/>
                </c:ext>
                <c:ext xmlns:c16="http://schemas.microsoft.com/office/drawing/2014/chart" uri="{C3380CC4-5D6E-409C-BE32-E72D297353CC}">
                  <c16:uniqueId val="{00000012-9964-4CC1-BEF2-BC427DF2E715}"/>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{4ADDAA4F-11B1-41BE-A4C7-74884384A6A3}</c15:txfldGUID>
                      <c15:f>Diagramm!$I$65</c15:f>
                      <c15:dlblFieldTableCache>
                        <c:ptCount val="1"/>
                      </c15:dlblFieldTableCache>
                    </c15:dlblFTEntry>
                  </c15:dlblFieldTable>
                  <c15:showDataLabelsRange val="0"/>
                </c:ext>
                <c:ext xmlns:c16="http://schemas.microsoft.com/office/drawing/2014/chart" uri="{C3380CC4-5D6E-409C-BE32-E72D297353CC}">
                  <c16:uniqueId val="{00000013-9964-4CC1-BEF2-BC427DF2E715}"/>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{266C1A07-5673-48BE-9503-98B3BF897334}</c15:txfldGUID>
                      <c15:f>Diagramm!$I$66</c15:f>
                      <c15:dlblFieldTableCache>
                        <c:ptCount val="1"/>
                      </c15:dlblFieldTableCache>
                    </c15:dlblFTEntry>
                  </c15:dlblFieldTable>
                  <c15:showDataLabelsRange val="0"/>
                </c:ext>
                <c:ext xmlns:c16="http://schemas.microsoft.com/office/drawing/2014/chart" uri="{C3380CC4-5D6E-409C-BE32-E72D297353CC}">
                  <c16:uniqueId val="{00000014-9964-4CC1-BEF2-BC427DF2E715}"/>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{1ACE9887-E0B5-4ECA-9B18-77166A4C70AB}</c15:txfldGUID>
                      <c15:f>Diagramm!$I$67</c15:f>
                      <c15:dlblFieldTableCache>
                        <c:ptCount val="1"/>
                      </c15:dlblFieldTableCache>
                    </c15:dlblFTEntry>
                  </c15:dlblFieldTable>
                  <c15:showDataLabelsRange val="0"/>
                </c:ext>
                <c:ext xmlns:c16="http://schemas.microsoft.com/office/drawing/2014/chart" uri="{C3380CC4-5D6E-409C-BE32-E72D297353CC}">
                  <c16:uniqueId val="{00000015-9964-4CC1-BEF2-BC427DF2E71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964-4CC1-BEF2-BC427DF2E715}"/>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{D5392266-8304-4103-8BA6-FA5620DFD929}</c15:txfldGUID>
                      <c15:f>Diagramm!$K$46</c15:f>
                      <c15:dlblFieldTableCache>
                        <c:ptCount val="1"/>
                      </c15:dlblFieldTableCache>
                    </c15:dlblFTEntry>
                  </c15:dlblFieldTable>
                  <c15:showDataLabelsRange val="0"/>
                </c:ext>
                <c:ext xmlns:c16="http://schemas.microsoft.com/office/drawing/2014/chart" uri="{C3380CC4-5D6E-409C-BE32-E72D297353CC}">
                  <c16:uniqueId val="{00000017-9964-4CC1-BEF2-BC427DF2E715}"/>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{B12281F5-CD54-4C89-80B8-47313D027E7A}</c15:txfldGUID>
                      <c15:f>Diagramm!$K$47</c15:f>
                      <c15:dlblFieldTableCache>
                        <c:ptCount val="1"/>
                      </c15:dlblFieldTableCache>
                    </c15:dlblFTEntry>
                  </c15:dlblFieldTable>
                  <c15:showDataLabelsRange val="0"/>
                </c:ext>
                <c:ext xmlns:c16="http://schemas.microsoft.com/office/drawing/2014/chart" uri="{C3380CC4-5D6E-409C-BE32-E72D297353CC}">
                  <c16:uniqueId val="{00000018-9964-4CC1-BEF2-BC427DF2E715}"/>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{700C84E3-2B17-43BE-9D53-9D9448879082}</c15:txfldGUID>
                      <c15:f>Diagramm!$K$48</c15:f>
                      <c15:dlblFieldTableCache>
                        <c:ptCount val="1"/>
                      </c15:dlblFieldTableCache>
                    </c15:dlblFTEntry>
                  </c15:dlblFieldTable>
                  <c15:showDataLabelsRange val="0"/>
                </c:ext>
                <c:ext xmlns:c16="http://schemas.microsoft.com/office/drawing/2014/chart" uri="{C3380CC4-5D6E-409C-BE32-E72D297353CC}">
                  <c16:uniqueId val="{00000019-9964-4CC1-BEF2-BC427DF2E715}"/>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{8DE960CE-3F46-43C4-9D8E-B3FF62F30573}</c15:txfldGUID>
                      <c15:f>Diagramm!$K$49</c15:f>
                      <c15:dlblFieldTableCache>
                        <c:ptCount val="1"/>
                      </c15:dlblFieldTableCache>
                    </c15:dlblFTEntry>
                  </c15:dlblFieldTable>
                  <c15:showDataLabelsRange val="0"/>
                </c:ext>
                <c:ext xmlns:c16="http://schemas.microsoft.com/office/drawing/2014/chart" uri="{C3380CC4-5D6E-409C-BE32-E72D297353CC}">
                  <c16:uniqueId val="{0000001A-9964-4CC1-BEF2-BC427DF2E715}"/>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{65DD9480-D448-417C-9562-1AE32FBE05EA}</c15:txfldGUID>
                      <c15:f>Diagramm!$K$50</c15:f>
                      <c15:dlblFieldTableCache>
                        <c:ptCount val="1"/>
                      </c15:dlblFieldTableCache>
                    </c15:dlblFTEntry>
                  </c15:dlblFieldTable>
                  <c15:showDataLabelsRange val="0"/>
                </c:ext>
                <c:ext xmlns:c16="http://schemas.microsoft.com/office/drawing/2014/chart" uri="{C3380CC4-5D6E-409C-BE32-E72D297353CC}">
                  <c16:uniqueId val="{0000001B-9964-4CC1-BEF2-BC427DF2E715}"/>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{415A4D07-5FE1-4C2B-84C3-62EF8289C137}</c15:txfldGUID>
                      <c15:f>Diagramm!$K$51</c15:f>
                      <c15:dlblFieldTableCache>
                        <c:ptCount val="1"/>
                      </c15:dlblFieldTableCache>
                    </c15:dlblFTEntry>
                  </c15:dlblFieldTable>
                  <c15:showDataLabelsRange val="0"/>
                </c:ext>
                <c:ext xmlns:c16="http://schemas.microsoft.com/office/drawing/2014/chart" uri="{C3380CC4-5D6E-409C-BE32-E72D297353CC}">
                  <c16:uniqueId val="{0000001C-9964-4CC1-BEF2-BC427DF2E715}"/>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{9161EB95-363B-422C-9114-EB39B154B75C}</c15:txfldGUID>
                      <c15:f>Diagramm!$K$52</c15:f>
                      <c15:dlblFieldTableCache>
                        <c:ptCount val="1"/>
                      </c15:dlblFieldTableCache>
                    </c15:dlblFTEntry>
                  </c15:dlblFieldTable>
                  <c15:showDataLabelsRange val="0"/>
                </c:ext>
                <c:ext xmlns:c16="http://schemas.microsoft.com/office/drawing/2014/chart" uri="{C3380CC4-5D6E-409C-BE32-E72D297353CC}">
                  <c16:uniqueId val="{0000001D-9964-4CC1-BEF2-BC427DF2E715}"/>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{AE7451B0-9309-4CE3-B182-5401C57162E1}</c15:txfldGUID>
                      <c15:f>Diagramm!$K$53</c15:f>
                      <c15:dlblFieldTableCache>
                        <c:ptCount val="1"/>
                      </c15:dlblFieldTableCache>
                    </c15:dlblFTEntry>
                  </c15:dlblFieldTable>
                  <c15:showDataLabelsRange val="0"/>
                </c:ext>
                <c:ext xmlns:c16="http://schemas.microsoft.com/office/drawing/2014/chart" uri="{C3380CC4-5D6E-409C-BE32-E72D297353CC}">
                  <c16:uniqueId val="{0000001E-9964-4CC1-BEF2-BC427DF2E715}"/>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{A5ABFC3C-E053-451A-80B8-9F8C5731D364}</c15:txfldGUID>
                      <c15:f>Diagramm!$K$54</c15:f>
                      <c15:dlblFieldTableCache>
                        <c:ptCount val="1"/>
                      </c15:dlblFieldTableCache>
                    </c15:dlblFTEntry>
                  </c15:dlblFieldTable>
                  <c15:showDataLabelsRange val="0"/>
                </c:ext>
                <c:ext xmlns:c16="http://schemas.microsoft.com/office/drawing/2014/chart" uri="{C3380CC4-5D6E-409C-BE32-E72D297353CC}">
                  <c16:uniqueId val="{0000001F-9964-4CC1-BEF2-BC427DF2E715}"/>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{87610843-6AE8-4BBF-A129-E09D80C301A4}</c15:txfldGUID>
                      <c15:f>Diagramm!$K$55</c15:f>
                      <c15:dlblFieldTableCache>
                        <c:ptCount val="1"/>
                      </c15:dlblFieldTableCache>
                    </c15:dlblFTEntry>
                  </c15:dlblFieldTable>
                  <c15:showDataLabelsRange val="0"/>
                </c:ext>
                <c:ext xmlns:c16="http://schemas.microsoft.com/office/drawing/2014/chart" uri="{C3380CC4-5D6E-409C-BE32-E72D297353CC}">
                  <c16:uniqueId val="{00000020-9964-4CC1-BEF2-BC427DF2E715}"/>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{BF23DC55-B45E-45D8-A352-47A2C4382497}</c15:txfldGUID>
                      <c15:f>Diagramm!$K$56</c15:f>
                      <c15:dlblFieldTableCache>
                        <c:ptCount val="1"/>
                      </c15:dlblFieldTableCache>
                    </c15:dlblFTEntry>
                  </c15:dlblFieldTable>
                  <c15:showDataLabelsRange val="0"/>
                </c:ext>
                <c:ext xmlns:c16="http://schemas.microsoft.com/office/drawing/2014/chart" uri="{C3380CC4-5D6E-409C-BE32-E72D297353CC}">
                  <c16:uniqueId val="{00000021-9964-4CC1-BEF2-BC427DF2E715}"/>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{7B5D027F-E745-409C-B930-151A88BF42BC}</c15:txfldGUID>
                      <c15:f>Diagramm!$K$57</c15:f>
                      <c15:dlblFieldTableCache>
                        <c:ptCount val="1"/>
                      </c15:dlblFieldTableCache>
                    </c15:dlblFTEntry>
                  </c15:dlblFieldTable>
                  <c15:showDataLabelsRange val="0"/>
                </c:ext>
                <c:ext xmlns:c16="http://schemas.microsoft.com/office/drawing/2014/chart" uri="{C3380CC4-5D6E-409C-BE32-E72D297353CC}">
                  <c16:uniqueId val="{00000022-9964-4CC1-BEF2-BC427DF2E715}"/>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{8575261F-4017-4954-9363-23F3FDE8F3FD}</c15:txfldGUID>
                      <c15:f>Diagramm!$K$58</c15:f>
                      <c15:dlblFieldTableCache>
                        <c:ptCount val="1"/>
                      </c15:dlblFieldTableCache>
                    </c15:dlblFTEntry>
                  </c15:dlblFieldTable>
                  <c15:showDataLabelsRange val="0"/>
                </c:ext>
                <c:ext xmlns:c16="http://schemas.microsoft.com/office/drawing/2014/chart" uri="{C3380CC4-5D6E-409C-BE32-E72D297353CC}">
                  <c16:uniqueId val="{00000023-9964-4CC1-BEF2-BC427DF2E715}"/>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{45333CC2-FF27-465C-A000-18731D4D8BF1}</c15:txfldGUID>
                      <c15:f>Diagramm!$K$59</c15:f>
                      <c15:dlblFieldTableCache>
                        <c:ptCount val="1"/>
                      </c15:dlblFieldTableCache>
                    </c15:dlblFTEntry>
                  </c15:dlblFieldTable>
                  <c15:showDataLabelsRange val="0"/>
                </c:ext>
                <c:ext xmlns:c16="http://schemas.microsoft.com/office/drawing/2014/chart" uri="{C3380CC4-5D6E-409C-BE32-E72D297353CC}">
                  <c16:uniqueId val="{00000024-9964-4CC1-BEF2-BC427DF2E715}"/>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{72742539-517F-4A45-B90E-97B2689F81DB}</c15:txfldGUID>
                      <c15:f>Diagramm!$K$60</c15:f>
                      <c15:dlblFieldTableCache>
                        <c:ptCount val="1"/>
                      </c15:dlblFieldTableCache>
                    </c15:dlblFTEntry>
                  </c15:dlblFieldTable>
                  <c15:showDataLabelsRange val="0"/>
                </c:ext>
                <c:ext xmlns:c16="http://schemas.microsoft.com/office/drawing/2014/chart" uri="{C3380CC4-5D6E-409C-BE32-E72D297353CC}">
                  <c16:uniqueId val="{00000025-9964-4CC1-BEF2-BC427DF2E715}"/>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{90074D12-FA8F-439A-9E2D-E694E8CBD9D3}</c15:txfldGUID>
                      <c15:f>Diagramm!$K$61</c15:f>
                      <c15:dlblFieldTableCache>
                        <c:ptCount val="1"/>
                      </c15:dlblFieldTableCache>
                    </c15:dlblFTEntry>
                  </c15:dlblFieldTable>
                  <c15:showDataLabelsRange val="0"/>
                </c:ext>
                <c:ext xmlns:c16="http://schemas.microsoft.com/office/drawing/2014/chart" uri="{C3380CC4-5D6E-409C-BE32-E72D297353CC}">
                  <c16:uniqueId val="{00000026-9964-4CC1-BEF2-BC427DF2E715}"/>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{C011E5A3-D07D-4761-8E4C-BCDE1CE6BE7A}</c15:txfldGUID>
                      <c15:f>Diagramm!$K$62</c15:f>
                      <c15:dlblFieldTableCache>
                        <c:ptCount val="1"/>
                      </c15:dlblFieldTableCache>
                    </c15:dlblFTEntry>
                  </c15:dlblFieldTable>
                  <c15:showDataLabelsRange val="0"/>
                </c:ext>
                <c:ext xmlns:c16="http://schemas.microsoft.com/office/drawing/2014/chart" uri="{C3380CC4-5D6E-409C-BE32-E72D297353CC}">
                  <c16:uniqueId val="{00000027-9964-4CC1-BEF2-BC427DF2E715}"/>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{7D66B6D1-0555-4370-8320-0C316F574B25}</c15:txfldGUID>
                      <c15:f>Diagramm!$K$63</c15:f>
                      <c15:dlblFieldTableCache>
                        <c:ptCount val="1"/>
                      </c15:dlblFieldTableCache>
                    </c15:dlblFTEntry>
                  </c15:dlblFieldTable>
                  <c15:showDataLabelsRange val="0"/>
                </c:ext>
                <c:ext xmlns:c16="http://schemas.microsoft.com/office/drawing/2014/chart" uri="{C3380CC4-5D6E-409C-BE32-E72D297353CC}">
                  <c16:uniqueId val="{00000028-9964-4CC1-BEF2-BC427DF2E715}"/>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{37D88E45-3D6D-4ADF-BEDB-91811CEAD6B9}</c15:txfldGUID>
                      <c15:f>Diagramm!$K$64</c15:f>
                      <c15:dlblFieldTableCache>
                        <c:ptCount val="1"/>
                      </c15:dlblFieldTableCache>
                    </c15:dlblFTEntry>
                  </c15:dlblFieldTable>
                  <c15:showDataLabelsRange val="0"/>
                </c:ext>
                <c:ext xmlns:c16="http://schemas.microsoft.com/office/drawing/2014/chart" uri="{C3380CC4-5D6E-409C-BE32-E72D297353CC}">
                  <c16:uniqueId val="{00000029-9964-4CC1-BEF2-BC427DF2E715}"/>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{09C5E887-E62E-41DD-B6E4-507D6B118E72}</c15:txfldGUID>
                      <c15:f>Diagramm!$K$65</c15:f>
                      <c15:dlblFieldTableCache>
                        <c:ptCount val="1"/>
                      </c15:dlblFieldTableCache>
                    </c15:dlblFTEntry>
                  </c15:dlblFieldTable>
                  <c15:showDataLabelsRange val="0"/>
                </c:ext>
                <c:ext xmlns:c16="http://schemas.microsoft.com/office/drawing/2014/chart" uri="{C3380CC4-5D6E-409C-BE32-E72D297353CC}">
                  <c16:uniqueId val="{0000002A-9964-4CC1-BEF2-BC427DF2E715}"/>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{684C0C7C-DBA7-4F76-9C9E-AA5B55EE88A4}</c15:txfldGUID>
                      <c15:f>Diagramm!$K$66</c15:f>
                      <c15:dlblFieldTableCache>
                        <c:ptCount val="1"/>
                      </c15:dlblFieldTableCache>
                    </c15:dlblFTEntry>
                  </c15:dlblFieldTable>
                  <c15:showDataLabelsRange val="0"/>
                </c:ext>
                <c:ext xmlns:c16="http://schemas.microsoft.com/office/drawing/2014/chart" uri="{C3380CC4-5D6E-409C-BE32-E72D297353CC}">
                  <c16:uniqueId val="{0000002B-9964-4CC1-BEF2-BC427DF2E715}"/>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{9F6D0D6C-4CCA-4882-9183-3815A12A38D1}</c15:txfldGUID>
                      <c15:f>Diagramm!$K$67</c15:f>
                      <c15:dlblFieldTableCache>
                        <c:ptCount val="1"/>
                      </c15:dlblFieldTableCache>
                    </c15:dlblFTEntry>
                  </c15:dlblFieldTable>
                  <c15:showDataLabelsRange val="0"/>
                </c:ext>
                <c:ext xmlns:c16="http://schemas.microsoft.com/office/drawing/2014/chart" uri="{C3380CC4-5D6E-409C-BE32-E72D297353CC}">
                  <c16:uniqueId val="{0000002C-9964-4CC1-BEF2-BC427DF2E71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964-4CC1-BEF2-BC427DF2E715}"/>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{82B3F0E9-36AF-4D36-B6A0-6D5339AF6D0C}</c15:txfldGUID>
                      <c15:f>Diagramm!$J$46</c15:f>
                      <c15:dlblFieldTableCache>
                        <c:ptCount val="1"/>
                      </c15:dlblFieldTableCache>
                    </c15:dlblFTEntry>
                  </c15:dlblFieldTable>
                  <c15:showDataLabelsRange val="0"/>
                </c:ext>
                <c:ext xmlns:c16="http://schemas.microsoft.com/office/drawing/2014/chart" uri="{C3380CC4-5D6E-409C-BE32-E72D297353CC}">
                  <c16:uniqueId val="{0000002E-9964-4CC1-BEF2-BC427DF2E715}"/>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{60B5D022-3342-40A2-B48C-86964456058F}</c15:txfldGUID>
                      <c15:f>Diagramm!$J$47</c15:f>
                      <c15:dlblFieldTableCache>
                        <c:ptCount val="1"/>
                      </c15:dlblFieldTableCache>
                    </c15:dlblFTEntry>
                  </c15:dlblFieldTable>
                  <c15:showDataLabelsRange val="0"/>
                </c:ext>
                <c:ext xmlns:c16="http://schemas.microsoft.com/office/drawing/2014/chart" uri="{C3380CC4-5D6E-409C-BE32-E72D297353CC}">
                  <c16:uniqueId val="{0000002F-9964-4CC1-BEF2-BC427DF2E715}"/>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{BBD4C279-6C64-400E-B03E-45CE0BB93838}</c15:txfldGUID>
                      <c15:f>Diagramm!$J$48</c15:f>
                      <c15:dlblFieldTableCache>
                        <c:ptCount val="1"/>
                      </c15:dlblFieldTableCache>
                    </c15:dlblFTEntry>
                  </c15:dlblFieldTable>
                  <c15:showDataLabelsRange val="0"/>
                </c:ext>
                <c:ext xmlns:c16="http://schemas.microsoft.com/office/drawing/2014/chart" uri="{C3380CC4-5D6E-409C-BE32-E72D297353CC}">
                  <c16:uniqueId val="{00000030-9964-4CC1-BEF2-BC427DF2E715}"/>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{FE9D686E-7B41-46E2-84D1-5B84BF1DDC0D}</c15:txfldGUID>
                      <c15:f>Diagramm!$J$49</c15:f>
                      <c15:dlblFieldTableCache>
                        <c:ptCount val="1"/>
                      </c15:dlblFieldTableCache>
                    </c15:dlblFTEntry>
                  </c15:dlblFieldTable>
                  <c15:showDataLabelsRange val="0"/>
                </c:ext>
                <c:ext xmlns:c16="http://schemas.microsoft.com/office/drawing/2014/chart" uri="{C3380CC4-5D6E-409C-BE32-E72D297353CC}">
                  <c16:uniqueId val="{00000031-9964-4CC1-BEF2-BC427DF2E715}"/>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{11A659E2-169E-4AE0-AC3B-1550F0358F2F}</c15:txfldGUID>
                      <c15:f>Diagramm!$J$50</c15:f>
                      <c15:dlblFieldTableCache>
                        <c:ptCount val="1"/>
                      </c15:dlblFieldTableCache>
                    </c15:dlblFTEntry>
                  </c15:dlblFieldTable>
                  <c15:showDataLabelsRange val="0"/>
                </c:ext>
                <c:ext xmlns:c16="http://schemas.microsoft.com/office/drawing/2014/chart" uri="{C3380CC4-5D6E-409C-BE32-E72D297353CC}">
                  <c16:uniqueId val="{00000032-9964-4CC1-BEF2-BC427DF2E715}"/>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{9ADC2C88-81A1-4990-9A91-B6C9948BDB5C}</c15:txfldGUID>
                      <c15:f>Diagramm!$J$51</c15:f>
                      <c15:dlblFieldTableCache>
                        <c:ptCount val="1"/>
                      </c15:dlblFieldTableCache>
                    </c15:dlblFTEntry>
                  </c15:dlblFieldTable>
                  <c15:showDataLabelsRange val="0"/>
                </c:ext>
                <c:ext xmlns:c16="http://schemas.microsoft.com/office/drawing/2014/chart" uri="{C3380CC4-5D6E-409C-BE32-E72D297353CC}">
                  <c16:uniqueId val="{00000033-9964-4CC1-BEF2-BC427DF2E715}"/>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{5B12C3EF-CE0D-42A4-AA7F-8D49D26DFF9A}</c15:txfldGUID>
                      <c15:f>Diagramm!$J$52</c15:f>
                      <c15:dlblFieldTableCache>
                        <c:ptCount val="1"/>
                      </c15:dlblFieldTableCache>
                    </c15:dlblFTEntry>
                  </c15:dlblFieldTable>
                  <c15:showDataLabelsRange val="0"/>
                </c:ext>
                <c:ext xmlns:c16="http://schemas.microsoft.com/office/drawing/2014/chart" uri="{C3380CC4-5D6E-409C-BE32-E72D297353CC}">
                  <c16:uniqueId val="{00000034-9964-4CC1-BEF2-BC427DF2E715}"/>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{EE845A64-1693-41AD-9461-B333D1451289}</c15:txfldGUID>
                      <c15:f>Diagramm!$J$53</c15:f>
                      <c15:dlblFieldTableCache>
                        <c:ptCount val="1"/>
                      </c15:dlblFieldTableCache>
                    </c15:dlblFTEntry>
                  </c15:dlblFieldTable>
                  <c15:showDataLabelsRange val="0"/>
                </c:ext>
                <c:ext xmlns:c16="http://schemas.microsoft.com/office/drawing/2014/chart" uri="{C3380CC4-5D6E-409C-BE32-E72D297353CC}">
                  <c16:uniqueId val="{00000035-9964-4CC1-BEF2-BC427DF2E715}"/>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{8A246807-9369-44F4-9543-75716C2B4B84}</c15:txfldGUID>
                      <c15:f>Diagramm!$J$54</c15:f>
                      <c15:dlblFieldTableCache>
                        <c:ptCount val="1"/>
                      </c15:dlblFieldTableCache>
                    </c15:dlblFTEntry>
                  </c15:dlblFieldTable>
                  <c15:showDataLabelsRange val="0"/>
                </c:ext>
                <c:ext xmlns:c16="http://schemas.microsoft.com/office/drawing/2014/chart" uri="{C3380CC4-5D6E-409C-BE32-E72D297353CC}">
                  <c16:uniqueId val="{00000036-9964-4CC1-BEF2-BC427DF2E715}"/>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{A36F4416-0A6B-4026-8BAE-E9B77B5D5C40}</c15:txfldGUID>
                      <c15:f>Diagramm!$J$55</c15:f>
                      <c15:dlblFieldTableCache>
                        <c:ptCount val="1"/>
                      </c15:dlblFieldTableCache>
                    </c15:dlblFTEntry>
                  </c15:dlblFieldTable>
                  <c15:showDataLabelsRange val="0"/>
                </c:ext>
                <c:ext xmlns:c16="http://schemas.microsoft.com/office/drawing/2014/chart" uri="{C3380CC4-5D6E-409C-BE32-E72D297353CC}">
                  <c16:uniqueId val="{00000037-9964-4CC1-BEF2-BC427DF2E715}"/>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{F6575666-677B-4A39-94F7-7090B8B40802}</c15:txfldGUID>
                      <c15:f>Diagramm!$J$56</c15:f>
                      <c15:dlblFieldTableCache>
                        <c:ptCount val="1"/>
                      </c15:dlblFieldTableCache>
                    </c15:dlblFTEntry>
                  </c15:dlblFieldTable>
                  <c15:showDataLabelsRange val="0"/>
                </c:ext>
                <c:ext xmlns:c16="http://schemas.microsoft.com/office/drawing/2014/chart" uri="{C3380CC4-5D6E-409C-BE32-E72D297353CC}">
                  <c16:uniqueId val="{00000038-9964-4CC1-BEF2-BC427DF2E715}"/>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{3B54EE8C-3AE7-4CD1-AF4C-8388A9C9F483}</c15:txfldGUID>
                      <c15:f>Diagramm!$J$57</c15:f>
                      <c15:dlblFieldTableCache>
                        <c:ptCount val="1"/>
                      </c15:dlblFieldTableCache>
                    </c15:dlblFTEntry>
                  </c15:dlblFieldTable>
                  <c15:showDataLabelsRange val="0"/>
                </c:ext>
                <c:ext xmlns:c16="http://schemas.microsoft.com/office/drawing/2014/chart" uri="{C3380CC4-5D6E-409C-BE32-E72D297353CC}">
                  <c16:uniqueId val="{00000039-9964-4CC1-BEF2-BC427DF2E715}"/>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{92A324D2-104B-4253-90B7-AE3C9C35A17D}</c15:txfldGUID>
                      <c15:f>Diagramm!$J$58</c15:f>
                      <c15:dlblFieldTableCache>
                        <c:ptCount val="1"/>
                      </c15:dlblFieldTableCache>
                    </c15:dlblFTEntry>
                  </c15:dlblFieldTable>
                  <c15:showDataLabelsRange val="0"/>
                </c:ext>
                <c:ext xmlns:c16="http://schemas.microsoft.com/office/drawing/2014/chart" uri="{C3380CC4-5D6E-409C-BE32-E72D297353CC}">
                  <c16:uniqueId val="{0000003A-9964-4CC1-BEF2-BC427DF2E715}"/>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{77C1ED82-ECA8-4918-A418-CD57390FBE56}</c15:txfldGUID>
                      <c15:f>Diagramm!$J$59</c15:f>
                      <c15:dlblFieldTableCache>
                        <c:ptCount val="1"/>
                      </c15:dlblFieldTableCache>
                    </c15:dlblFTEntry>
                  </c15:dlblFieldTable>
                  <c15:showDataLabelsRange val="0"/>
                </c:ext>
                <c:ext xmlns:c16="http://schemas.microsoft.com/office/drawing/2014/chart" uri="{C3380CC4-5D6E-409C-BE32-E72D297353CC}">
                  <c16:uniqueId val="{0000003B-9964-4CC1-BEF2-BC427DF2E715}"/>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{1B32A942-7147-4819-BFC5-2E772E7F936F}</c15:txfldGUID>
                      <c15:f>Diagramm!$J$60</c15:f>
                      <c15:dlblFieldTableCache>
                        <c:ptCount val="1"/>
                      </c15:dlblFieldTableCache>
                    </c15:dlblFTEntry>
                  </c15:dlblFieldTable>
                  <c15:showDataLabelsRange val="0"/>
                </c:ext>
                <c:ext xmlns:c16="http://schemas.microsoft.com/office/drawing/2014/chart" uri="{C3380CC4-5D6E-409C-BE32-E72D297353CC}">
                  <c16:uniqueId val="{0000003C-9964-4CC1-BEF2-BC427DF2E715}"/>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{5B836D99-5711-43F3-83E2-0A9D54F5B45F}</c15:txfldGUID>
                      <c15:f>Diagramm!$J$61</c15:f>
                      <c15:dlblFieldTableCache>
                        <c:ptCount val="1"/>
                      </c15:dlblFieldTableCache>
                    </c15:dlblFTEntry>
                  </c15:dlblFieldTable>
                  <c15:showDataLabelsRange val="0"/>
                </c:ext>
                <c:ext xmlns:c16="http://schemas.microsoft.com/office/drawing/2014/chart" uri="{C3380CC4-5D6E-409C-BE32-E72D297353CC}">
                  <c16:uniqueId val="{0000003D-9964-4CC1-BEF2-BC427DF2E715}"/>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{3CA34E37-1132-464A-B8DA-919830572F0F}</c15:txfldGUID>
                      <c15:f>Diagramm!$J$62</c15:f>
                      <c15:dlblFieldTableCache>
                        <c:ptCount val="1"/>
                      </c15:dlblFieldTableCache>
                    </c15:dlblFTEntry>
                  </c15:dlblFieldTable>
                  <c15:showDataLabelsRange val="0"/>
                </c:ext>
                <c:ext xmlns:c16="http://schemas.microsoft.com/office/drawing/2014/chart" uri="{C3380CC4-5D6E-409C-BE32-E72D297353CC}">
                  <c16:uniqueId val="{0000003E-9964-4CC1-BEF2-BC427DF2E715}"/>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{99EFA822-B95B-4843-AB16-24584A623D64}</c15:txfldGUID>
                      <c15:f>Diagramm!$J$63</c15:f>
                      <c15:dlblFieldTableCache>
                        <c:ptCount val="1"/>
                      </c15:dlblFieldTableCache>
                    </c15:dlblFTEntry>
                  </c15:dlblFieldTable>
                  <c15:showDataLabelsRange val="0"/>
                </c:ext>
                <c:ext xmlns:c16="http://schemas.microsoft.com/office/drawing/2014/chart" uri="{C3380CC4-5D6E-409C-BE32-E72D297353CC}">
                  <c16:uniqueId val="{0000003F-9964-4CC1-BEF2-BC427DF2E715}"/>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{2FE4BFEB-50D6-4B8C-8C03-06D6990F9ADA}</c15:txfldGUID>
                      <c15:f>Diagramm!$J$64</c15:f>
                      <c15:dlblFieldTableCache>
                        <c:ptCount val="1"/>
                      </c15:dlblFieldTableCache>
                    </c15:dlblFTEntry>
                  </c15:dlblFieldTable>
                  <c15:showDataLabelsRange val="0"/>
                </c:ext>
                <c:ext xmlns:c16="http://schemas.microsoft.com/office/drawing/2014/chart" uri="{C3380CC4-5D6E-409C-BE32-E72D297353CC}">
                  <c16:uniqueId val="{00000040-9964-4CC1-BEF2-BC427DF2E715}"/>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{F267752C-4D7D-4AD5-9E37-92C8ED6DD91F}</c15:txfldGUID>
                      <c15:f>Diagramm!$J$65</c15:f>
                      <c15:dlblFieldTableCache>
                        <c:ptCount val="1"/>
                      </c15:dlblFieldTableCache>
                    </c15:dlblFTEntry>
                  </c15:dlblFieldTable>
                  <c15:showDataLabelsRange val="0"/>
                </c:ext>
                <c:ext xmlns:c16="http://schemas.microsoft.com/office/drawing/2014/chart" uri="{C3380CC4-5D6E-409C-BE32-E72D297353CC}">
                  <c16:uniqueId val="{00000041-9964-4CC1-BEF2-BC427DF2E715}"/>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{14F9705C-F41D-48AA-8A6C-71BE2D8D93E0}</c15:txfldGUID>
                      <c15:f>Diagramm!$J$66</c15:f>
                      <c15:dlblFieldTableCache>
                        <c:ptCount val="1"/>
                      </c15:dlblFieldTableCache>
                    </c15:dlblFTEntry>
                  </c15:dlblFieldTable>
                  <c15:showDataLabelsRange val="0"/>
                </c:ext>
                <c:ext xmlns:c16="http://schemas.microsoft.com/office/drawing/2014/chart" uri="{C3380CC4-5D6E-409C-BE32-E72D297353CC}">
                  <c16:uniqueId val="{00000042-9964-4CC1-BEF2-BC427DF2E715}"/>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{34EE15BD-249F-48AC-97CA-7EE1B4CA9ABF}</c15:txfldGUID>
                      <c15:f>Diagramm!$J$67</c15:f>
                      <c15:dlblFieldTableCache>
                        <c:ptCount val="1"/>
                      </c15:dlblFieldTableCache>
                    </c15:dlblFTEntry>
                  </c15:dlblFieldTable>
                  <c15:showDataLabelsRange val="0"/>
                </c:ext>
                <c:ext xmlns:c16="http://schemas.microsoft.com/office/drawing/2014/chart" uri="{C3380CC4-5D6E-409C-BE32-E72D297353CC}">
                  <c16:uniqueId val="{00000043-9964-4CC1-BEF2-BC427DF2E71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964-4CC1-BEF2-BC427DF2E715}"/>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D07-4EED-99BE-52F5A24550E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D07-4EED-99BE-52F5A24550E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D07-4EED-99BE-52F5A24550E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D07-4EED-99BE-52F5A24550E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D07-4EED-99BE-52F5A24550E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D07-4EED-99BE-52F5A24550E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D07-4EED-99BE-52F5A24550E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D07-4EED-99BE-52F5A24550E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D07-4EED-99BE-52F5A24550E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D07-4EED-99BE-52F5A24550E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D07-4EED-99BE-52F5A24550E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D07-4EED-99BE-52F5A24550E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D07-4EED-99BE-52F5A24550E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D07-4EED-99BE-52F5A24550E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D07-4EED-99BE-52F5A24550E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D07-4EED-99BE-52F5A24550E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D07-4EED-99BE-52F5A24550E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D07-4EED-99BE-52F5A24550E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D07-4EED-99BE-52F5A24550E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D07-4EED-99BE-52F5A24550E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D07-4EED-99BE-52F5A24550E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D07-4EED-99BE-52F5A24550E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D07-4EED-99BE-52F5A24550E8}"/>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DD07-4EED-99BE-52F5A24550E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DD07-4EED-99BE-52F5A24550E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DD07-4EED-99BE-52F5A24550E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DD07-4EED-99BE-52F5A24550E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DD07-4EED-99BE-52F5A24550E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DD07-4EED-99BE-52F5A24550E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DD07-4EED-99BE-52F5A24550E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DD07-4EED-99BE-52F5A24550E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DD07-4EED-99BE-52F5A24550E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DD07-4EED-99BE-52F5A24550E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DD07-4EED-99BE-52F5A24550E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DD07-4EED-99BE-52F5A24550E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DD07-4EED-99BE-52F5A24550E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DD07-4EED-99BE-52F5A24550E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DD07-4EED-99BE-52F5A24550E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DD07-4EED-99BE-52F5A24550E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DD07-4EED-99BE-52F5A24550E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DD07-4EED-99BE-52F5A24550E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DD07-4EED-99BE-52F5A24550E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DD07-4EED-99BE-52F5A24550E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DD07-4EED-99BE-52F5A24550E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DD07-4EED-99BE-52F5A24550E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D07-4EED-99BE-52F5A24550E8}"/>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DD07-4EED-99BE-52F5A24550E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DD07-4EED-99BE-52F5A24550E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DD07-4EED-99BE-52F5A24550E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DD07-4EED-99BE-52F5A24550E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DD07-4EED-99BE-52F5A24550E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DD07-4EED-99BE-52F5A24550E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DD07-4EED-99BE-52F5A24550E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DD07-4EED-99BE-52F5A24550E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DD07-4EED-99BE-52F5A24550E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DD07-4EED-99BE-52F5A24550E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DD07-4EED-99BE-52F5A24550E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DD07-4EED-99BE-52F5A24550E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DD07-4EED-99BE-52F5A24550E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DD07-4EED-99BE-52F5A24550E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DD07-4EED-99BE-52F5A24550E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DD07-4EED-99BE-52F5A24550E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DD07-4EED-99BE-52F5A24550E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DD07-4EED-99BE-52F5A24550E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DD07-4EED-99BE-52F5A24550E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DD07-4EED-99BE-52F5A24550E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DD07-4EED-99BE-52F5A24550E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DD07-4EED-99BE-52F5A24550E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D07-4EED-99BE-52F5A24550E8}"/>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100.39958709333689</c:v>
                </c:pt>
                <c:pt idx="2">
                  <c:v>102.63061503113448</c:v>
                </c:pt>
                <c:pt idx="3">
                  <c:v>101.39772235356799</c:v>
                </c:pt>
                <c:pt idx="4">
                  <c:v>103.0443541673604</c:v>
                </c:pt>
                <c:pt idx="5">
                  <c:v>103.95674469714629</c:v>
                </c:pt>
                <c:pt idx="6">
                  <c:v>106.48746295494655</c:v>
                </c:pt>
                <c:pt idx="7">
                  <c:v>105.42439479204822</c:v>
                </c:pt>
                <c:pt idx="8">
                  <c:v>106.51743198694683</c:v>
                </c:pt>
                <c:pt idx="9">
                  <c:v>107.14511671273017</c:v>
                </c:pt>
                <c:pt idx="10">
                  <c:v>109.57094335852953</c:v>
                </c:pt>
                <c:pt idx="11">
                  <c:v>108.60527454963204</c:v>
                </c:pt>
                <c:pt idx="12">
                  <c:v>109.88312077519895</c:v>
                </c:pt>
                <c:pt idx="13">
                  <c:v>110.24358163231327</c:v>
                </c:pt>
                <c:pt idx="14">
                  <c:v>113.10146182278314</c:v>
                </c:pt>
                <c:pt idx="15">
                  <c:v>112.60530784855649</c:v>
                </c:pt>
                <c:pt idx="16">
                  <c:v>113.19303386500617</c:v>
                </c:pt>
                <c:pt idx="17">
                  <c:v>113.68585794678832</c:v>
                </c:pt>
                <c:pt idx="18">
                  <c:v>116.41969964370151</c:v>
                </c:pt>
                <c:pt idx="19">
                  <c:v>115.52062868369353</c:v>
                </c:pt>
                <c:pt idx="20">
                  <c:v>116.93916286503946</c:v>
                </c:pt>
                <c:pt idx="21">
                  <c:v>117.12730178815225</c:v>
                </c:pt>
                <c:pt idx="22">
                  <c:v>119.9094269255103</c:v>
                </c:pt>
                <c:pt idx="23">
                  <c:v>118.65322500083246</c:v>
                </c:pt>
                <c:pt idx="24">
                  <c:v>119.43658219839499</c:v>
                </c:pt>
              </c:numCache>
            </c:numRef>
          </c:val>
          <c:smooth val="0"/>
          <c:extLst>
            <c:ext xmlns:c16="http://schemas.microsoft.com/office/drawing/2014/chart" uri="{C3380CC4-5D6E-409C-BE32-E72D297353CC}">
              <c16:uniqueId val="{00000000-7081-4CE8-92CF-9563CBB54446}"/>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103.63217930758455</c:v>
                </c:pt>
                <c:pt idx="2">
                  <c:v>108.69521713027817</c:v>
                </c:pt>
                <c:pt idx="3">
                  <c:v>105.77346407844708</c:v>
                </c:pt>
                <c:pt idx="4">
                  <c:v>103.73223934360615</c:v>
                </c:pt>
                <c:pt idx="5">
                  <c:v>106.81408845307186</c:v>
                </c:pt>
                <c:pt idx="6">
                  <c:v>111.2467480488293</c:v>
                </c:pt>
                <c:pt idx="7">
                  <c:v>108.86531919151491</c:v>
                </c:pt>
                <c:pt idx="8">
                  <c:v>108.86531919151491</c:v>
                </c:pt>
                <c:pt idx="9">
                  <c:v>111.41685011006604</c:v>
                </c:pt>
                <c:pt idx="10">
                  <c:v>116.93015809485692</c:v>
                </c:pt>
                <c:pt idx="11">
                  <c:v>115.14908945367219</c:v>
                </c:pt>
                <c:pt idx="12">
                  <c:v>115.49929957974786</c:v>
                </c:pt>
                <c:pt idx="13">
                  <c:v>119.16149689813889</c:v>
                </c:pt>
                <c:pt idx="14">
                  <c:v>125.53532119271563</c:v>
                </c:pt>
                <c:pt idx="15">
                  <c:v>124.45467280368221</c:v>
                </c:pt>
                <c:pt idx="16">
                  <c:v>124.77486491895138</c:v>
                </c:pt>
                <c:pt idx="17">
                  <c:v>128.40704422653593</c:v>
                </c:pt>
                <c:pt idx="18">
                  <c:v>134.28056834100462</c:v>
                </c:pt>
                <c:pt idx="19">
                  <c:v>131.90914548729239</c:v>
                </c:pt>
                <c:pt idx="20">
                  <c:v>133.22993796277765</c:v>
                </c:pt>
                <c:pt idx="21">
                  <c:v>136.16169701821093</c:v>
                </c:pt>
                <c:pt idx="22">
                  <c:v>141.90514308585151</c:v>
                </c:pt>
                <c:pt idx="23">
                  <c:v>138.833299979988</c:v>
                </c:pt>
                <c:pt idx="24">
                  <c:v>134.58074844906943</c:v>
                </c:pt>
              </c:numCache>
            </c:numRef>
          </c:val>
          <c:smooth val="0"/>
          <c:extLst>
            <c:ext xmlns:c16="http://schemas.microsoft.com/office/drawing/2014/chart" uri="{C3380CC4-5D6E-409C-BE32-E72D297353CC}">
              <c16:uniqueId val="{00000001-7081-4CE8-92CF-9563CBB54446}"/>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101.67736815525575</c:v>
                </c:pt>
                <c:pt idx="2">
                  <c:v>100.2200418440228</c:v>
                </c:pt>
                <c:pt idx="3">
                  <c:v>99.844888536180648</c:v>
                </c:pt>
                <c:pt idx="4">
                  <c:v>96.071711997691366</c:v>
                </c:pt>
                <c:pt idx="5">
                  <c:v>97.612004905850952</c:v>
                </c:pt>
                <c:pt idx="6">
                  <c:v>95.50537479258351</c:v>
                </c:pt>
                <c:pt idx="7">
                  <c:v>94.957073804198828</c:v>
                </c:pt>
                <c:pt idx="8">
                  <c:v>94.84885650385975</c:v>
                </c:pt>
                <c:pt idx="9">
                  <c:v>96.36029146526225</c:v>
                </c:pt>
                <c:pt idx="10">
                  <c:v>94.498953899430063</c:v>
                </c:pt>
                <c:pt idx="11">
                  <c:v>93.965081884423924</c:v>
                </c:pt>
                <c:pt idx="12">
                  <c:v>93.838828367361657</c:v>
                </c:pt>
                <c:pt idx="13">
                  <c:v>95.750667340018765</c:v>
                </c:pt>
                <c:pt idx="14">
                  <c:v>93.784719717192118</c:v>
                </c:pt>
                <c:pt idx="15">
                  <c:v>92.962268234615109</c:v>
                </c:pt>
                <c:pt idx="16">
                  <c:v>92.781906067383304</c:v>
                </c:pt>
                <c:pt idx="17">
                  <c:v>94.646850876560123</c:v>
                </c:pt>
                <c:pt idx="18">
                  <c:v>92.561864223360516</c:v>
                </c:pt>
                <c:pt idx="19">
                  <c:v>92.64483082028714</c:v>
                </c:pt>
                <c:pt idx="20">
                  <c:v>92.579900440083691</c:v>
                </c:pt>
                <c:pt idx="21">
                  <c:v>94.246446865305529</c:v>
                </c:pt>
                <c:pt idx="22">
                  <c:v>91.465262246591152</c:v>
                </c:pt>
                <c:pt idx="23">
                  <c:v>91.324579756150342</c:v>
                </c:pt>
                <c:pt idx="24">
                  <c:v>88.813938388283674</c:v>
                </c:pt>
              </c:numCache>
            </c:numRef>
          </c:val>
          <c:smooth val="0"/>
          <c:extLst>
            <c:ext xmlns:c16="http://schemas.microsoft.com/office/drawing/2014/chart" uri="{C3380CC4-5D6E-409C-BE32-E72D297353CC}">
              <c16:uniqueId val="{00000002-7081-4CE8-92CF-9563CBB54446}"/>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7081-4CE8-92CF-9563CBB54446}"/>
                </c:ext>
              </c:extLst>
            </c:dLbl>
            <c:dLbl>
              <c:idx val="1"/>
              <c:delete val="1"/>
              <c:extLst>
                <c:ext xmlns:c15="http://schemas.microsoft.com/office/drawing/2012/chart" uri="{CE6537A1-D6FC-4f65-9D91-7224C49458BB}"/>
                <c:ext xmlns:c16="http://schemas.microsoft.com/office/drawing/2014/chart" uri="{C3380CC4-5D6E-409C-BE32-E72D297353CC}">
                  <c16:uniqueId val="{00000004-7081-4CE8-92CF-9563CBB54446}"/>
                </c:ext>
              </c:extLst>
            </c:dLbl>
            <c:dLbl>
              <c:idx val="2"/>
              <c:delete val="1"/>
              <c:extLst>
                <c:ext xmlns:c15="http://schemas.microsoft.com/office/drawing/2012/chart" uri="{CE6537A1-D6FC-4f65-9D91-7224C49458BB}"/>
                <c:ext xmlns:c16="http://schemas.microsoft.com/office/drawing/2014/chart" uri="{C3380CC4-5D6E-409C-BE32-E72D297353CC}">
                  <c16:uniqueId val="{00000005-7081-4CE8-92CF-9563CBB54446}"/>
                </c:ext>
              </c:extLst>
            </c:dLbl>
            <c:dLbl>
              <c:idx val="3"/>
              <c:delete val="1"/>
              <c:extLst>
                <c:ext xmlns:c15="http://schemas.microsoft.com/office/drawing/2012/chart" uri="{CE6537A1-D6FC-4f65-9D91-7224C49458BB}"/>
                <c:ext xmlns:c16="http://schemas.microsoft.com/office/drawing/2014/chart" uri="{C3380CC4-5D6E-409C-BE32-E72D297353CC}">
                  <c16:uniqueId val="{00000006-7081-4CE8-92CF-9563CBB54446}"/>
                </c:ext>
              </c:extLst>
            </c:dLbl>
            <c:dLbl>
              <c:idx val="4"/>
              <c:delete val="1"/>
              <c:extLst>
                <c:ext xmlns:c15="http://schemas.microsoft.com/office/drawing/2012/chart" uri="{CE6537A1-D6FC-4f65-9D91-7224C49458BB}"/>
                <c:ext xmlns:c16="http://schemas.microsoft.com/office/drawing/2014/chart" uri="{C3380CC4-5D6E-409C-BE32-E72D297353CC}">
                  <c16:uniqueId val="{00000007-7081-4CE8-92CF-9563CBB54446}"/>
                </c:ext>
              </c:extLst>
            </c:dLbl>
            <c:dLbl>
              <c:idx val="5"/>
              <c:delete val="1"/>
              <c:extLst>
                <c:ext xmlns:c15="http://schemas.microsoft.com/office/drawing/2012/chart" uri="{CE6537A1-D6FC-4f65-9D91-7224C49458BB}"/>
                <c:ext xmlns:c16="http://schemas.microsoft.com/office/drawing/2014/chart" uri="{C3380CC4-5D6E-409C-BE32-E72D297353CC}">
                  <c16:uniqueId val="{00000008-7081-4CE8-92CF-9563CBB54446}"/>
                </c:ext>
              </c:extLst>
            </c:dLbl>
            <c:dLbl>
              <c:idx val="6"/>
              <c:delete val="1"/>
              <c:extLst>
                <c:ext xmlns:c15="http://schemas.microsoft.com/office/drawing/2012/chart" uri="{CE6537A1-D6FC-4f65-9D91-7224C49458BB}"/>
                <c:ext xmlns:c16="http://schemas.microsoft.com/office/drawing/2014/chart" uri="{C3380CC4-5D6E-409C-BE32-E72D297353CC}">
                  <c16:uniqueId val="{00000009-7081-4CE8-92CF-9563CBB54446}"/>
                </c:ext>
              </c:extLst>
            </c:dLbl>
            <c:dLbl>
              <c:idx val="7"/>
              <c:delete val="1"/>
              <c:extLst>
                <c:ext xmlns:c15="http://schemas.microsoft.com/office/drawing/2012/chart" uri="{CE6537A1-D6FC-4f65-9D91-7224C49458BB}"/>
                <c:ext xmlns:c16="http://schemas.microsoft.com/office/drawing/2014/chart" uri="{C3380CC4-5D6E-409C-BE32-E72D297353CC}">
                  <c16:uniqueId val="{0000000A-7081-4CE8-92CF-9563CBB54446}"/>
                </c:ext>
              </c:extLst>
            </c:dLbl>
            <c:dLbl>
              <c:idx val="8"/>
              <c:delete val="1"/>
              <c:extLst>
                <c:ext xmlns:c15="http://schemas.microsoft.com/office/drawing/2012/chart" uri="{CE6537A1-D6FC-4f65-9D91-7224C49458BB}"/>
                <c:ext xmlns:c16="http://schemas.microsoft.com/office/drawing/2014/chart" uri="{C3380CC4-5D6E-409C-BE32-E72D297353CC}">
                  <c16:uniqueId val="{0000000B-7081-4CE8-92CF-9563CBB54446}"/>
                </c:ext>
              </c:extLst>
            </c:dLbl>
            <c:dLbl>
              <c:idx val="9"/>
              <c:delete val="1"/>
              <c:extLst>
                <c:ext xmlns:c15="http://schemas.microsoft.com/office/drawing/2012/chart" uri="{CE6537A1-D6FC-4f65-9D91-7224C49458BB}"/>
                <c:ext xmlns:c16="http://schemas.microsoft.com/office/drawing/2014/chart" uri="{C3380CC4-5D6E-409C-BE32-E72D297353CC}">
                  <c16:uniqueId val="{0000000C-7081-4CE8-92CF-9563CBB54446}"/>
                </c:ext>
              </c:extLst>
            </c:dLbl>
            <c:dLbl>
              <c:idx val="10"/>
              <c:delete val="1"/>
              <c:extLst>
                <c:ext xmlns:c15="http://schemas.microsoft.com/office/drawing/2012/chart" uri="{CE6537A1-D6FC-4f65-9D91-7224C49458BB}"/>
                <c:ext xmlns:c16="http://schemas.microsoft.com/office/drawing/2014/chart" uri="{C3380CC4-5D6E-409C-BE32-E72D297353CC}">
                  <c16:uniqueId val="{0000000D-7081-4CE8-92CF-9563CBB54446}"/>
                </c:ext>
              </c:extLst>
            </c:dLbl>
            <c:dLbl>
              <c:idx val="11"/>
              <c:delete val="1"/>
              <c:extLst>
                <c:ext xmlns:c15="http://schemas.microsoft.com/office/drawing/2012/chart" uri="{CE6537A1-D6FC-4f65-9D91-7224C49458BB}"/>
                <c:ext xmlns:c16="http://schemas.microsoft.com/office/drawing/2014/chart" uri="{C3380CC4-5D6E-409C-BE32-E72D297353CC}">
                  <c16:uniqueId val="{0000000E-7081-4CE8-92CF-9563CBB54446}"/>
                </c:ext>
              </c:extLst>
            </c:dLbl>
            <c:dLbl>
              <c:idx val="12"/>
              <c:delete val="1"/>
              <c:extLst>
                <c:ext xmlns:c15="http://schemas.microsoft.com/office/drawing/2012/chart" uri="{CE6537A1-D6FC-4f65-9D91-7224C49458BB}"/>
                <c:ext xmlns:c16="http://schemas.microsoft.com/office/drawing/2014/chart" uri="{C3380CC4-5D6E-409C-BE32-E72D297353CC}">
                  <c16:uniqueId val="{0000000F-7081-4CE8-92CF-9563CBB54446}"/>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081-4CE8-92CF-9563CBB54446}"/>
                </c:ext>
              </c:extLst>
            </c:dLbl>
            <c:dLbl>
              <c:idx val="14"/>
              <c:delete val="1"/>
              <c:extLst>
                <c:ext xmlns:c15="http://schemas.microsoft.com/office/drawing/2012/chart" uri="{CE6537A1-D6FC-4f65-9D91-7224C49458BB}"/>
                <c:ext xmlns:c16="http://schemas.microsoft.com/office/drawing/2014/chart" uri="{C3380CC4-5D6E-409C-BE32-E72D297353CC}">
                  <c16:uniqueId val="{00000011-7081-4CE8-92CF-9563CBB54446}"/>
                </c:ext>
              </c:extLst>
            </c:dLbl>
            <c:dLbl>
              <c:idx val="15"/>
              <c:delete val="1"/>
              <c:extLst>
                <c:ext xmlns:c15="http://schemas.microsoft.com/office/drawing/2012/chart" uri="{CE6537A1-D6FC-4f65-9D91-7224C49458BB}"/>
                <c:ext xmlns:c16="http://schemas.microsoft.com/office/drawing/2014/chart" uri="{C3380CC4-5D6E-409C-BE32-E72D297353CC}">
                  <c16:uniqueId val="{00000012-7081-4CE8-92CF-9563CBB54446}"/>
                </c:ext>
              </c:extLst>
            </c:dLbl>
            <c:dLbl>
              <c:idx val="16"/>
              <c:delete val="1"/>
              <c:extLst>
                <c:ext xmlns:c15="http://schemas.microsoft.com/office/drawing/2012/chart" uri="{CE6537A1-D6FC-4f65-9D91-7224C49458BB}"/>
                <c:ext xmlns:c16="http://schemas.microsoft.com/office/drawing/2014/chart" uri="{C3380CC4-5D6E-409C-BE32-E72D297353CC}">
                  <c16:uniqueId val="{00000013-7081-4CE8-92CF-9563CBB54446}"/>
                </c:ext>
              </c:extLst>
            </c:dLbl>
            <c:dLbl>
              <c:idx val="17"/>
              <c:delete val="1"/>
              <c:extLst>
                <c:ext xmlns:c15="http://schemas.microsoft.com/office/drawing/2012/chart" uri="{CE6537A1-D6FC-4f65-9D91-7224C49458BB}"/>
                <c:ext xmlns:c16="http://schemas.microsoft.com/office/drawing/2014/chart" uri="{C3380CC4-5D6E-409C-BE32-E72D297353CC}">
                  <c16:uniqueId val="{00000014-7081-4CE8-92CF-9563CBB54446}"/>
                </c:ext>
              </c:extLst>
            </c:dLbl>
            <c:dLbl>
              <c:idx val="18"/>
              <c:delete val="1"/>
              <c:extLst>
                <c:ext xmlns:c15="http://schemas.microsoft.com/office/drawing/2012/chart" uri="{CE6537A1-D6FC-4f65-9D91-7224C49458BB}"/>
                <c:ext xmlns:c16="http://schemas.microsoft.com/office/drawing/2014/chart" uri="{C3380CC4-5D6E-409C-BE32-E72D297353CC}">
                  <c16:uniqueId val="{00000015-7081-4CE8-92CF-9563CBB54446}"/>
                </c:ext>
              </c:extLst>
            </c:dLbl>
            <c:dLbl>
              <c:idx val="19"/>
              <c:delete val="1"/>
              <c:extLst>
                <c:ext xmlns:c15="http://schemas.microsoft.com/office/drawing/2012/chart" uri="{CE6537A1-D6FC-4f65-9D91-7224C49458BB}"/>
                <c:ext xmlns:c16="http://schemas.microsoft.com/office/drawing/2014/chart" uri="{C3380CC4-5D6E-409C-BE32-E72D297353CC}">
                  <c16:uniqueId val="{00000016-7081-4CE8-92CF-9563CBB54446}"/>
                </c:ext>
              </c:extLst>
            </c:dLbl>
            <c:dLbl>
              <c:idx val="20"/>
              <c:delete val="1"/>
              <c:extLst>
                <c:ext xmlns:c15="http://schemas.microsoft.com/office/drawing/2012/chart" uri="{CE6537A1-D6FC-4f65-9D91-7224C49458BB}"/>
                <c:ext xmlns:c16="http://schemas.microsoft.com/office/drawing/2014/chart" uri="{C3380CC4-5D6E-409C-BE32-E72D297353CC}">
                  <c16:uniqueId val="{00000017-7081-4CE8-92CF-9563CBB54446}"/>
                </c:ext>
              </c:extLst>
            </c:dLbl>
            <c:dLbl>
              <c:idx val="21"/>
              <c:delete val="1"/>
              <c:extLst>
                <c:ext xmlns:c15="http://schemas.microsoft.com/office/drawing/2012/chart" uri="{CE6537A1-D6FC-4f65-9D91-7224C49458BB}"/>
                <c:ext xmlns:c16="http://schemas.microsoft.com/office/drawing/2014/chart" uri="{C3380CC4-5D6E-409C-BE32-E72D297353CC}">
                  <c16:uniqueId val="{00000018-7081-4CE8-92CF-9563CBB54446}"/>
                </c:ext>
              </c:extLst>
            </c:dLbl>
            <c:dLbl>
              <c:idx val="22"/>
              <c:delete val="1"/>
              <c:extLst>
                <c:ext xmlns:c15="http://schemas.microsoft.com/office/drawing/2012/chart" uri="{CE6537A1-D6FC-4f65-9D91-7224C49458BB}"/>
                <c:ext xmlns:c16="http://schemas.microsoft.com/office/drawing/2014/chart" uri="{C3380CC4-5D6E-409C-BE32-E72D297353CC}">
                  <c16:uniqueId val="{00000019-7081-4CE8-92CF-9563CBB54446}"/>
                </c:ext>
              </c:extLst>
            </c:dLbl>
            <c:dLbl>
              <c:idx val="23"/>
              <c:delete val="1"/>
              <c:extLst>
                <c:ext xmlns:c15="http://schemas.microsoft.com/office/drawing/2012/chart" uri="{CE6537A1-D6FC-4f65-9D91-7224C49458BB}"/>
                <c:ext xmlns:c16="http://schemas.microsoft.com/office/drawing/2014/chart" uri="{C3380CC4-5D6E-409C-BE32-E72D297353CC}">
                  <c16:uniqueId val="{0000001A-7081-4CE8-92CF-9563CBB54446}"/>
                </c:ext>
              </c:extLst>
            </c:dLbl>
            <c:dLbl>
              <c:idx val="24"/>
              <c:delete val="1"/>
              <c:extLst>
                <c:ext xmlns:c15="http://schemas.microsoft.com/office/drawing/2012/chart" uri="{CE6537A1-D6FC-4f65-9D91-7224C49458BB}"/>
                <c:ext xmlns:c16="http://schemas.microsoft.com/office/drawing/2014/chart" uri="{C3380CC4-5D6E-409C-BE32-E72D297353CC}">
                  <c16:uniqueId val="{0000001B-7081-4CE8-92CF-9563CBB54446}"/>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7081-4CE8-92CF-9563CBB54446}"/>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Emsland (03454)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143472</v>
      </c>
      <c r="F11" s="238">
        <v>142531</v>
      </c>
      <c r="G11" s="238">
        <v>144040</v>
      </c>
      <c r="H11" s="238">
        <v>140698</v>
      </c>
      <c r="I11" s="265">
        <v>140472</v>
      </c>
      <c r="J11" s="263">
        <v>3000</v>
      </c>
      <c r="K11" s="266">
        <v>2.1356569280710747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15.407884465261514</v>
      </c>
      <c r="E13" s="115">
        <v>22106</v>
      </c>
      <c r="F13" s="114">
        <v>21368</v>
      </c>
      <c r="G13" s="114">
        <v>22213</v>
      </c>
      <c r="H13" s="114">
        <v>22162</v>
      </c>
      <c r="I13" s="140">
        <v>22000</v>
      </c>
      <c r="J13" s="115">
        <v>106</v>
      </c>
      <c r="K13" s="116">
        <v>0.48181818181818181</v>
      </c>
    </row>
    <row r="14" spans="1:255" ht="14.1" customHeight="1" x14ac:dyDescent="0.2">
      <c r="A14" s="306" t="s">
        <v>230</v>
      </c>
      <c r="B14" s="307"/>
      <c r="C14" s="308"/>
      <c r="D14" s="113">
        <v>66.428292628526819</v>
      </c>
      <c r="E14" s="115">
        <v>95306</v>
      </c>
      <c r="F14" s="114">
        <v>95288</v>
      </c>
      <c r="G14" s="114">
        <v>96073</v>
      </c>
      <c r="H14" s="114">
        <v>93377</v>
      </c>
      <c r="I14" s="140">
        <v>93437</v>
      </c>
      <c r="J14" s="115">
        <v>1869</v>
      </c>
      <c r="K14" s="116">
        <v>2.0002782623585946</v>
      </c>
    </row>
    <row r="15" spans="1:255" ht="14.1" customHeight="1" x14ac:dyDescent="0.2">
      <c r="A15" s="306" t="s">
        <v>231</v>
      </c>
      <c r="B15" s="307"/>
      <c r="C15" s="308"/>
      <c r="D15" s="113">
        <v>9.7161815545890491</v>
      </c>
      <c r="E15" s="115">
        <v>13940</v>
      </c>
      <c r="F15" s="114">
        <v>13797</v>
      </c>
      <c r="G15" s="114">
        <v>13752</v>
      </c>
      <c r="H15" s="114">
        <v>13419</v>
      </c>
      <c r="I15" s="140">
        <v>13340</v>
      </c>
      <c r="J15" s="115">
        <v>600</v>
      </c>
      <c r="K15" s="116">
        <v>4.497751124437781</v>
      </c>
    </row>
    <row r="16" spans="1:255" ht="14.1" customHeight="1" x14ac:dyDescent="0.2">
      <c r="A16" s="306" t="s">
        <v>232</v>
      </c>
      <c r="B16" s="307"/>
      <c r="C16" s="308"/>
      <c r="D16" s="113">
        <v>8.3890933422549345</v>
      </c>
      <c r="E16" s="115">
        <v>12036</v>
      </c>
      <c r="F16" s="114">
        <v>11984</v>
      </c>
      <c r="G16" s="114">
        <v>11914</v>
      </c>
      <c r="H16" s="114">
        <v>11651</v>
      </c>
      <c r="I16" s="140">
        <v>11596</v>
      </c>
      <c r="J16" s="115">
        <v>440</v>
      </c>
      <c r="K16" s="116">
        <v>3.7944118661607451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1.3493922159027545</v>
      </c>
      <c r="E18" s="115">
        <v>1936</v>
      </c>
      <c r="F18" s="114">
        <v>1901</v>
      </c>
      <c r="G18" s="114">
        <v>1984</v>
      </c>
      <c r="H18" s="114">
        <v>1937</v>
      </c>
      <c r="I18" s="140">
        <v>1932</v>
      </c>
      <c r="J18" s="115">
        <v>4</v>
      </c>
      <c r="K18" s="116">
        <v>0.20703933747412009</v>
      </c>
    </row>
    <row r="19" spans="1:255" ht="14.1" customHeight="1" x14ac:dyDescent="0.2">
      <c r="A19" s="306" t="s">
        <v>235</v>
      </c>
      <c r="B19" s="307" t="s">
        <v>236</v>
      </c>
      <c r="C19" s="308"/>
      <c r="D19" s="113">
        <v>1.055955168952827</v>
      </c>
      <c r="E19" s="115">
        <v>1515</v>
      </c>
      <c r="F19" s="114">
        <v>1460</v>
      </c>
      <c r="G19" s="114">
        <v>1540</v>
      </c>
      <c r="H19" s="114">
        <v>1512</v>
      </c>
      <c r="I19" s="140">
        <v>1499</v>
      </c>
      <c r="J19" s="115">
        <v>16</v>
      </c>
      <c r="K19" s="116">
        <v>1.0673782521681121</v>
      </c>
    </row>
    <row r="20" spans="1:255" ht="14.1" customHeight="1" x14ac:dyDescent="0.2">
      <c r="A20" s="306">
        <v>12</v>
      </c>
      <c r="B20" s="307" t="s">
        <v>237</v>
      </c>
      <c r="C20" s="308"/>
      <c r="D20" s="113">
        <v>1.5452492472398796</v>
      </c>
      <c r="E20" s="115">
        <v>2217</v>
      </c>
      <c r="F20" s="114">
        <v>1851</v>
      </c>
      <c r="G20" s="114">
        <v>2231</v>
      </c>
      <c r="H20" s="114">
        <v>2177</v>
      </c>
      <c r="I20" s="140">
        <v>2225</v>
      </c>
      <c r="J20" s="115">
        <v>-8</v>
      </c>
      <c r="K20" s="116">
        <v>-0.3595505617977528</v>
      </c>
    </row>
    <row r="21" spans="1:255" ht="14.1" customHeight="1" x14ac:dyDescent="0.2">
      <c r="A21" s="306">
        <v>21</v>
      </c>
      <c r="B21" s="307" t="s">
        <v>238</v>
      </c>
      <c r="C21" s="308"/>
      <c r="D21" s="113">
        <v>0.50184008029441285</v>
      </c>
      <c r="E21" s="115">
        <v>720</v>
      </c>
      <c r="F21" s="114">
        <v>731</v>
      </c>
      <c r="G21" s="114">
        <v>745</v>
      </c>
      <c r="H21" s="114">
        <v>751</v>
      </c>
      <c r="I21" s="140">
        <v>685</v>
      </c>
      <c r="J21" s="115">
        <v>35</v>
      </c>
      <c r="K21" s="116">
        <v>5.1094890510948909</v>
      </c>
    </row>
    <row r="22" spans="1:255" ht="14.1" customHeight="1" x14ac:dyDescent="0.2">
      <c r="A22" s="306">
        <v>22</v>
      </c>
      <c r="B22" s="307" t="s">
        <v>239</v>
      </c>
      <c r="C22" s="308"/>
      <c r="D22" s="113">
        <v>2.5119884019181442</v>
      </c>
      <c r="E22" s="115">
        <v>3604</v>
      </c>
      <c r="F22" s="114">
        <v>3614</v>
      </c>
      <c r="G22" s="114">
        <v>3597</v>
      </c>
      <c r="H22" s="114">
        <v>3597</v>
      </c>
      <c r="I22" s="140">
        <v>3602</v>
      </c>
      <c r="J22" s="115">
        <v>2</v>
      </c>
      <c r="K22" s="116">
        <v>5.5524708495280399E-2</v>
      </c>
    </row>
    <row r="23" spans="1:255" ht="14.1" customHeight="1" x14ac:dyDescent="0.2">
      <c r="A23" s="306">
        <v>23</v>
      </c>
      <c r="B23" s="307" t="s">
        <v>240</v>
      </c>
      <c r="C23" s="308"/>
      <c r="D23" s="113">
        <v>0.67609010817441728</v>
      </c>
      <c r="E23" s="115">
        <v>970</v>
      </c>
      <c r="F23" s="114">
        <v>971</v>
      </c>
      <c r="G23" s="114">
        <v>974</v>
      </c>
      <c r="H23" s="114">
        <v>949</v>
      </c>
      <c r="I23" s="140">
        <v>953</v>
      </c>
      <c r="J23" s="115">
        <v>17</v>
      </c>
      <c r="K23" s="116">
        <v>1.7838405036726128</v>
      </c>
    </row>
    <row r="24" spans="1:255" ht="14.1" customHeight="1" x14ac:dyDescent="0.2">
      <c r="A24" s="306">
        <v>24</v>
      </c>
      <c r="B24" s="307" t="s">
        <v>241</v>
      </c>
      <c r="C24" s="308"/>
      <c r="D24" s="113">
        <v>6.4507360321177654</v>
      </c>
      <c r="E24" s="115">
        <v>9255</v>
      </c>
      <c r="F24" s="114">
        <v>9248</v>
      </c>
      <c r="G24" s="114">
        <v>9502</v>
      </c>
      <c r="H24" s="114">
        <v>9300</v>
      </c>
      <c r="I24" s="140">
        <v>9335</v>
      </c>
      <c r="J24" s="115">
        <v>-80</v>
      </c>
      <c r="K24" s="116">
        <v>-0.85698982324584894</v>
      </c>
    </row>
    <row r="25" spans="1:255" ht="14.1" customHeight="1" x14ac:dyDescent="0.2">
      <c r="A25" s="306">
        <v>25</v>
      </c>
      <c r="B25" s="307" t="s">
        <v>242</v>
      </c>
      <c r="C25" s="308"/>
      <c r="D25" s="113">
        <v>8.1862663098026101</v>
      </c>
      <c r="E25" s="115">
        <v>11745</v>
      </c>
      <c r="F25" s="114">
        <v>11748</v>
      </c>
      <c r="G25" s="114">
        <v>11921</v>
      </c>
      <c r="H25" s="114">
        <v>11612</v>
      </c>
      <c r="I25" s="140">
        <v>11589</v>
      </c>
      <c r="J25" s="115">
        <v>156</v>
      </c>
      <c r="K25" s="116">
        <v>1.3461040641988091</v>
      </c>
    </row>
    <row r="26" spans="1:255" ht="14.1" customHeight="1" x14ac:dyDescent="0.2">
      <c r="A26" s="306">
        <v>26</v>
      </c>
      <c r="B26" s="307" t="s">
        <v>243</v>
      </c>
      <c r="C26" s="308"/>
      <c r="D26" s="113">
        <v>3.9575666332106612</v>
      </c>
      <c r="E26" s="115">
        <v>5678</v>
      </c>
      <c r="F26" s="114">
        <v>5714</v>
      </c>
      <c r="G26" s="114">
        <v>5709</v>
      </c>
      <c r="H26" s="114">
        <v>5471</v>
      </c>
      <c r="I26" s="140">
        <v>5457</v>
      </c>
      <c r="J26" s="115">
        <v>221</v>
      </c>
      <c r="K26" s="116">
        <v>4.0498442367601246</v>
      </c>
    </row>
    <row r="27" spans="1:255" ht="14.1" customHeight="1" x14ac:dyDescent="0.2">
      <c r="A27" s="306">
        <v>27</v>
      </c>
      <c r="B27" s="307" t="s">
        <v>244</v>
      </c>
      <c r="C27" s="308"/>
      <c r="D27" s="113">
        <v>2.9901304784208764</v>
      </c>
      <c r="E27" s="115">
        <v>4290</v>
      </c>
      <c r="F27" s="114">
        <v>4289</v>
      </c>
      <c r="G27" s="114">
        <v>4296</v>
      </c>
      <c r="H27" s="114">
        <v>4187</v>
      </c>
      <c r="I27" s="140">
        <v>4225</v>
      </c>
      <c r="J27" s="115">
        <v>65</v>
      </c>
      <c r="K27" s="116">
        <v>1.5384615384615385</v>
      </c>
    </row>
    <row r="28" spans="1:255" ht="14.1" customHeight="1" x14ac:dyDescent="0.2">
      <c r="A28" s="306">
        <v>28</v>
      </c>
      <c r="B28" s="307" t="s">
        <v>245</v>
      </c>
      <c r="C28" s="308"/>
      <c r="D28" s="113">
        <v>0.20910003345600536</v>
      </c>
      <c r="E28" s="115">
        <v>300</v>
      </c>
      <c r="F28" s="114">
        <v>294</v>
      </c>
      <c r="G28" s="114">
        <v>316</v>
      </c>
      <c r="H28" s="114">
        <v>325</v>
      </c>
      <c r="I28" s="140">
        <v>304</v>
      </c>
      <c r="J28" s="115">
        <v>-4</v>
      </c>
      <c r="K28" s="116">
        <v>-1.3157894736842106</v>
      </c>
    </row>
    <row r="29" spans="1:255" ht="14.1" customHeight="1" x14ac:dyDescent="0.2">
      <c r="A29" s="306">
        <v>29</v>
      </c>
      <c r="B29" s="307" t="s">
        <v>246</v>
      </c>
      <c r="C29" s="308"/>
      <c r="D29" s="113">
        <v>3.8502286160365786</v>
      </c>
      <c r="E29" s="115">
        <v>5524</v>
      </c>
      <c r="F29" s="114">
        <v>5201</v>
      </c>
      <c r="G29" s="114">
        <v>5224</v>
      </c>
      <c r="H29" s="114">
        <v>5174</v>
      </c>
      <c r="I29" s="140">
        <v>5294</v>
      </c>
      <c r="J29" s="115">
        <v>230</v>
      </c>
      <c r="K29" s="116">
        <v>4.3445409897997731</v>
      </c>
    </row>
    <row r="30" spans="1:255" ht="14.1" customHeight="1" x14ac:dyDescent="0.2">
      <c r="A30" s="306" t="s">
        <v>247</v>
      </c>
      <c r="B30" s="307" t="s">
        <v>248</v>
      </c>
      <c r="C30" s="308"/>
      <c r="D30" s="113">
        <v>2.9071874651499945</v>
      </c>
      <c r="E30" s="115">
        <v>4171</v>
      </c>
      <c r="F30" s="114">
        <v>3862</v>
      </c>
      <c r="G30" s="114">
        <v>3862</v>
      </c>
      <c r="H30" s="114">
        <v>3858</v>
      </c>
      <c r="I30" s="140">
        <v>3978</v>
      </c>
      <c r="J30" s="115">
        <v>193</v>
      </c>
      <c r="K30" s="116">
        <v>4.851684263448969</v>
      </c>
    </row>
    <row r="31" spans="1:255" ht="14.1" customHeight="1" x14ac:dyDescent="0.2">
      <c r="A31" s="306" t="s">
        <v>249</v>
      </c>
      <c r="B31" s="307" t="s">
        <v>250</v>
      </c>
      <c r="C31" s="308"/>
      <c r="D31" s="113">
        <v>0.90261514441842305</v>
      </c>
      <c r="E31" s="115">
        <v>1295</v>
      </c>
      <c r="F31" s="114">
        <v>1283</v>
      </c>
      <c r="G31" s="114">
        <v>1305</v>
      </c>
      <c r="H31" s="114">
        <v>1264</v>
      </c>
      <c r="I31" s="140">
        <v>1264</v>
      </c>
      <c r="J31" s="115">
        <v>31</v>
      </c>
      <c r="K31" s="116">
        <v>2.4525316455696204</v>
      </c>
    </row>
    <row r="32" spans="1:255" ht="14.1" customHeight="1" x14ac:dyDescent="0.2">
      <c r="A32" s="306">
        <v>31</v>
      </c>
      <c r="B32" s="307" t="s">
        <v>251</v>
      </c>
      <c r="C32" s="308"/>
      <c r="D32" s="113">
        <v>1.1500501840080295</v>
      </c>
      <c r="E32" s="115">
        <v>1650</v>
      </c>
      <c r="F32" s="114">
        <v>1657</v>
      </c>
      <c r="G32" s="114">
        <v>1642</v>
      </c>
      <c r="H32" s="114">
        <v>1600</v>
      </c>
      <c r="I32" s="140">
        <v>1594</v>
      </c>
      <c r="J32" s="115">
        <v>56</v>
      </c>
      <c r="K32" s="116">
        <v>3.5131744040150563</v>
      </c>
    </row>
    <row r="33" spans="1:11" ht="14.1" customHeight="1" x14ac:dyDescent="0.2">
      <c r="A33" s="306">
        <v>32</v>
      </c>
      <c r="B33" s="307" t="s">
        <v>252</v>
      </c>
      <c r="C33" s="308"/>
      <c r="D33" s="113">
        <v>4.0091446414631422</v>
      </c>
      <c r="E33" s="115">
        <v>5752</v>
      </c>
      <c r="F33" s="114">
        <v>5590</v>
      </c>
      <c r="G33" s="114">
        <v>5721</v>
      </c>
      <c r="H33" s="114">
        <v>5662</v>
      </c>
      <c r="I33" s="140">
        <v>5523</v>
      </c>
      <c r="J33" s="115">
        <v>229</v>
      </c>
      <c r="K33" s="116">
        <v>4.1462973021908383</v>
      </c>
    </row>
    <row r="34" spans="1:11" ht="14.1" customHeight="1" x14ac:dyDescent="0.2">
      <c r="A34" s="306">
        <v>33</v>
      </c>
      <c r="B34" s="307" t="s">
        <v>253</v>
      </c>
      <c r="C34" s="308"/>
      <c r="D34" s="113">
        <v>1.5313092450094792</v>
      </c>
      <c r="E34" s="115">
        <v>2197</v>
      </c>
      <c r="F34" s="114">
        <v>2140</v>
      </c>
      <c r="G34" s="114">
        <v>2192</v>
      </c>
      <c r="H34" s="114">
        <v>2127</v>
      </c>
      <c r="I34" s="140">
        <v>2156</v>
      </c>
      <c r="J34" s="115">
        <v>41</v>
      </c>
      <c r="K34" s="116">
        <v>1.9016697588126159</v>
      </c>
    </row>
    <row r="35" spans="1:11" ht="14.1" customHeight="1" x14ac:dyDescent="0.2">
      <c r="A35" s="306">
        <v>34</v>
      </c>
      <c r="B35" s="307" t="s">
        <v>254</v>
      </c>
      <c r="C35" s="308"/>
      <c r="D35" s="113">
        <v>2.3384353741496597</v>
      </c>
      <c r="E35" s="115">
        <v>3355</v>
      </c>
      <c r="F35" s="114">
        <v>3380</v>
      </c>
      <c r="G35" s="114">
        <v>3382</v>
      </c>
      <c r="H35" s="114">
        <v>3329</v>
      </c>
      <c r="I35" s="140">
        <v>3318</v>
      </c>
      <c r="J35" s="115">
        <v>37</v>
      </c>
      <c r="K35" s="116">
        <v>1.1151295961422543</v>
      </c>
    </row>
    <row r="36" spans="1:11" ht="14.1" customHeight="1" x14ac:dyDescent="0.2">
      <c r="A36" s="306">
        <v>41</v>
      </c>
      <c r="B36" s="307" t="s">
        <v>255</v>
      </c>
      <c r="C36" s="308"/>
      <c r="D36" s="113">
        <v>1.1451711832273894</v>
      </c>
      <c r="E36" s="115">
        <v>1643</v>
      </c>
      <c r="F36" s="114">
        <v>1646</v>
      </c>
      <c r="G36" s="114">
        <v>1643</v>
      </c>
      <c r="H36" s="114">
        <v>1603</v>
      </c>
      <c r="I36" s="140">
        <v>1600</v>
      </c>
      <c r="J36" s="115">
        <v>43</v>
      </c>
      <c r="K36" s="116">
        <v>2.6875</v>
      </c>
    </row>
    <row r="37" spans="1:11" ht="14.1" customHeight="1" x14ac:dyDescent="0.2">
      <c r="A37" s="306">
        <v>42</v>
      </c>
      <c r="B37" s="307" t="s">
        <v>256</v>
      </c>
      <c r="C37" s="308"/>
      <c r="D37" s="113">
        <v>0.13940002230400356</v>
      </c>
      <c r="E37" s="115">
        <v>200</v>
      </c>
      <c r="F37" s="114">
        <v>200</v>
      </c>
      <c r="G37" s="114">
        <v>199</v>
      </c>
      <c r="H37" s="114">
        <v>197</v>
      </c>
      <c r="I37" s="140">
        <v>200</v>
      </c>
      <c r="J37" s="115">
        <v>0</v>
      </c>
      <c r="K37" s="116">
        <v>0</v>
      </c>
    </row>
    <row r="38" spans="1:11" ht="14.1" customHeight="1" x14ac:dyDescent="0.2">
      <c r="A38" s="306">
        <v>43</v>
      </c>
      <c r="B38" s="307" t="s">
        <v>257</v>
      </c>
      <c r="C38" s="308"/>
      <c r="D38" s="113">
        <v>1.1409891825582692</v>
      </c>
      <c r="E38" s="115">
        <v>1637</v>
      </c>
      <c r="F38" s="114">
        <v>1631</v>
      </c>
      <c r="G38" s="114">
        <v>1610</v>
      </c>
      <c r="H38" s="114">
        <v>1500</v>
      </c>
      <c r="I38" s="140">
        <v>1489</v>
      </c>
      <c r="J38" s="115">
        <v>148</v>
      </c>
      <c r="K38" s="116">
        <v>9.9395567494963064</v>
      </c>
    </row>
    <row r="39" spans="1:11" ht="14.1" customHeight="1" x14ac:dyDescent="0.2">
      <c r="A39" s="306">
        <v>51</v>
      </c>
      <c r="B39" s="307" t="s">
        <v>258</v>
      </c>
      <c r="C39" s="308"/>
      <c r="D39" s="113">
        <v>5.2379558380729341</v>
      </c>
      <c r="E39" s="115">
        <v>7515</v>
      </c>
      <c r="F39" s="114">
        <v>7645</v>
      </c>
      <c r="G39" s="114">
        <v>7711</v>
      </c>
      <c r="H39" s="114">
        <v>7589</v>
      </c>
      <c r="I39" s="140">
        <v>7641</v>
      </c>
      <c r="J39" s="115">
        <v>-126</v>
      </c>
      <c r="K39" s="116">
        <v>-1.6489988221436984</v>
      </c>
    </row>
    <row r="40" spans="1:11" ht="14.1" customHeight="1" x14ac:dyDescent="0.2">
      <c r="A40" s="306" t="s">
        <v>259</v>
      </c>
      <c r="B40" s="307" t="s">
        <v>260</v>
      </c>
      <c r="C40" s="308"/>
      <c r="D40" s="113">
        <v>4.383433701349392</v>
      </c>
      <c r="E40" s="115">
        <v>6289</v>
      </c>
      <c r="F40" s="114">
        <v>6432</v>
      </c>
      <c r="G40" s="114">
        <v>6485</v>
      </c>
      <c r="H40" s="114">
        <v>6420</v>
      </c>
      <c r="I40" s="140">
        <v>6464</v>
      </c>
      <c r="J40" s="115">
        <v>-175</v>
      </c>
      <c r="K40" s="116">
        <v>-2.7073019801980198</v>
      </c>
    </row>
    <row r="41" spans="1:11" ht="14.1" customHeight="1" x14ac:dyDescent="0.2">
      <c r="A41" s="306"/>
      <c r="B41" s="307" t="s">
        <v>261</v>
      </c>
      <c r="C41" s="308"/>
      <c r="D41" s="113">
        <v>3.7631036020965762</v>
      </c>
      <c r="E41" s="115">
        <v>5399</v>
      </c>
      <c r="F41" s="114">
        <v>5526</v>
      </c>
      <c r="G41" s="114">
        <v>5622</v>
      </c>
      <c r="H41" s="114">
        <v>5575</v>
      </c>
      <c r="I41" s="140">
        <v>5613</v>
      </c>
      <c r="J41" s="115">
        <v>-214</v>
      </c>
      <c r="K41" s="116">
        <v>-3.812577944058436</v>
      </c>
    </row>
    <row r="42" spans="1:11" ht="14.1" customHeight="1" x14ac:dyDescent="0.2">
      <c r="A42" s="306">
        <v>52</v>
      </c>
      <c r="B42" s="307" t="s">
        <v>262</v>
      </c>
      <c r="C42" s="308"/>
      <c r="D42" s="113">
        <v>5.1048288167726108</v>
      </c>
      <c r="E42" s="115">
        <v>7324</v>
      </c>
      <c r="F42" s="114">
        <v>7360</v>
      </c>
      <c r="G42" s="114">
        <v>7458</v>
      </c>
      <c r="H42" s="114">
        <v>7434</v>
      </c>
      <c r="I42" s="140">
        <v>7340</v>
      </c>
      <c r="J42" s="115">
        <v>-16</v>
      </c>
      <c r="K42" s="116">
        <v>-0.21798365122615804</v>
      </c>
    </row>
    <row r="43" spans="1:11" ht="14.1" customHeight="1" x14ac:dyDescent="0.2">
      <c r="A43" s="306" t="s">
        <v>263</v>
      </c>
      <c r="B43" s="307" t="s">
        <v>264</v>
      </c>
      <c r="C43" s="308"/>
      <c r="D43" s="113">
        <v>4.0014776402364225</v>
      </c>
      <c r="E43" s="115">
        <v>5741</v>
      </c>
      <c r="F43" s="114">
        <v>5809</v>
      </c>
      <c r="G43" s="114">
        <v>5880</v>
      </c>
      <c r="H43" s="114">
        <v>5849</v>
      </c>
      <c r="I43" s="140">
        <v>5790</v>
      </c>
      <c r="J43" s="115">
        <v>-49</v>
      </c>
      <c r="K43" s="116">
        <v>-0.84628670120898097</v>
      </c>
    </row>
    <row r="44" spans="1:11" ht="14.1" customHeight="1" x14ac:dyDescent="0.2">
      <c r="A44" s="306">
        <v>53</v>
      </c>
      <c r="B44" s="307" t="s">
        <v>265</v>
      </c>
      <c r="C44" s="308"/>
      <c r="D44" s="113">
        <v>1.4469722315155571</v>
      </c>
      <c r="E44" s="115">
        <v>2076</v>
      </c>
      <c r="F44" s="114">
        <v>2068</v>
      </c>
      <c r="G44" s="114">
        <v>2096</v>
      </c>
      <c r="H44" s="114">
        <v>2166</v>
      </c>
      <c r="I44" s="140">
        <v>2069</v>
      </c>
      <c r="J44" s="115">
        <v>7</v>
      </c>
      <c r="K44" s="116">
        <v>0.33832769453842437</v>
      </c>
    </row>
    <row r="45" spans="1:11" ht="14.1" customHeight="1" x14ac:dyDescent="0.2">
      <c r="A45" s="306" t="s">
        <v>266</v>
      </c>
      <c r="B45" s="307" t="s">
        <v>267</v>
      </c>
      <c r="C45" s="308"/>
      <c r="D45" s="113">
        <v>1.3138452102152336</v>
      </c>
      <c r="E45" s="115">
        <v>1885</v>
      </c>
      <c r="F45" s="114">
        <v>1875</v>
      </c>
      <c r="G45" s="114">
        <v>1906</v>
      </c>
      <c r="H45" s="114">
        <v>1980</v>
      </c>
      <c r="I45" s="140">
        <v>1888</v>
      </c>
      <c r="J45" s="115">
        <v>-3</v>
      </c>
      <c r="K45" s="116">
        <v>-0.15889830508474576</v>
      </c>
    </row>
    <row r="46" spans="1:11" ht="14.1" customHeight="1" x14ac:dyDescent="0.2">
      <c r="A46" s="306">
        <v>54</v>
      </c>
      <c r="B46" s="307" t="s">
        <v>268</v>
      </c>
      <c r="C46" s="308"/>
      <c r="D46" s="113">
        <v>1.8310192929630869</v>
      </c>
      <c r="E46" s="115">
        <v>2627</v>
      </c>
      <c r="F46" s="114">
        <v>2569</v>
      </c>
      <c r="G46" s="114">
        <v>2650</v>
      </c>
      <c r="H46" s="114">
        <v>2617</v>
      </c>
      <c r="I46" s="140">
        <v>2554</v>
      </c>
      <c r="J46" s="115">
        <v>73</v>
      </c>
      <c r="K46" s="116">
        <v>2.8582615505090057</v>
      </c>
    </row>
    <row r="47" spans="1:11" ht="14.1" customHeight="1" x14ac:dyDescent="0.2">
      <c r="A47" s="306">
        <v>61</v>
      </c>
      <c r="B47" s="307" t="s">
        <v>269</v>
      </c>
      <c r="C47" s="308"/>
      <c r="D47" s="113">
        <v>2.3579513772722205</v>
      </c>
      <c r="E47" s="115">
        <v>3383</v>
      </c>
      <c r="F47" s="114">
        <v>3393</v>
      </c>
      <c r="G47" s="114">
        <v>3397</v>
      </c>
      <c r="H47" s="114">
        <v>3329</v>
      </c>
      <c r="I47" s="140">
        <v>3302</v>
      </c>
      <c r="J47" s="115">
        <v>81</v>
      </c>
      <c r="K47" s="116">
        <v>2.4530587522713505</v>
      </c>
    </row>
    <row r="48" spans="1:11" ht="14.1" customHeight="1" x14ac:dyDescent="0.2">
      <c r="A48" s="306">
        <v>62</v>
      </c>
      <c r="B48" s="307" t="s">
        <v>270</v>
      </c>
      <c r="C48" s="308"/>
      <c r="D48" s="113">
        <v>6.3545500167280027</v>
      </c>
      <c r="E48" s="115">
        <v>9117</v>
      </c>
      <c r="F48" s="114">
        <v>9104</v>
      </c>
      <c r="G48" s="114">
        <v>9269</v>
      </c>
      <c r="H48" s="114">
        <v>9028</v>
      </c>
      <c r="I48" s="140">
        <v>9102</v>
      </c>
      <c r="J48" s="115">
        <v>15</v>
      </c>
      <c r="K48" s="116">
        <v>0.16479894528675015</v>
      </c>
    </row>
    <row r="49" spans="1:11" ht="14.1" customHeight="1" x14ac:dyDescent="0.2">
      <c r="A49" s="306">
        <v>63</v>
      </c>
      <c r="B49" s="307" t="s">
        <v>271</v>
      </c>
      <c r="C49" s="308"/>
      <c r="D49" s="113">
        <v>1.5041262406601985</v>
      </c>
      <c r="E49" s="115">
        <v>2158</v>
      </c>
      <c r="F49" s="114">
        <v>2101</v>
      </c>
      <c r="G49" s="114">
        <v>2140</v>
      </c>
      <c r="H49" s="114">
        <v>2087</v>
      </c>
      <c r="I49" s="140">
        <v>2022</v>
      </c>
      <c r="J49" s="115">
        <v>136</v>
      </c>
      <c r="K49" s="116">
        <v>6.7260138476755689</v>
      </c>
    </row>
    <row r="50" spans="1:11" ht="14.1" customHeight="1" x14ac:dyDescent="0.2">
      <c r="A50" s="306" t="s">
        <v>272</v>
      </c>
      <c r="B50" s="307" t="s">
        <v>273</v>
      </c>
      <c r="C50" s="308"/>
      <c r="D50" s="113">
        <v>0.31434705029552806</v>
      </c>
      <c r="E50" s="115">
        <v>451</v>
      </c>
      <c r="F50" s="114">
        <v>436</v>
      </c>
      <c r="G50" s="114">
        <v>436</v>
      </c>
      <c r="H50" s="114">
        <v>426</v>
      </c>
      <c r="I50" s="140">
        <v>420</v>
      </c>
      <c r="J50" s="115">
        <v>31</v>
      </c>
      <c r="K50" s="116">
        <v>7.3809523809523814</v>
      </c>
    </row>
    <row r="51" spans="1:11" ht="14.1" customHeight="1" x14ac:dyDescent="0.2">
      <c r="A51" s="306" t="s">
        <v>274</v>
      </c>
      <c r="B51" s="307" t="s">
        <v>275</v>
      </c>
      <c r="C51" s="308"/>
      <c r="D51" s="113">
        <v>1.0475911676145868</v>
      </c>
      <c r="E51" s="115">
        <v>1503</v>
      </c>
      <c r="F51" s="114">
        <v>1462</v>
      </c>
      <c r="G51" s="114">
        <v>1485</v>
      </c>
      <c r="H51" s="114">
        <v>1454</v>
      </c>
      <c r="I51" s="140">
        <v>1391</v>
      </c>
      <c r="J51" s="115">
        <v>112</v>
      </c>
      <c r="K51" s="116">
        <v>8.0517613227893605</v>
      </c>
    </row>
    <row r="52" spans="1:11" ht="14.1" customHeight="1" x14ac:dyDescent="0.2">
      <c r="A52" s="306">
        <v>71</v>
      </c>
      <c r="B52" s="307" t="s">
        <v>276</v>
      </c>
      <c r="C52" s="308"/>
      <c r="D52" s="113">
        <v>10.067469610795138</v>
      </c>
      <c r="E52" s="115">
        <v>14444</v>
      </c>
      <c r="F52" s="114">
        <v>14383</v>
      </c>
      <c r="G52" s="114">
        <v>14454</v>
      </c>
      <c r="H52" s="114">
        <v>14069</v>
      </c>
      <c r="I52" s="140">
        <v>14101</v>
      </c>
      <c r="J52" s="115">
        <v>343</v>
      </c>
      <c r="K52" s="116">
        <v>2.4324515991773632</v>
      </c>
    </row>
    <row r="53" spans="1:11" ht="14.1" customHeight="1" x14ac:dyDescent="0.2">
      <c r="A53" s="306" t="s">
        <v>277</v>
      </c>
      <c r="B53" s="307" t="s">
        <v>278</v>
      </c>
      <c r="C53" s="308"/>
      <c r="D53" s="113">
        <v>3.4383015501282479</v>
      </c>
      <c r="E53" s="115">
        <v>4933</v>
      </c>
      <c r="F53" s="114">
        <v>4889</v>
      </c>
      <c r="G53" s="114">
        <v>4930</v>
      </c>
      <c r="H53" s="114">
        <v>4811</v>
      </c>
      <c r="I53" s="140">
        <v>4801</v>
      </c>
      <c r="J53" s="115">
        <v>132</v>
      </c>
      <c r="K53" s="116">
        <v>2.7494272026661113</v>
      </c>
    </row>
    <row r="54" spans="1:11" ht="14.1" customHeight="1" x14ac:dyDescent="0.2">
      <c r="A54" s="306" t="s">
        <v>279</v>
      </c>
      <c r="B54" s="307" t="s">
        <v>280</v>
      </c>
      <c r="C54" s="308"/>
      <c r="D54" s="113">
        <v>5.8108899297423884</v>
      </c>
      <c r="E54" s="115">
        <v>8337</v>
      </c>
      <c r="F54" s="114">
        <v>8327</v>
      </c>
      <c r="G54" s="114">
        <v>8366</v>
      </c>
      <c r="H54" s="114">
        <v>8137</v>
      </c>
      <c r="I54" s="140">
        <v>8188</v>
      </c>
      <c r="J54" s="115">
        <v>149</v>
      </c>
      <c r="K54" s="116">
        <v>1.8197361993160723</v>
      </c>
    </row>
    <row r="55" spans="1:11" ht="14.1" customHeight="1" x14ac:dyDescent="0.2">
      <c r="A55" s="306">
        <v>72</v>
      </c>
      <c r="B55" s="307" t="s">
        <v>281</v>
      </c>
      <c r="C55" s="308"/>
      <c r="D55" s="113">
        <v>3.2570815211330433</v>
      </c>
      <c r="E55" s="115">
        <v>4673</v>
      </c>
      <c r="F55" s="114">
        <v>4710</v>
      </c>
      <c r="G55" s="114">
        <v>4734</v>
      </c>
      <c r="H55" s="114">
        <v>4592</v>
      </c>
      <c r="I55" s="140">
        <v>4610</v>
      </c>
      <c r="J55" s="115">
        <v>63</v>
      </c>
      <c r="K55" s="116">
        <v>1.3665943600867678</v>
      </c>
    </row>
    <row r="56" spans="1:11" ht="14.1" customHeight="1" x14ac:dyDescent="0.2">
      <c r="A56" s="306" t="s">
        <v>282</v>
      </c>
      <c r="B56" s="307" t="s">
        <v>283</v>
      </c>
      <c r="C56" s="308"/>
      <c r="D56" s="113">
        <v>1.5166722426675587</v>
      </c>
      <c r="E56" s="115">
        <v>2176</v>
      </c>
      <c r="F56" s="114">
        <v>2201</v>
      </c>
      <c r="G56" s="114">
        <v>2217</v>
      </c>
      <c r="H56" s="114">
        <v>2147</v>
      </c>
      <c r="I56" s="140">
        <v>2168</v>
      </c>
      <c r="J56" s="115">
        <v>8</v>
      </c>
      <c r="K56" s="116">
        <v>0.36900369003690037</v>
      </c>
    </row>
    <row r="57" spans="1:11" ht="14.1" customHeight="1" x14ac:dyDescent="0.2">
      <c r="A57" s="306" t="s">
        <v>284</v>
      </c>
      <c r="B57" s="307" t="s">
        <v>285</v>
      </c>
      <c r="C57" s="308"/>
      <c r="D57" s="113">
        <v>1.1131091780974685</v>
      </c>
      <c r="E57" s="115">
        <v>1597</v>
      </c>
      <c r="F57" s="114">
        <v>1594</v>
      </c>
      <c r="G57" s="114">
        <v>1592</v>
      </c>
      <c r="H57" s="114">
        <v>1576</v>
      </c>
      <c r="I57" s="140">
        <v>1559</v>
      </c>
      <c r="J57" s="115">
        <v>38</v>
      </c>
      <c r="K57" s="116">
        <v>2.4374599101988452</v>
      </c>
    </row>
    <row r="58" spans="1:11" ht="14.1" customHeight="1" x14ac:dyDescent="0.2">
      <c r="A58" s="306">
        <v>73</v>
      </c>
      <c r="B58" s="307" t="s">
        <v>286</v>
      </c>
      <c r="C58" s="308"/>
      <c r="D58" s="113">
        <v>1.3960912233745957</v>
      </c>
      <c r="E58" s="115">
        <v>2003</v>
      </c>
      <c r="F58" s="114">
        <v>1996</v>
      </c>
      <c r="G58" s="114">
        <v>2007</v>
      </c>
      <c r="H58" s="114">
        <v>1940</v>
      </c>
      <c r="I58" s="140">
        <v>1955</v>
      </c>
      <c r="J58" s="115">
        <v>48</v>
      </c>
      <c r="K58" s="116">
        <v>2.4552429667519182</v>
      </c>
    </row>
    <row r="59" spans="1:11" ht="14.1" customHeight="1" x14ac:dyDescent="0.2">
      <c r="A59" s="306" t="s">
        <v>287</v>
      </c>
      <c r="B59" s="307" t="s">
        <v>288</v>
      </c>
      <c r="C59" s="308"/>
      <c r="D59" s="113">
        <v>1.0092561614809858</v>
      </c>
      <c r="E59" s="115">
        <v>1448</v>
      </c>
      <c r="F59" s="114">
        <v>1431</v>
      </c>
      <c r="G59" s="114">
        <v>1433</v>
      </c>
      <c r="H59" s="114">
        <v>1390</v>
      </c>
      <c r="I59" s="140">
        <v>1394</v>
      </c>
      <c r="J59" s="115">
        <v>54</v>
      </c>
      <c r="K59" s="116">
        <v>3.873744619799139</v>
      </c>
    </row>
    <row r="60" spans="1:11" ht="14.1" customHeight="1" x14ac:dyDescent="0.2">
      <c r="A60" s="306">
        <v>81</v>
      </c>
      <c r="B60" s="307" t="s">
        <v>289</v>
      </c>
      <c r="C60" s="308"/>
      <c r="D60" s="113">
        <v>7.1742221478755432</v>
      </c>
      <c r="E60" s="115">
        <v>10293</v>
      </c>
      <c r="F60" s="114">
        <v>10263</v>
      </c>
      <c r="G60" s="114">
        <v>10181</v>
      </c>
      <c r="H60" s="114">
        <v>9789</v>
      </c>
      <c r="I60" s="140">
        <v>9809</v>
      </c>
      <c r="J60" s="115">
        <v>484</v>
      </c>
      <c r="K60" s="116">
        <v>4.9342440615761038</v>
      </c>
    </row>
    <row r="61" spans="1:11" ht="14.1" customHeight="1" x14ac:dyDescent="0.2">
      <c r="A61" s="306" t="s">
        <v>290</v>
      </c>
      <c r="B61" s="307" t="s">
        <v>291</v>
      </c>
      <c r="C61" s="308"/>
      <c r="D61" s="113">
        <v>1.9355693096910895</v>
      </c>
      <c r="E61" s="115">
        <v>2777</v>
      </c>
      <c r="F61" s="114">
        <v>2801</v>
      </c>
      <c r="G61" s="114">
        <v>2817</v>
      </c>
      <c r="H61" s="114">
        <v>2690</v>
      </c>
      <c r="I61" s="140">
        <v>2710</v>
      </c>
      <c r="J61" s="115">
        <v>67</v>
      </c>
      <c r="K61" s="116">
        <v>2.4723247232472323</v>
      </c>
    </row>
    <row r="62" spans="1:11" ht="14.1" customHeight="1" x14ac:dyDescent="0.2">
      <c r="A62" s="306" t="s">
        <v>292</v>
      </c>
      <c r="B62" s="307" t="s">
        <v>293</v>
      </c>
      <c r="C62" s="308"/>
      <c r="D62" s="113">
        <v>3.2312925170068025</v>
      </c>
      <c r="E62" s="115">
        <v>4636</v>
      </c>
      <c r="F62" s="114">
        <v>4616</v>
      </c>
      <c r="G62" s="114">
        <v>4567</v>
      </c>
      <c r="H62" s="114">
        <v>4413</v>
      </c>
      <c r="I62" s="140">
        <v>4394</v>
      </c>
      <c r="J62" s="115">
        <v>242</v>
      </c>
      <c r="K62" s="116">
        <v>5.5075102412380517</v>
      </c>
    </row>
    <row r="63" spans="1:11" ht="14.1" customHeight="1" x14ac:dyDescent="0.2">
      <c r="A63" s="306"/>
      <c r="B63" s="307" t="s">
        <v>294</v>
      </c>
      <c r="C63" s="308"/>
      <c r="D63" s="113">
        <v>2.8995204639232743</v>
      </c>
      <c r="E63" s="115">
        <v>4160</v>
      </c>
      <c r="F63" s="114">
        <v>4138</v>
      </c>
      <c r="G63" s="114">
        <v>4093</v>
      </c>
      <c r="H63" s="114">
        <v>3978</v>
      </c>
      <c r="I63" s="140">
        <v>3963</v>
      </c>
      <c r="J63" s="115">
        <v>197</v>
      </c>
      <c r="K63" s="116">
        <v>4.9709815796114052</v>
      </c>
    </row>
    <row r="64" spans="1:11" ht="14.1" customHeight="1" x14ac:dyDescent="0.2">
      <c r="A64" s="306" t="s">
        <v>295</v>
      </c>
      <c r="B64" s="307" t="s">
        <v>296</v>
      </c>
      <c r="C64" s="308"/>
      <c r="D64" s="113">
        <v>0.57851009256161479</v>
      </c>
      <c r="E64" s="115">
        <v>830</v>
      </c>
      <c r="F64" s="114">
        <v>804</v>
      </c>
      <c r="G64" s="114">
        <v>790</v>
      </c>
      <c r="H64" s="114">
        <v>771</v>
      </c>
      <c r="I64" s="140">
        <v>768</v>
      </c>
      <c r="J64" s="115">
        <v>62</v>
      </c>
      <c r="K64" s="116">
        <v>8.0729166666666661</v>
      </c>
    </row>
    <row r="65" spans="1:11" ht="14.1" customHeight="1" x14ac:dyDescent="0.2">
      <c r="A65" s="306" t="s">
        <v>297</v>
      </c>
      <c r="B65" s="307" t="s">
        <v>298</v>
      </c>
      <c r="C65" s="308"/>
      <c r="D65" s="113">
        <v>0.74369911899185903</v>
      </c>
      <c r="E65" s="115">
        <v>1067</v>
      </c>
      <c r="F65" s="114">
        <v>1062</v>
      </c>
      <c r="G65" s="114">
        <v>1034</v>
      </c>
      <c r="H65" s="114">
        <v>953</v>
      </c>
      <c r="I65" s="140">
        <v>968</v>
      </c>
      <c r="J65" s="115">
        <v>99</v>
      </c>
      <c r="K65" s="116">
        <v>10.227272727272727</v>
      </c>
    </row>
    <row r="66" spans="1:11" ht="14.1" customHeight="1" x14ac:dyDescent="0.2">
      <c r="A66" s="306">
        <v>82</v>
      </c>
      <c r="B66" s="307" t="s">
        <v>299</v>
      </c>
      <c r="C66" s="308"/>
      <c r="D66" s="113">
        <v>2.541959406713505</v>
      </c>
      <c r="E66" s="115">
        <v>3647</v>
      </c>
      <c r="F66" s="114">
        <v>3660</v>
      </c>
      <c r="G66" s="114">
        <v>3662</v>
      </c>
      <c r="H66" s="114">
        <v>3552</v>
      </c>
      <c r="I66" s="140">
        <v>3560</v>
      </c>
      <c r="J66" s="115">
        <v>87</v>
      </c>
      <c r="K66" s="116">
        <v>2.4438202247191012</v>
      </c>
    </row>
    <row r="67" spans="1:11" ht="14.1" customHeight="1" x14ac:dyDescent="0.2">
      <c r="A67" s="306" t="s">
        <v>300</v>
      </c>
      <c r="B67" s="307" t="s">
        <v>301</v>
      </c>
      <c r="C67" s="308"/>
      <c r="D67" s="113">
        <v>1.4692762350841977</v>
      </c>
      <c r="E67" s="115">
        <v>2108</v>
      </c>
      <c r="F67" s="114">
        <v>2121</v>
      </c>
      <c r="G67" s="114">
        <v>2099</v>
      </c>
      <c r="H67" s="114">
        <v>2037</v>
      </c>
      <c r="I67" s="140">
        <v>2037</v>
      </c>
      <c r="J67" s="115">
        <v>71</v>
      </c>
      <c r="K67" s="116">
        <v>3.4855179185076093</v>
      </c>
    </row>
    <row r="68" spans="1:11" ht="14.1" customHeight="1" x14ac:dyDescent="0.2">
      <c r="A68" s="306" t="s">
        <v>302</v>
      </c>
      <c r="B68" s="307" t="s">
        <v>303</v>
      </c>
      <c r="C68" s="308"/>
      <c r="D68" s="113">
        <v>0.65099810415969661</v>
      </c>
      <c r="E68" s="115">
        <v>934</v>
      </c>
      <c r="F68" s="114">
        <v>929</v>
      </c>
      <c r="G68" s="114">
        <v>949</v>
      </c>
      <c r="H68" s="114">
        <v>925</v>
      </c>
      <c r="I68" s="140">
        <v>932</v>
      </c>
      <c r="J68" s="115">
        <v>2</v>
      </c>
      <c r="K68" s="116">
        <v>0.21459227467811159</v>
      </c>
    </row>
    <row r="69" spans="1:11" ht="14.1" customHeight="1" x14ac:dyDescent="0.2">
      <c r="A69" s="306">
        <v>83</v>
      </c>
      <c r="B69" s="307" t="s">
        <v>304</v>
      </c>
      <c r="C69" s="308"/>
      <c r="D69" s="113">
        <v>6.1231459797033567</v>
      </c>
      <c r="E69" s="115">
        <v>8785</v>
      </c>
      <c r="F69" s="114">
        <v>8728</v>
      </c>
      <c r="G69" s="114">
        <v>8666</v>
      </c>
      <c r="H69" s="114">
        <v>8347</v>
      </c>
      <c r="I69" s="140">
        <v>8301</v>
      </c>
      <c r="J69" s="115">
        <v>484</v>
      </c>
      <c r="K69" s="116">
        <v>5.8306228165281295</v>
      </c>
    </row>
    <row r="70" spans="1:11" ht="14.1" customHeight="1" x14ac:dyDescent="0.2">
      <c r="A70" s="306" t="s">
        <v>305</v>
      </c>
      <c r="B70" s="307" t="s">
        <v>306</v>
      </c>
      <c r="C70" s="308"/>
      <c r="D70" s="113">
        <v>4.9061837849894054</v>
      </c>
      <c r="E70" s="115">
        <v>7039</v>
      </c>
      <c r="F70" s="114">
        <v>7009</v>
      </c>
      <c r="G70" s="114">
        <v>6953</v>
      </c>
      <c r="H70" s="114">
        <v>6687</v>
      </c>
      <c r="I70" s="140">
        <v>6675</v>
      </c>
      <c r="J70" s="115">
        <v>364</v>
      </c>
      <c r="K70" s="116">
        <v>5.4531835205992509</v>
      </c>
    </row>
    <row r="71" spans="1:11" ht="14.1" customHeight="1" x14ac:dyDescent="0.2">
      <c r="A71" s="306"/>
      <c r="B71" s="307" t="s">
        <v>307</v>
      </c>
      <c r="C71" s="308"/>
      <c r="D71" s="113">
        <v>2.5328984052637447</v>
      </c>
      <c r="E71" s="115">
        <v>3634</v>
      </c>
      <c r="F71" s="114">
        <v>3606</v>
      </c>
      <c r="G71" s="114">
        <v>3584</v>
      </c>
      <c r="H71" s="114">
        <v>3397</v>
      </c>
      <c r="I71" s="140">
        <v>3383</v>
      </c>
      <c r="J71" s="115">
        <v>251</v>
      </c>
      <c r="K71" s="116">
        <v>7.4194501921371563</v>
      </c>
    </row>
    <row r="72" spans="1:11" ht="14.1" customHeight="1" x14ac:dyDescent="0.2">
      <c r="A72" s="306">
        <v>84</v>
      </c>
      <c r="B72" s="307" t="s">
        <v>308</v>
      </c>
      <c r="C72" s="308"/>
      <c r="D72" s="113">
        <v>0.94025315044050406</v>
      </c>
      <c r="E72" s="115">
        <v>1349</v>
      </c>
      <c r="F72" s="114">
        <v>1369</v>
      </c>
      <c r="G72" s="114">
        <v>1370</v>
      </c>
      <c r="H72" s="114">
        <v>1361</v>
      </c>
      <c r="I72" s="140">
        <v>1339</v>
      </c>
      <c r="J72" s="115">
        <v>10</v>
      </c>
      <c r="K72" s="116">
        <v>0.74682598954443613</v>
      </c>
    </row>
    <row r="73" spans="1:11" ht="14.1" customHeight="1" x14ac:dyDescent="0.2">
      <c r="A73" s="306" t="s">
        <v>309</v>
      </c>
      <c r="B73" s="307" t="s">
        <v>310</v>
      </c>
      <c r="C73" s="308"/>
      <c r="D73" s="113">
        <v>0.32201405152224827</v>
      </c>
      <c r="E73" s="115">
        <v>462</v>
      </c>
      <c r="F73" s="114">
        <v>480</v>
      </c>
      <c r="G73" s="114">
        <v>468</v>
      </c>
      <c r="H73" s="114">
        <v>476</v>
      </c>
      <c r="I73" s="140">
        <v>469</v>
      </c>
      <c r="J73" s="115">
        <v>-7</v>
      </c>
      <c r="K73" s="116">
        <v>-1.4925373134328359</v>
      </c>
    </row>
    <row r="74" spans="1:11" ht="14.1" customHeight="1" x14ac:dyDescent="0.2">
      <c r="A74" s="306" t="s">
        <v>311</v>
      </c>
      <c r="B74" s="307" t="s">
        <v>312</v>
      </c>
      <c r="C74" s="308"/>
      <c r="D74" s="113">
        <v>0.28995204639232741</v>
      </c>
      <c r="E74" s="115">
        <v>416</v>
      </c>
      <c r="F74" s="114">
        <v>424</v>
      </c>
      <c r="G74" s="114">
        <v>439</v>
      </c>
      <c r="H74" s="114">
        <v>434</v>
      </c>
      <c r="I74" s="140">
        <v>434</v>
      </c>
      <c r="J74" s="115">
        <v>-18</v>
      </c>
      <c r="K74" s="116">
        <v>-4.1474654377880187</v>
      </c>
    </row>
    <row r="75" spans="1:11" ht="14.1" customHeight="1" x14ac:dyDescent="0.2">
      <c r="A75" s="306" t="s">
        <v>313</v>
      </c>
      <c r="B75" s="307" t="s">
        <v>314</v>
      </c>
      <c r="C75" s="308"/>
      <c r="D75" s="113">
        <v>5.0881008140961304E-2</v>
      </c>
      <c r="E75" s="115">
        <v>73</v>
      </c>
      <c r="F75" s="114">
        <v>72</v>
      </c>
      <c r="G75" s="114">
        <v>68</v>
      </c>
      <c r="H75" s="114">
        <v>67</v>
      </c>
      <c r="I75" s="140">
        <v>64</v>
      </c>
      <c r="J75" s="115">
        <v>9</v>
      </c>
      <c r="K75" s="116">
        <v>14.0625</v>
      </c>
    </row>
    <row r="76" spans="1:11" ht="14.1" customHeight="1" x14ac:dyDescent="0.2">
      <c r="A76" s="306">
        <v>91</v>
      </c>
      <c r="B76" s="307" t="s">
        <v>315</v>
      </c>
      <c r="C76" s="308"/>
      <c r="D76" s="113">
        <v>0.19028103044496486</v>
      </c>
      <c r="E76" s="115">
        <v>273</v>
      </c>
      <c r="F76" s="114">
        <v>258</v>
      </c>
      <c r="G76" s="114">
        <v>251</v>
      </c>
      <c r="H76" s="114">
        <v>240</v>
      </c>
      <c r="I76" s="140">
        <v>240</v>
      </c>
      <c r="J76" s="115">
        <v>33</v>
      </c>
      <c r="K76" s="116">
        <v>13.75</v>
      </c>
    </row>
    <row r="77" spans="1:11" ht="14.1" customHeight="1" x14ac:dyDescent="0.2">
      <c r="A77" s="306">
        <v>92</v>
      </c>
      <c r="B77" s="307" t="s">
        <v>316</v>
      </c>
      <c r="C77" s="308"/>
      <c r="D77" s="113">
        <v>0.51926508308241326</v>
      </c>
      <c r="E77" s="115">
        <v>745</v>
      </c>
      <c r="F77" s="114">
        <v>732</v>
      </c>
      <c r="G77" s="114">
        <v>712</v>
      </c>
      <c r="H77" s="114">
        <v>664</v>
      </c>
      <c r="I77" s="140">
        <v>646</v>
      </c>
      <c r="J77" s="115">
        <v>99</v>
      </c>
      <c r="K77" s="116">
        <v>15.325077399380804</v>
      </c>
    </row>
    <row r="78" spans="1:11" ht="14.1" customHeight="1" x14ac:dyDescent="0.2">
      <c r="A78" s="306">
        <v>93</v>
      </c>
      <c r="B78" s="307" t="s">
        <v>317</v>
      </c>
      <c r="C78" s="308"/>
      <c r="D78" s="113">
        <v>0.1212780194044831</v>
      </c>
      <c r="E78" s="115">
        <v>174</v>
      </c>
      <c r="F78" s="114">
        <v>170</v>
      </c>
      <c r="G78" s="114">
        <v>176</v>
      </c>
      <c r="H78" s="114">
        <v>163</v>
      </c>
      <c r="I78" s="140">
        <v>162</v>
      </c>
      <c r="J78" s="115">
        <v>12</v>
      </c>
      <c r="K78" s="116">
        <v>7.4074074074074074</v>
      </c>
    </row>
    <row r="79" spans="1:11" ht="14.1" customHeight="1" x14ac:dyDescent="0.2">
      <c r="A79" s="306">
        <v>94</v>
      </c>
      <c r="B79" s="307" t="s">
        <v>318</v>
      </c>
      <c r="C79" s="308"/>
      <c r="D79" s="113">
        <v>8.4337013493922156E-2</v>
      </c>
      <c r="E79" s="115">
        <v>121</v>
      </c>
      <c r="F79" s="114">
        <v>116</v>
      </c>
      <c r="G79" s="114">
        <v>124</v>
      </c>
      <c r="H79" s="114">
        <v>134</v>
      </c>
      <c r="I79" s="140">
        <v>130</v>
      </c>
      <c r="J79" s="115">
        <v>-9</v>
      </c>
      <c r="K79" s="116">
        <v>-6.9230769230769234</v>
      </c>
    </row>
    <row r="80" spans="1:11" ht="14.1" customHeight="1" x14ac:dyDescent="0.2">
      <c r="A80" s="306" t="s">
        <v>319</v>
      </c>
      <c r="B80" s="307" t="s">
        <v>320</v>
      </c>
      <c r="C80" s="308"/>
      <c r="D80" s="113">
        <v>5.5760008921601429E-3</v>
      </c>
      <c r="E80" s="115">
        <v>8</v>
      </c>
      <c r="F80" s="114">
        <v>6</v>
      </c>
      <c r="G80" s="114">
        <v>6</v>
      </c>
      <c r="H80" s="114">
        <v>10</v>
      </c>
      <c r="I80" s="140">
        <v>9</v>
      </c>
      <c r="J80" s="115">
        <v>-1</v>
      </c>
      <c r="K80" s="116">
        <v>-11.111111111111111</v>
      </c>
    </row>
    <row r="81" spans="1:11" ht="14.1" customHeight="1" x14ac:dyDescent="0.2">
      <c r="A81" s="310" t="s">
        <v>321</v>
      </c>
      <c r="B81" s="311" t="s">
        <v>224</v>
      </c>
      <c r="C81" s="312"/>
      <c r="D81" s="125">
        <v>5.8548009367681501E-2</v>
      </c>
      <c r="E81" s="143">
        <v>84</v>
      </c>
      <c r="F81" s="144">
        <v>94</v>
      </c>
      <c r="G81" s="144">
        <v>88</v>
      </c>
      <c r="H81" s="144">
        <v>89</v>
      </c>
      <c r="I81" s="145">
        <v>99</v>
      </c>
      <c r="J81" s="143">
        <v>-15</v>
      </c>
      <c r="K81" s="146">
        <v>-15.151515151515152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38071</v>
      </c>
      <c r="E12" s="114">
        <v>39192</v>
      </c>
      <c r="F12" s="114">
        <v>39538</v>
      </c>
      <c r="G12" s="114">
        <v>39735</v>
      </c>
      <c r="H12" s="140">
        <v>38980</v>
      </c>
      <c r="I12" s="115">
        <v>-909</v>
      </c>
      <c r="J12" s="116">
        <v>-2.3319651103129808</v>
      </c>
      <c r="K12"/>
      <c r="L12"/>
      <c r="M12"/>
      <c r="N12"/>
      <c r="O12"/>
      <c r="P12"/>
    </row>
    <row r="13" spans="1:16" s="110" customFormat="1" ht="14.45" customHeight="1" x14ac:dyDescent="0.2">
      <c r="A13" s="120" t="s">
        <v>105</v>
      </c>
      <c r="B13" s="119" t="s">
        <v>106</v>
      </c>
      <c r="C13" s="113">
        <v>40.390323343227131</v>
      </c>
      <c r="D13" s="115">
        <v>15377</v>
      </c>
      <c r="E13" s="114">
        <v>15755</v>
      </c>
      <c r="F13" s="114">
        <v>15794</v>
      </c>
      <c r="G13" s="114">
        <v>15801</v>
      </c>
      <c r="H13" s="140">
        <v>15455</v>
      </c>
      <c r="I13" s="115">
        <v>-78</v>
      </c>
      <c r="J13" s="116">
        <v>-0.50469103849886765</v>
      </c>
      <c r="K13"/>
      <c r="L13"/>
      <c r="M13"/>
      <c r="N13"/>
      <c r="O13"/>
      <c r="P13"/>
    </row>
    <row r="14" spans="1:16" s="110" customFormat="1" ht="14.45" customHeight="1" x14ac:dyDescent="0.2">
      <c r="A14" s="120"/>
      <c r="B14" s="119" t="s">
        <v>107</v>
      </c>
      <c r="C14" s="113">
        <v>59.609676656772869</v>
      </c>
      <c r="D14" s="115">
        <v>22694</v>
      </c>
      <c r="E14" s="114">
        <v>23437</v>
      </c>
      <c r="F14" s="114">
        <v>23744</v>
      </c>
      <c r="G14" s="114">
        <v>23934</v>
      </c>
      <c r="H14" s="140">
        <v>23525</v>
      </c>
      <c r="I14" s="115">
        <v>-831</v>
      </c>
      <c r="J14" s="116">
        <v>-3.5324123273113708</v>
      </c>
      <c r="K14"/>
      <c r="L14"/>
      <c r="M14"/>
      <c r="N14"/>
      <c r="O14"/>
      <c r="P14"/>
    </row>
    <row r="15" spans="1:16" s="110" customFormat="1" ht="14.45" customHeight="1" x14ac:dyDescent="0.2">
      <c r="A15" s="118" t="s">
        <v>105</v>
      </c>
      <c r="B15" s="121" t="s">
        <v>108</v>
      </c>
      <c r="C15" s="113">
        <v>18.625725617924406</v>
      </c>
      <c r="D15" s="115">
        <v>7091</v>
      </c>
      <c r="E15" s="114">
        <v>7426</v>
      </c>
      <c r="F15" s="114">
        <v>7447</v>
      </c>
      <c r="G15" s="114">
        <v>7597</v>
      </c>
      <c r="H15" s="140">
        <v>7234</v>
      </c>
      <c r="I15" s="115">
        <v>-143</v>
      </c>
      <c r="J15" s="116">
        <v>-1.9767763339784352</v>
      </c>
      <c r="K15"/>
      <c r="L15"/>
      <c r="M15"/>
      <c r="N15"/>
      <c r="O15"/>
      <c r="P15"/>
    </row>
    <row r="16" spans="1:16" s="110" customFormat="1" ht="14.45" customHeight="1" x14ac:dyDescent="0.2">
      <c r="A16" s="118"/>
      <c r="B16" s="121" t="s">
        <v>109</v>
      </c>
      <c r="C16" s="113">
        <v>45.7960127130887</v>
      </c>
      <c r="D16" s="115">
        <v>17435</v>
      </c>
      <c r="E16" s="114">
        <v>18070</v>
      </c>
      <c r="F16" s="114">
        <v>18327</v>
      </c>
      <c r="G16" s="114">
        <v>18457</v>
      </c>
      <c r="H16" s="140">
        <v>18280</v>
      </c>
      <c r="I16" s="115">
        <v>-845</v>
      </c>
      <c r="J16" s="116">
        <v>-4.6225382932166301</v>
      </c>
      <c r="K16"/>
      <c r="L16"/>
      <c r="M16"/>
      <c r="N16"/>
      <c r="O16"/>
      <c r="P16"/>
    </row>
    <row r="17" spans="1:16" s="110" customFormat="1" ht="14.45" customHeight="1" x14ac:dyDescent="0.2">
      <c r="A17" s="118"/>
      <c r="B17" s="121" t="s">
        <v>110</v>
      </c>
      <c r="C17" s="113">
        <v>20.209608363321163</v>
      </c>
      <c r="D17" s="115">
        <v>7694</v>
      </c>
      <c r="E17" s="114">
        <v>7751</v>
      </c>
      <c r="F17" s="114">
        <v>7838</v>
      </c>
      <c r="G17" s="114">
        <v>7847</v>
      </c>
      <c r="H17" s="140">
        <v>7751</v>
      </c>
      <c r="I17" s="115">
        <v>-57</v>
      </c>
      <c r="J17" s="116">
        <v>-0.73538898206683012</v>
      </c>
      <c r="K17"/>
      <c r="L17"/>
      <c r="M17"/>
      <c r="N17"/>
      <c r="O17"/>
      <c r="P17"/>
    </row>
    <row r="18" spans="1:16" s="110" customFormat="1" ht="14.45" customHeight="1" x14ac:dyDescent="0.2">
      <c r="A18" s="120"/>
      <c r="B18" s="121" t="s">
        <v>111</v>
      </c>
      <c r="C18" s="113">
        <v>15.368653305665729</v>
      </c>
      <c r="D18" s="115">
        <v>5851</v>
      </c>
      <c r="E18" s="114">
        <v>5945</v>
      </c>
      <c r="F18" s="114">
        <v>5926</v>
      </c>
      <c r="G18" s="114">
        <v>5834</v>
      </c>
      <c r="H18" s="140">
        <v>5715</v>
      </c>
      <c r="I18" s="115">
        <v>136</v>
      </c>
      <c r="J18" s="116">
        <v>2.379702537182852</v>
      </c>
      <c r="K18"/>
      <c r="L18"/>
      <c r="M18"/>
      <c r="N18"/>
      <c r="O18"/>
      <c r="P18"/>
    </row>
    <row r="19" spans="1:16" s="110" customFormat="1" ht="14.45" customHeight="1" x14ac:dyDescent="0.2">
      <c r="A19" s="120"/>
      <c r="B19" s="121" t="s">
        <v>112</v>
      </c>
      <c r="C19" s="113">
        <v>1.6048961151532664</v>
      </c>
      <c r="D19" s="115">
        <v>611</v>
      </c>
      <c r="E19" s="114">
        <v>634</v>
      </c>
      <c r="F19" s="114">
        <v>663</v>
      </c>
      <c r="G19" s="114">
        <v>554</v>
      </c>
      <c r="H19" s="140">
        <v>534</v>
      </c>
      <c r="I19" s="115">
        <v>77</v>
      </c>
      <c r="J19" s="116">
        <v>14.419475655430711</v>
      </c>
      <c r="K19"/>
      <c r="L19"/>
      <c r="M19"/>
      <c r="N19"/>
      <c r="O19"/>
      <c r="P19"/>
    </row>
    <row r="20" spans="1:16" s="110" customFormat="1" ht="14.45" customHeight="1" x14ac:dyDescent="0.2">
      <c r="A20" s="120" t="s">
        <v>113</v>
      </c>
      <c r="B20" s="119" t="s">
        <v>116</v>
      </c>
      <c r="C20" s="113">
        <v>93.349268472065347</v>
      </c>
      <c r="D20" s="115">
        <v>35539</v>
      </c>
      <c r="E20" s="114">
        <v>36675</v>
      </c>
      <c r="F20" s="114">
        <v>37063</v>
      </c>
      <c r="G20" s="114">
        <v>37255</v>
      </c>
      <c r="H20" s="140">
        <v>36706</v>
      </c>
      <c r="I20" s="115">
        <v>-1167</v>
      </c>
      <c r="J20" s="116">
        <v>-3.1793167329591894</v>
      </c>
      <c r="K20"/>
      <c r="L20"/>
      <c r="M20"/>
      <c r="N20"/>
      <c r="O20"/>
      <c r="P20"/>
    </row>
    <row r="21" spans="1:16" s="110" customFormat="1" ht="14.45" customHeight="1" x14ac:dyDescent="0.2">
      <c r="A21" s="123"/>
      <c r="B21" s="124" t="s">
        <v>117</v>
      </c>
      <c r="C21" s="125">
        <v>6.5088912820782223</v>
      </c>
      <c r="D21" s="143">
        <v>2478</v>
      </c>
      <c r="E21" s="144">
        <v>2459</v>
      </c>
      <c r="F21" s="144">
        <v>2408</v>
      </c>
      <c r="G21" s="144">
        <v>2410</v>
      </c>
      <c r="H21" s="145">
        <v>2216</v>
      </c>
      <c r="I21" s="143">
        <v>262</v>
      </c>
      <c r="J21" s="146">
        <v>11.823104693140793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727574</v>
      </c>
      <c r="E23" s="114">
        <v>756013</v>
      </c>
      <c r="F23" s="114">
        <v>760512</v>
      </c>
      <c r="G23" s="114">
        <v>766078</v>
      </c>
      <c r="H23" s="140">
        <v>749151</v>
      </c>
      <c r="I23" s="115">
        <v>-21577</v>
      </c>
      <c r="J23" s="116">
        <v>-2.8801937126160149</v>
      </c>
      <c r="K23"/>
      <c r="L23"/>
      <c r="M23"/>
      <c r="N23"/>
      <c r="O23"/>
      <c r="P23"/>
    </row>
    <row r="24" spans="1:16" s="110" customFormat="1" ht="14.45" customHeight="1" x14ac:dyDescent="0.2">
      <c r="A24" s="120" t="s">
        <v>105</v>
      </c>
      <c r="B24" s="119" t="s">
        <v>106</v>
      </c>
      <c r="C24" s="113">
        <v>40.626108134705198</v>
      </c>
      <c r="D24" s="115">
        <v>295585</v>
      </c>
      <c r="E24" s="114">
        <v>305608</v>
      </c>
      <c r="F24" s="114">
        <v>307415</v>
      </c>
      <c r="G24" s="114">
        <v>307749</v>
      </c>
      <c r="H24" s="140">
        <v>299849</v>
      </c>
      <c r="I24" s="115">
        <v>-4264</v>
      </c>
      <c r="J24" s="116">
        <v>-1.4220490980460165</v>
      </c>
      <c r="K24"/>
      <c r="L24"/>
      <c r="M24"/>
      <c r="N24"/>
      <c r="O24"/>
      <c r="P24"/>
    </row>
    <row r="25" spans="1:16" s="110" customFormat="1" ht="14.45" customHeight="1" x14ac:dyDescent="0.2">
      <c r="A25" s="120"/>
      <c r="B25" s="119" t="s">
        <v>107</v>
      </c>
      <c r="C25" s="113">
        <v>59.373891865294802</v>
      </c>
      <c r="D25" s="115">
        <v>431989</v>
      </c>
      <c r="E25" s="114">
        <v>450405</v>
      </c>
      <c r="F25" s="114">
        <v>453097</v>
      </c>
      <c r="G25" s="114">
        <v>458329</v>
      </c>
      <c r="H25" s="140">
        <v>449302</v>
      </c>
      <c r="I25" s="115">
        <v>-17313</v>
      </c>
      <c r="J25" s="116">
        <v>-3.8533102456699502</v>
      </c>
      <c r="K25"/>
      <c r="L25"/>
      <c r="M25"/>
      <c r="N25"/>
      <c r="O25"/>
      <c r="P25"/>
    </row>
    <row r="26" spans="1:16" s="110" customFormat="1" ht="14.45" customHeight="1" x14ac:dyDescent="0.2">
      <c r="A26" s="118" t="s">
        <v>105</v>
      </c>
      <c r="B26" s="121" t="s">
        <v>108</v>
      </c>
      <c r="C26" s="113">
        <v>18.742011121892755</v>
      </c>
      <c r="D26" s="115">
        <v>136362</v>
      </c>
      <c r="E26" s="114">
        <v>143633</v>
      </c>
      <c r="F26" s="114">
        <v>143796</v>
      </c>
      <c r="G26" s="114">
        <v>148587</v>
      </c>
      <c r="H26" s="140">
        <v>138735</v>
      </c>
      <c r="I26" s="115">
        <v>-2373</v>
      </c>
      <c r="J26" s="116">
        <v>-1.7104551843442535</v>
      </c>
      <c r="K26"/>
      <c r="L26"/>
      <c r="M26"/>
      <c r="N26"/>
      <c r="O26"/>
      <c r="P26"/>
    </row>
    <row r="27" spans="1:16" s="110" customFormat="1" ht="14.45" customHeight="1" x14ac:dyDescent="0.2">
      <c r="A27" s="118"/>
      <c r="B27" s="121" t="s">
        <v>109</v>
      </c>
      <c r="C27" s="113">
        <v>46.537121997212658</v>
      </c>
      <c r="D27" s="115">
        <v>338592</v>
      </c>
      <c r="E27" s="114">
        <v>354638</v>
      </c>
      <c r="F27" s="114">
        <v>358135</v>
      </c>
      <c r="G27" s="114">
        <v>360077</v>
      </c>
      <c r="H27" s="140">
        <v>357831</v>
      </c>
      <c r="I27" s="115">
        <v>-19239</v>
      </c>
      <c r="J27" s="116">
        <v>-5.3765604433377767</v>
      </c>
      <c r="K27"/>
      <c r="L27"/>
      <c r="M27"/>
      <c r="N27"/>
      <c r="O27"/>
      <c r="P27"/>
    </row>
    <row r="28" spans="1:16" s="110" customFormat="1" ht="14.45" customHeight="1" x14ac:dyDescent="0.2">
      <c r="A28" s="118"/>
      <c r="B28" s="121" t="s">
        <v>110</v>
      </c>
      <c r="C28" s="113">
        <v>18.958346504960321</v>
      </c>
      <c r="D28" s="115">
        <v>137936</v>
      </c>
      <c r="E28" s="114">
        <v>140642</v>
      </c>
      <c r="F28" s="114">
        <v>141563</v>
      </c>
      <c r="G28" s="114">
        <v>141545</v>
      </c>
      <c r="H28" s="140">
        <v>139611</v>
      </c>
      <c r="I28" s="115">
        <v>-1675</v>
      </c>
      <c r="J28" s="116">
        <v>-1.1997621963885368</v>
      </c>
      <c r="K28"/>
      <c r="L28"/>
      <c r="M28"/>
      <c r="N28"/>
      <c r="O28"/>
      <c r="P28"/>
    </row>
    <row r="29" spans="1:16" s="110" customFormat="1" ht="14.45" customHeight="1" x14ac:dyDescent="0.2">
      <c r="A29" s="118"/>
      <c r="B29" s="121" t="s">
        <v>111</v>
      </c>
      <c r="C29" s="113">
        <v>15.761970603677426</v>
      </c>
      <c r="D29" s="115">
        <v>114680</v>
      </c>
      <c r="E29" s="114">
        <v>117099</v>
      </c>
      <c r="F29" s="114">
        <v>117017</v>
      </c>
      <c r="G29" s="114">
        <v>115869</v>
      </c>
      <c r="H29" s="140">
        <v>112974</v>
      </c>
      <c r="I29" s="115">
        <v>1706</v>
      </c>
      <c r="J29" s="116">
        <v>1.5100819657620337</v>
      </c>
      <c r="K29"/>
      <c r="L29"/>
      <c r="M29"/>
      <c r="N29"/>
      <c r="O29"/>
      <c r="P29"/>
    </row>
    <row r="30" spans="1:16" s="110" customFormat="1" ht="14.45" customHeight="1" x14ac:dyDescent="0.2">
      <c r="A30" s="120"/>
      <c r="B30" s="121" t="s">
        <v>112</v>
      </c>
      <c r="C30" s="113">
        <v>1.5153097829224245</v>
      </c>
      <c r="D30" s="115">
        <v>11025</v>
      </c>
      <c r="E30" s="114">
        <v>11206</v>
      </c>
      <c r="F30" s="114">
        <v>11815</v>
      </c>
      <c r="G30" s="114">
        <v>10353</v>
      </c>
      <c r="H30" s="140">
        <v>9957</v>
      </c>
      <c r="I30" s="115">
        <v>1068</v>
      </c>
      <c r="J30" s="116">
        <v>10.726122326001807</v>
      </c>
      <c r="K30"/>
      <c r="L30"/>
      <c r="M30"/>
      <c r="N30"/>
      <c r="O30"/>
      <c r="P30"/>
    </row>
    <row r="31" spans="1:16" s="110" customFormat="1" ht="14.45" customHeight="1" x14ac:dyDescent="0.2">
      <c r="A31" s="120" t="s">
        <v>113</v>
      </c>
      <c r="B31" s="119" t="s">
        <v>116</v>
      </c>
      <c r="C31" s="113">
        <v>90.790490039501137</v>
      </c>
      <c r="D31" s="115">
        <v>660568</v>
      </c>
      <c r="E31" s="114">
        <v>686374</v>
      </c>
      <c r="F31" s="114">
        <v>690983</v>
      </c>
      <c r="G31" s="114">
        <v>697278</v>
      </c>
      <c r="H31" s="140">
        <v>682550</v>
      </c>
      <c r="I31" s="115">
        <v>-21982</v>
      </c>
      <c r="J31" s="116">
        <v>-3.2205699216174639</v>
      </c>
      <c r="K31"/>
      <c r="L31"/>
      <c r="M31"/>
      <c r="N31"/>
      <c r="O31"/>
      <c r="P31"/>
    </row>
    <row r="32" spans="1:16" s="110" customFormat="1" ht="14.45" customHeight="1" x14ac:dyDescent="0.2">
      <c r="A32" s="123"/>
      <c r="B32" s="124" t="s">
        <v>117</v>
      </c>
      <c r="C32" s="125">
        <v>8.9948238942018275</v>
      </c>
      <c r="D32" s="143">
        <v>65444</v>
      </c>
      <c r="E32" s="144">
        <v>67989</v>
      </c>
      <c r="F32" s="144">
        <v>67856</v>
      </c>
      <c r="G32" s="144">
        <v>67043</v>
      </c>
      <c r="H32" s="145">
        <v>64887</v>
      </c>
      <c r="I32" s="143">
        <v>557</v>
      </c>
      <c r="J32" s="146">
        <v>0.85841539907839781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37404</v>
      </c>
      <c r="E56" s="114">
        <v>38608</v>
      </c>
      <c r="F56" s="114">
        <v>38956</v>
      </c>
      <c r="G56" s="114">
        <v>39203</v>
      </c>
      <c r="H56" s="140">
        <v>38486</v>
      </c>
      <c r="I56" s="115">
        <v>-1082</v>
      </c>
      <c r="J56" s="116">
        <v>-2.8114119420048849</v>
      </c>
      <c r="K56"/>
      <c r="L56"/>
      <c r="M56"/>
      <c r="N56"/>
      <c r="O56"/>
      <c r="P56"/>
    </row>
    <row r="57" spans="1:16" s="110" customFormat="1" ht="14.45" customHeight="1" x14ac:dyDescent="0.2">
      <c r="A57" s="120" t="s">
        <v>105</v>
      </c>
      <c r="B57" s="119" t="s">
        <v>106</v>
      </c>
      <c r="C57" s="113">
        <v>39.60806330873703</v>
      </c>
      <c r="D57" s="115">
        <v>14815</v>
      </c>
      <c r="E57" s="114">
        <v>15238</v>
      </c>
      <c r="F57" s="114">
        <v>15301</v>
      </c>
      <c r="G57" s="114">
        <v>15313</v>
      </c>
      <c r="H57" s="140">
        <v>15029</v>
      </c>
      <c r="I57" s="115">
        <v>-214</v>
      </c>
      <c r="J57" s="116">
        <v>-1.4239137667176791</v>
      </c>
    </row>
    <row r="58" spans="1:16" s="110" customFormat="1" ht="14.45" customHeight="1" x14ac:dyDescent="0.2">
      <c r="A58" s="120"/>
      <c r="B58" s="119" t="s">
        <v>107</v>
      </c>
      <c r="C58" s="113">
        <v>60.39193669126297</v>
      </c>
      <c r="D58" s="115">
        <v>22589</v>
      </c>
      <c r="E58" s="114">
        <v>23370</v>
      </c>
      <c r="F58" s="114">
        <v>23655</v>
      </c>
      <c r="G58" s="114">
        <v>23890</v>
      </c>
      <c r="H58" s="140">
        <v>23457</v>
      </c>
      <c r="I58" s="115">
        <v>-868</v>
      </c>
      <c r="J58" s="116">
        <v>-3.7003879438973439</v>
      </c>
    </row>
    <row r="59" spans="1:16" s="110" customFormat="1" ht="14.45" customHeight="1" x14ac:dyDescent="0.2">
      <c r="A59" s="118" t="s">
        <v>105</v>
      </c>
      <c r="B59" s="121" t="s">
        <v>108</v>
      </c>
      <c r="C59" s="113">
        <v>17.920543257405626</v>
      </c>
      <c r="D59" s="115">
        <v>6703</v>
      </c>
      <c r="E59" s="114">
        <v>7023</v>
      </c>
      <c r="F59" s="114">
        <v>7086</v>
      </c>
      <c r="G59" s="114">
        <v>7187</v>
      </c>
      <c r="H59" s="140">
        <v>6805</v>
      </c>
      <c r="I59" s="115">
        <v>-102</v>
      </c>
      <c r="J59" s="116">
        <v>-1.4988978692138133</v>
      </c>
    </row>
    <row r="60" spans="1:16" s="110" customFormat="1" ht="14.45" customHeight="1" x14ac:dyDescent="0.2">
      <c r="A60" s="118"/>
      <c r="B60" s="121" t="s">
        <v>109</v>
      </c>
      <c r="C60" s="113">
        <v>46.184900010694044</v>
      </c>
      <c r="D60" s="115">
        <v>17275</v>
      </c>
      <c r="E60" s="114">
        <v>17972</v>
      </c>
      <c r="F60" s="114">
        <v>18213</v>
      </c>
      <c r="G60" s="114">
        <v>18428</v>
      </c>
      <c r="H60" s="140">
        <v>18346</v>
      </c>
      <c r="I60" s="115">
        <v>-1071</v>
      </c>
      <c r="J60" s="116">
        <v>-5.8377848032268611</v>
      </c>
    </row>
    <row r="61" spans="1:16" s="110" customFormat="1" ht="14.45" customHeight="1" x14ac:dyDescent="0.2">
      <c r="A61" s="118"/>
      <c r="B61" s="121" t="s">
        <v>110</v>
      </c>
      <c r="C61" s="113">
        <v>20.658218372366591</v>
      </c>
      <c r="D61" s="115">
        <v>7727</v>
      </c>
      <c r="E61" s="114">
        <v>7829</v>
      </c>
      <c r="F61" s="114">
        <v>7904</v>
      </c>
      <c r="G61" s="114">
        <v>7923</v>
      </c>
      <c r="H61" s="140">
        <v>7822</v>
      </c>
      <c r="I61" s="115">
        <v>-95</v>
      </c>
      <c r="J61" s="116">
        <v>-1.2145231398619278</v>
      </c>
    </row>
    <row r="62" spans="1:16" s="110" customFormat="1" ht="14.45" customHeight="1" x14ac:dyDescent="0.2">
      <c r="A62" s="120"/>
      <c r="B62" s="121" t="s">
        <v>111</v>
      </c>
      <c r="C62" s="113">
        <v>15.23633835953374</v>
      </c>
      <c r="D62" s="115">
        <v>5699</v>
      </c>
      <c r="E62" s="114">
        <v>5784</v>
      </c>
      <c r="F62" s="114">
        <v>5753</v>
      </c>
      <c r="G62" s="114">
        <v>5665</v>
      </c>
      <c r="H62" s="140">
        <v>5513</v>
      </c>
      <c r="I62" s="115">
        <v>186</v>
      </c>
      <c r="J62" s="116">
        <v>3.373843642300018</v>
      </c>
    </row>
    <row r="63" spans="1:16" s="110" customFormat="1" ht="14.45" customHeight="1" x14ac:dyDescent="0.2">
      <c r="A63" s="120"/>
      <c r="B63" s="121" t="s">
        <v>112</v>
      </c>
      <c r="C63" s="113">
        <v>1.6228210886536198</v>
      </c>
      <c r="D63" s="115">
        <v>607</v>
      </c>
      <c r="E63" s="114">
        <v>632</v>
      </c>
      <c r="F63" s="114">
        <v>653</v>
      </c>
      <c r="G63" s="114">
        <v>544</v>
      </c>
      <c r="H63" s="140">
        <v>517</v>
      </c>
      <c r="I63" s="115">
        <v>90</v>
      </c>
      <c r="J63" s="116">
        <v>17.408123791102515</v>
      </c>
    </row>
    <row r="64" spans="1:16" s="110" customFormat="1" ht="14.45" customHeight="1" x14ac:dyDescent="0.2">
      <c r="A64" s="120" t="s">
        <v>113</v>
      </c>
      <c r="B64" s="119" t="s">
        <v>116</v>
      </c>
      <c r="C64" s="113">
        <v>93.206608918832217</v>
      </c>
      <c r="D64" s="115">
        <v>34863</v>
      </c>
      <c r="E64" s="114">
        <v>36026</v>
      </c>
      <c r="F64" s="114">
        <v>36406</v>
      </c>
      <c r="G64" s="114">
        <v>36688</v>
      </c>
      <c r="H64" s="140">
        <v>36080</v>
      </c>
      <c r="I64" s="115">
        <v>-1217</v>
      </c>
      <c r="J64" s="116">
        <v>-3.373059866962306</v>
      </c>
    </row>
    <row r="65" spans="1:10" s="110" customFormat="1" ht="14.45" customHeight="1" x14ac:dyDescent="0.2">
      <c r="A65" s="123"/>
      <c r="B65" s="124" t="s">
        <v>117</v>
      </c>
      <c r="C65" s="125">
        <v>6.6516950058817237</v>
      </c>
      <c r="D65" s="143">
        <v>2488</v>
      </c>
      <c r="E65" s="144">
        <v>2526</v>
      </c>
      <c r="F65" s="144">
        <v>2483</v>
      </c>
      <c r="G65" s="144">
        <v>2445</v>
      </c>
      <c r="H65" s="145">
        <v>2345</v>
      </c>
      <c r="I65" s="143">
        <v>143</v>
      </c>
      <c r="J65" s="146">
        <v>6.0980810234541574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38071</v>
      </c>
      <c r="G11" s="114">
        <v>39192</v>
      </c>
      <c r="H11" s="114">
        <v>39538</v>
      </c>
      <c r="I11" s="114">
        <v>39735</v>
      </c>
      <c r="J11" s="140">
        <v>38980</v>
      </c>
      <c r="K11" s="114">
        <v>-909</v>
      </c>
      <c r="L11" s="116">
        <v>-2.3319651103129808</v>
      </c>
    </row>
    <row r="12" spans="1:17" s="110" customFormat="1" ht="24" customHeight="1" x14ac:dyDescent="0.2">
      <c r="A12" s="604" t="s">
        <v>185</v>
      </c>
      <c r="B12" s="605"/>
      <c r="C12" s="605"/>
      <c r="D12" s="606"/>
      <c r="E12" s="113">
        <v>40.390323343227131</v>
      </c>
      <c r="F12" s="115">
        <v>15377</v>
      </c>
      <c r="G12" s="114">
        <v>15755</v>
      </c>
      <c r="H12" s="114">
        <v>15794</v>
      </c>
      <c r="I12" s="114">
        <v>15801</v>
      </c>
      <c r="J12" s="140">
        <v>15455</v>
      </c>
      <c r="K12" s="114">
        <v>-78</v>
      </c>
      <c r="L12" s="116">
        <v>-0.50469103849886765</v>
      </c>
    </row>
    <row r="13" spans="1:17" s="110" customFormat="1" ht="15" customHeight="1" x14ac:dyDescent="0.2">
      <c r="A13" s="120"/>
      <c r="B13" s="612" t="s">
        <v>107</v>
      </c>
      <c r="C13" s="612"/>
      <c r="E13" s="113">
        <v>59.609676656772869</v>
      </c>
      <c r="F13" s="115">
        <v>22694</v>
      </c>
      <c r="G13" s="114">
        <v>23437</v>
      </c>
      <c r="H13" s="114">
        <v>23744</v>
      </c>
      <c r="I13" s="114">
        <v>23934</v>
      </c>
      <c r="J13" s="140">
        <v>23525</v>
      </c>
      <c r="K13" s="114">
        <v>-831</v>
      </c>
      <c r="L13" s="116">
        <v>-3.5324123273113708</v>
      </c>
    </row>
    <row r="14" spans="1:17" s="110" customFormat="1" ht="22.5" customHeight="1" x14ac:dyDescent="0.2">
      <c r="A14" s="604" t="s">
        <v>186</v>
      </c>
      <c r="B14" s="605"/>
      <c r="C14" s="605"/>
      <c r="D14" s="606"/>
      <c r="E14" s="113">
        <v>18.625725617924406</v>
      </c>
      <c r="F14" s="115">
        <v>7091</v>
      </c>
      <c r="G14" s="114">
        <v>7426</v>
      </c>
      <c r="H14" s="114">
        <v>7447</v>
      </c>
      <c r="I14" s="114">
        <v>7597</v>
      </c>
      <c r="J14" s="140">
        <v>7234</v>
      </c>
      <c r="K14" s="114">
        <v>-143</v>
      </c>
      <c r="L14" s="116">
        <v>-1.9767763339784352</v>
      </c>
    </row>
    <row r="15" spans="1:17" s="110" customFormat="1" ht="15" customHeight="1" x14ac:dyDescent="0.2">
      <c r="A15" s="120"/>
      <c r="B15" s="119"/>
      <c r="C15" s="258" t="s">
        <v>106</v>
      </c>
      <c r="E15" s="113">
        <v>47.426315047242987</v>
      </c>
      <c r="F15" s="115">
        <v>3363</v>
      </c>
      <c r="G15" s="114">
        <v>3472</v>
      </c>
      <c r="H15" s="114">
        <v>3458</v>
      </c>
      <c r="I15" s="114">
        <v>3523</v>
      </c>
      <c r="J15" s="140">
        <v>3385</v>
      </c>
      <c r="K15" s="114">
        <v>-22</v>
      </c>
      <c r="L15" s="116">
        <v>-0.64992614475627775</v>
      </c>
    </row>
    <row r="16" spans="1:17" s="110" customFormat="1" ht="15" customHeight="1" x14ac:dyDescent="0.2">
      <c r="A16" s="120"/>
      <c r="B16" s="119"/>
      <c r="C16" s="258" t="s">
        <v>107</v>
      </c>
      <c r="E16" s="113">
        <v>52.573684952757013</v>
      </c>
      <c r="F16" s="115">
        <v>3728</v>
      </c>
      <c r="G16" s="114">
        <v>3954</v>
      </c>
      <c r="H16" s="114">
        <v>3989</v>
      </c>
      <c r="I16" s="114">
        <v>4074</v>
      </c>
      <c r="J16" s="140">
        <v>3849</v>
      </c>
      <c r="K16" s="114">
        <v>-121</v>
      </c>
      <c r="L16" s="116">
        <v>-3.143673681475708</v>
      </c>
    </row>
    <row r="17" spans="1:12" s="110" customFormat="1" ht="15" customHeight="1" x14ac:dyDescent="0.2">
      <c r="A17" s="120"/>
      <c r="B17" s="121" t="s">
        <v>109</v>
      </c>
      <c r="C17" s="258"/>
      <c r="E17" s="113">
        <v>45.7960127130887</v>
      </c>
      <c r="F17" s="115">
        <v>17435</v>
      </c>
      <c r="G17" s="114">
        <v>18070</v>
      </c>
      <c r="H17" s="114">
        <v>18327</v>
      </c>
      <c r="I17" s="114">
        <v>18457</v>
      </c>
      <c r="J17" s="140">
        <v>18280</v>
      </c>
      <c r="K17" s="114">
        <v>-845</v>
      </c>
      <c r="L17" s="116">
        <v>-4.6225382932166301</v>
      </c>
    </row>
    <row r="18" spans="1:12" s="110" customFormat="1" ht="15" customHeight="1" x14ac:dyDescent="0.2">
      <c r="A18" s="120"/>
      <c r="B18" s="119"/>
      <c r="C18" s="258" t="s">
        <v>106</v>
      </c>
      <c r="E18" s="113">
        <v>34.93547462001721</v>
      </c>
      <c r="F18" s="115">
        <v>6091</v>
      </c>
      <c r="G18" s="114">
        <v>6283</v>
      </c>
      <c r="H18" s="114">
        <v>6310</v>
      </c>
      <c r="I18" s="114">
        <v>6263</v>
      </c>
      <c r="J18" s="140">
        <v>6128</v>
      </c>
      <c r="K18" s="114">
        <v>-37</v>
      </c>
      <c r="L18" s="116">
        <v>-0.60378590078328986</v>
      </c>
    </row>
    <row r="19" spans="1:12" s="110" customFormat="1" ht="15" customHeight="1" x14ac:dyDescent="0.2">
      <c r="A19" s="120"/>
      <c r="B19" s="119"/>
      <c r="C19" s="258" t="s">
        <v>107</v>
      </c>
      <c r="E19" s="113">
        <v>65.064525379982797</v>
      </c>
      <c r="F19" s="115">
        <v>11344</v>
      </c>
      <c r="G19" s="114">
        <v>11787</v>
      </c>
      <c r="H19" s="114">
        <v>12017</v>
      </c>
      <c r="I19" s="114">
        <v>12194</v>
      </c>
      <c r="J19" s="140">
        <v>12152</v>
      </c>
      <c r="K19" s="114">
        <v>-808</v>
      </c>
      <c r="L19" s="116">
        <v>-6.6491112574061884</v>
      </c>
    </row>
    <row r="20" spans="1:12" s="110" customFormat="1" ht="15" customHeight="1" x14ac:dyDescent="0.2">
      <c r="A20" s="120"/>
      <c r="B20" s="121" t="s">
        <v>110</v>
      </c>
      <c r="C20" s="258"/>
      <c r="E20" s="113">
        <v>20.209608363321163</v>
      </c>
      <c r="F20" s="115">
        <v>7694</v>
      </c>
      <c r="G20" s="114">
        <v>7751</v>
      </c>
      <c r="H20" s="114">
        <v>7838</v>
      </c>
      <c r="I20" s="114">
        <v>7847</v>
      </c>
      <c r="J20" s="140">
        <v>7751</v>
      </c>
      <c r="K20" s="114">
        <v>-57</v>
      </c>
      <c r="L20" s="116">
        <v>-0.73538898206683012</v>
      </c>
    </row>
    <row r="21" spans="1:12" s="110" customFormat="1" ht="15" customHeight="1" x14ac:dyDescent="0.2">
      <c r="A21" s="120"/>
      <c r="B21" s="119"/>
      <c r="C21" s="258" t="s">
        <v>106</v>
      </c>
      <c r="E21" s="113">
        <v>31.89498310371718</v>
      </c>
      <c r="F21" s="115">
        <v>2454</v>
      </c>
      <c r="G21" s="114">
        <v>2483</v>
      </c>
      <c r="H21" s="114">
        <v>2509</v>
      </c>
      <c r="I21" s="114">
        <v>2544</v>
      </c>
      <c r="J21" s="140">
        <v>2538</v>
      </c>
      <c r="K21" s="114">
        <v>-84</v>
      </c>
      <c r="L21" s="116">
        <v>-3.3096926713947989</v>
      </c>
    </row>
    <row r="22" spans="1:12" s="110" customFormat="1" ht="15" customHeight="1" x14ac:dyDescent="0.2">
      <c r="A22" s="120"/>
      <c r="B22" s="119"/>
      <c r="C22" s="258" t="s">
        <v>107</v>
      </c>
      <c r="E22" s="113">
        <v>68.10501689628282</v>
      </c>
      <c r="F22" s="115">
        <v>5240</v>
      </c>
      <c r="G22" s="114">
        <v>5268</v>
      </c>
      <c r="H22" s="114">
        <v>5329</v>
      </c>
      <c r="I22" s="114">
        <v>5303</v>
      </c>
      <c r="J22" s="140">
        <v>5213</v>
      </c>
      <c r="K22" s="114">
        <v>27</v>
      </c>
      <c r="L22" s="116">
        <v>0.51793592940725108</v>
      </c>
    </row>
    <row r="23" spans="1:12" s="110" customFormat="1" ht="15" customHeight="1" x14ac:dyDescent="0.2">
      <c r="A23" s="120"/>
      <c r="B23" s="121" t="s">
        <v>111</v>
      </c>
      <c r="C23" s="258"/>
      <c r="E23" s="113">
        <v>15.368653305665729</v>
      </c>
      <c r="F23" s="115">
        <v>5851</v>
      </c>
      <c r="G23" s="114">
        <v>5945</v>
      </c>
      <c r="H23" s="114">
        <v>5926</v>
      </c>
      <c r="I23" s="114">
        <v>5834</v>
      </c>
      <c r="J23" s="140">
        <v>5715</v>
      </c>
      <c r="K23" s="114">
        <v>136</v>
      </c>
      <c r="L23" s="116">
        <v>2.379702537182852</v>
      </c>
    </row>
    <row r="24" spans="1:12" s="110" customFormat="1" ht="15" customHeight="1" x14ac:dyDescent="0.2">
      <c r="A24" s="120"/>
      <c r="B24" s="119"/>
      <c r="C24" s="258" t="s">
        <v>106</v>
      </c>
      <c r="E24" s="113">
        <v>59.289010425568279</v>
      </c>
      <c r="F24" s="115">
        <v>3469</v>
      </c>
      <c r="G24" s="114">
        <v>3517</v>
      </c>
      <c r="H24" s="114">
        <v>3517</v>
      </c>
      <c r="I24" s="114">
        <v>3471</v>
      </c>
      <c r="J24" s="140">
        <v>3404</v>
      </c>
      <c r="K24" s="114">
        <v>65</v>
      </c>
      <c r="L24" s="116">
        <v>1.90951821386604</v>
      </c>
    </row>
    <row r="25" spans="1:12" s="110" customFormat="1" ht="15" customHeight="1" x14ac:dyDescent="0.2">
      <c r="A25" s="120"/>
      <c r="B25" s="119"/>
      <c r="C25" s="258" t="s">
        <v>107</v>
      </c>
      <c r="E25" s="113">
        <v>40.710989574431721</v>
      </c>
      <c r="F25" s="115">
        <v>2382</v>
      </c>
      <c r="G25" s="114">
        <v>2428</v>
      </c>
      <c r="H25" s="114">
        <v>2409</v>
      </c>
      <c r="I25" s="114">
        <v>2363</v>
      </c>
      <c r="J25" s="140">
        <v>2311</v>
      </c>
      <c r="K25" s="114">
        <v>71</v>
      </c>
      <c r="L25" s="116">
        <v>3.0722630895716141</v>
      </c>
    </row>
    <row r="26" spans="1:12" s="110" customFormat="1" ht="15" customHeight="1" x14ac:dyDescent="0.2">
      <c r="A26" s="120"/>
      <c r="C26" s="121" t="s">
        <v>187</v>
      </c>
      <c r="D26" s="110" t="s">
        <v>188</v>
      </c>
      <c r="E26" s="113">
        <v>1.6048961151532664</v>
      </c>
      <c r="F26" s="115">
        <v>611</v>
      </c>
      <c r="G26" s="114">
        <v>634</v>
      </c>
      <c r="H26" s="114">
        <v>663</v>
      </c>
      <c r="I26" s="114">
        <v>554</v>
      </c>
      <c r="J26" s="140">
        <v>534</v>
      </c>
      <c r="K26" s="114">
        <v>77</v>
      </c>
      <c r="L26" s="116">
        <v>14.419475655430711</v>
      </c>
    </row>
    <row r="27" spans="1:12" s="110" customFormat="1" ht="15" customHeight="1" x14ac:dyDescent="0.2">
      <c r="A27" s="120"/>
      <c r="B27" s="119"/>
      <c r="D27" s="259" t="s">
        <v>106</v>
      </c>
      <c r="E27" s="113">
        <v>50.900163666121109</v>
      </c>
      <c r="F27" s="115">
        <v>311</v>
      </c>
      <c r="G27" s="114">
        <v>334</v>
      </c>
      <c r="H27" s="114">
        <v>360</v>
      </c>
      <c r="I27" s="114">
        <v>309</v>
      </c>
      <c r="J27" s="140">
        <v>288</v>
      </c>
      <c r="K27" s="114">
        <v>23</v>
      </c>
      <c r="L27" s="116">
        <v>7.9861111111111107</v>
      </c>
    </row>
    <row r="28" spans="1:12" s="110" customFormat="1" ht="15" customHeight="1" x14ac:dyDescent="0.2">
      <c r="A28" s="120"/>
      <c r="B28" s="119"/>
      <c r="D28" s="259" t="s">
        <v>107</v>
      </c>
      <c r="E28" s="113">
        <v>49.099836333878891</v>
      </c>
      <c r="F28" s="115">
        <v>300</v>
      </c>
      <c r="G28" s="114">
        <v>300</v>
      </c>
      <c r="H28" s="114">
        <v>303</v>
      </c>
      <c r="I28" s="114">
        <v>245</v>
      </c>
      <c r="J28" s="140">
        <v>246</v>
      </c>
      <c r="K28" s="114">
        <v>54</v>
      </c>
      <c r="L28" s="116">
        <v>21.951219512195124</v>
      </c>
    </row>
    <row r="29" spans="1:12" s="110" customFormat="1" ht="24" customHeight="1" x14ac:dyDescent="0.2">
      <c r="A29" s="604" t="s">
        <v>189</v>
      </c>
      <c r="B29" s="605"/>
      <c r="C29" s="605"/>
      <c r="D29" s="606"/>
      <c r="E29" s="113">
        <v>93.349268472065347</v>
      </c>
      <c r="F29" s="115">
        <v>35539</v>
      </c>
      <c r="G29" s="114">
        <v>36675</v>
      </c>
      <c r="H29" s="114">
        <v>37063</v>
      </c>
      <c r="I29" s="114">
        <v>37255</v>
      </c>
      <c r="J29" s="140">
        <v>36706</v>
      </c>
      <c r="K29" s="114">
        <v>-1167</v>
      </c>
      <c r="L29" s="116">
        <v>-3.1793167329591894</v>
      </c>
    </row>
    <row r="30" spans="1:12" s="110" customFormat="1" ht="15" customHeight="1" x14ac:dyDescent="0.2">
      <c r="A30" s="120"/>
      <c r="B30" s="119"/>
      <c r="C30" s="258" t="s">
        <v>106</v>
      </c>
      <c r="E30" s="113">
        <v>39.942035510284477</v>
      </c>
      <c r="F30" s="115">
        <v>14195</v>
      </c>
      <c r="G30" s="114">
        <v>14574</v>
      </c>
      <c r="H30" s="114">
        <v>14670</v>
      </c>
      <c r="I30" s="114">
        <v>14663</v>
      </c>
      <c r="J30" s="140">
        <v>14429</v>
      </c>
      <c r="K30" s="114">
        <v>-234</v>
      </c>
      <c r="L30" s="116">
        <v>-1.6217340079007554</v>
      </c>
    </row>
    <row r="31" spans="1:12" s="110" customFormat="1" ht="15" customHeight="1" x14ac:dyDescent="0.2">
      <c r="A31" s="120"/>
      <c r="B31" s="119"/>
      <c r="C31" s="258" t="s">
        <v>107</v>
      </c>
      <c r="E31" s="113">
        <v>60.057964489715523</v>
      </c>
      <c r="F31" s="115">
        <v>21344</v>
      </c>
      <c r="G31" s="114">
        <v>22101</v>
      </c>
      <c r="H31" s="114">
        <v>22393</v>
      </c>
      <c r="I31" s="114">
        <v>22592</v>
      </c>
      <c r="J31" s="140">
        <v>22277</v>
      </c>
      <c r="K31" s="114">
        <v>-933</v>
      </c>
      <c r="L31" s="116">
        <v>-4.1881761458006013</v>
      </c>
    </row>
    <row r="32" spans="1:12" s="110" customFormat="1" ht="15" customHeight="1" x14ac:dyDescent="0.2">
      <c r="A32" s="120"/>
      <c r="B32" s="119" t="s">
        <v>117</v>
      </c>
      <c r="C32" s="258"/>
      <c r="E32" s="113">
        <v>6.5088912820782223</v>
      </c>
      <c r="F32" s="114">
        <v>2478</v>
      </c>
      <c r="G32" s="114">
        <v>2459</v>
      </c>
      <c r="H32" s="114">
        <v>2408</v>
      </c>
      <c r="I32" s="114">
        <v>2410</v>
      </c>
      <c r="J32" s="140">
        <v>2216</v>
      </c>
      <c r="K32" s="114">
        <v>262</v>
      </c>
      <c r="L32" s="116">
        <v>11.823104693140793</v>
      </c>
    </row>
    <row r="33" spans="1:12" s="110" customFormat="1" ht="15" customHeight="1" x14ac:dyDescent="0.2">
      <c r="A33" s="120"/>
      <c r="B33" s="119"/>
      <c r="C33" s="258" t="s">
        <v>106</v>
      </c>
      <c r="E33" s="113">
        <v>47.013720742534304</v>
      </c>
      <c r="F33" s="114">
        <v>1165</v>
      </c>
      <c r="G33" s="114">
        <v>1159</v>
      </c>
      <c r="H33" s="114">
        <v>1098</v>
      </c>
      <c r="I33" s="114">
        <v>1113</v>
      </c>
      <c r="J33" s="140">
        <v>1006</v>
      </c>
      <c r="K33" s="114">
        <v>159</v>
      </c>
      <c r="L33" s="116">
        <v>15.805168986083499</v>
      </c>
    </row>
    <row r="34" spans="1:12" s="110" customFormat="1" ht="15" customHeight="1" x14ac:dyDescent="0.2">
      <c r="A34" s="120"/>
      <c r="B34" s="119"/>
      <c r="C34" s="258" t="s">
        <v>107</v>
      </c>
      <c r="E34" s="113">
        <v>52.986279257465696</v>
      </c>
      <c r="F34" s="114">
        <v>1313</v>
      </c>
      <c r="G34" s="114">
        <v>1300</v>
      </c>
      <c r="H34" s="114">
        <v>1310</v>
      </c>
      <c r="I34" s="114">
        <v>1297</v>
      </c>
      <c r="J34" s="140">
        <v>1210</v>
      </c>
      <c r="K34" s="114">
        <v>103</v>
      </c>
      <c r="L34" s="116">
        <v>8.5123966942148765</v>
      </c>
    </row>
    <row r="35" spans="1:12" s="110" customFormat="1" ht="24" customHeight="1" x14ac:dyDescent="0.2">
      <c r="A35" s="604" t="s">
        <v>192</v>
      </c>
      <c r="B35" s="605"/>
      <c r="C35" s="605"/>
      <c r="D35" s="606"/>
      <c r="E35" s="113">
        <v>16.692495600325707</v>
      </c>
      <c r="F35" s="114">
        <v>6355</v>
      </c>
      <c r="G35" s="114">
        <v>6578</v>
      </c>
      <c r="H35" s="114">
        <v>6595</v>
      </c>
      <c r="I35" s="114">
        <v>6839</v>
      </c>
      <c r="J35" s="114">
        <v>6507</v>
      </c>
      <c r="K35" s="318">
        <v>-152</v>
      </c>
      <c r="L35" s="319">
        <v>-2.3359459044106345</v>
      </c>
    </row>
    <row r="36" spans="1:12" s="110" customFormat="1" ht="15" customHeight="1" x14ac:dyDescent="0.2">
      <c r="A36" s="120"/>
      <c r="B36" s="119"/>
      <c r="C36" s="258" t="s">
        <v>106</v>
      </c>
      <c r="E36" s="113">
        <v>39.622344610542882</v>
      </c>
      <c r="F36" s="114">
        <v>2518</v>
      </c>
      <c r="G36" s="114">
        <v>2566</v>
      </c>
      <c r="H36" s="114">
        <v>2539</v>
      </c>
      <c r="I36" s="114">
        <v>2679</v>
      </c>
      <c r="J36" s="114">
        <v>2498</v>
      </c>
      <c r="K36" s="318">
        <v>20</v>
      </c>
      <c r="L36" s="116">
        <v>0.80064051240992795</v>
      </c>
    </row>
    <row r="37" spans="1:12" s="110" customFormat="1" ht="15" customHeight="1" x14ac:dyDescent="0.2">
      <c r="A37" s="120"/>
      <c r="B37" s="119"/>
      <c r="C37" s="258" t="s">
        <v>107</v>
      </c>
      <c r="E37" s="113">
        <v>60.377655389457118</v>
      </c>
      <c r="F37" s="114">
        <v>3837</v>
      </c>
      <c r="G37" s="114">
        <v>4012</v>
      </c>
      <c r="H37" s="114">
        <v>4056</v>
      </c>
      <c r="I37" s="114">
        <v>4160</v>
      </c>
      <c r="J37" s="140">
        <v>4009</v>
      </c>
      <c r="K37" s="114">
        <v>-172</v>
      </c>
      <c r="L37" s="116">
        <v>-4.2903467198802696</v>
      </c>
    </row>
    <row r="38" spans="1:12" s="110" customFormat="1" ht="15" customHeight="1" x14ac:dyDescent="0.2">
      <c r="A38" s="120"/>
      <c r="B38" s="119" t="s">
        <v>328</v>
      </c>
      <c r="C38" s="258"/>
      <c r="E38" s="113">
        <v>58.180767513330359</v>
      </c>
      <c r="F38" s="114">
        <v>22150</v>
      </c>
      <c r="G38" s="114">
        <v>22641</v>
      </c>
      <c r="H38" s="114">
        <v>22874</v>
      </c>
      <c r="I38" s="114">
        <v>22792</v>
      </c>
      <c r="J38" s="140">
        <v>22543</v>
      </c>
      <c r="K38" s="114">
        <v>-393</v>
      </c>
      <c r="L38" s="116">
        <v>-1.7433349598545003</v>
      </c>
    </row>
    <row r="39" spans="1:12" s="110" customFormat="1" ht="15" customHeight="1" x14ac:dyDescent="0.2">
      <c r="A39" s="120"/>
      <c r="B39" s="119"/>
      <c r="C39" s="258" t="s">
        <v>106</v>
      </c>
      <c r="E39" s="113">
        <v>43.065462753950335</v>
      </c>
      <c r="F39" s="115">
        <v>9539</v>
      </c>
      <c r="G39" s="114">
        <v>9706</v>
      </c>
      <c r="H39" s="114">
        <v>9786</v>
      </c>
      <c r="I39" s="114">
        <v>9686</v>
      </c>
      <c r="J39" s="140">
        <v>9614</v>
      </c>
      <c r="K39" s="114">
        <v>-75</v>
      </c>
      <c r="L39" s="116">
        <v>-0.7801123361764094</v>
      </c>
    </row>
    <row r="40" spans="1:12" s="110" customFormat="1" ht="15" customHeight="1" x14ac:dyDescent="0.2">
      <c r="A40" s="120"/>
      <c r="B40" s="119"/>
      <c r="C40" s="258" t="s">
        <v>107</v>
      </c>
      <c r="E40" s="113">
        <v>56.934537246049665</v>
      </c>
      <c r="F40" s="115">
        <v>12611</v>
      </c>
      <c r="G40" s="114">
        <v>12935</v>
      </c>
      <c r="H40" s="114">
        <v>13088</v>
      </c>
      <c r="I40" s="114">
        <v>13106</v>
      </c>
      <c r="J40" s="140">
        <v>12929</v>
      </c>
      <c r="K40" s="114">
        <v>-318</v>
      </c>
      <c r="L40" s="116">
        <v>-2.4595869750174026</v>
      </c>
    </row>
    <row r="41" spans="1:12" s="110" customFormat="1" ht="15" customHeight="1" x14ac:dyDescent="0.2">
      <c r="A41" s="120"/>
      <c r="B41" s="320" t="s">
        <v>515</v>
      </c>
      <c r="C41" s="258"/>
      <c r="E41" s="113">
        <v>4.9302618791205903</v>
      </c>
      <c r="F41" s="115">
        <v>1877</v>
      </c>
      <c r="G41" s="114">
        <v>1913</v>
      </c>
      <c r="H41" s="114">
        <v>1909</v>
      </c>
      <c r="I41" s="114">
        <v>1913</v>
      </c>
      <c r="J41" s="140">
        <v>1825</v>
      </c>
      <c r="K41" s="114">
        <v>52</v>
      </c>
      <c r="L41" s="116">
        <v>2.8493150684931505</v>
      </c>
    </row>
    <row r="42" spans="1:12" s="110" customFormat="1" ht="15" customHeight="1" x14ac:dyDescent="0.2">
      <c r="A42" s="120"/>
      <c r="B42" s="119"/>
      <c r="C42" s="268" t="s">
        <v>106</v>
      </c>
      <c r="D42" s="182"/>
      <c r="E42" s="113">
        <v>43.846563665423545</v>
      </c>
      <c r="F42" s="115">
        <v>823</v>
      </c>
      <c r="G42" s="114">
        <v>862</v>
      </c>
      <c r="H42" s="114">
        <v>829</v>
      </c>
      <c r="I42" s="114">
        <v>820</v>
      </c>
      <c r="J42" s="140">
        <v>783</v>
      </c>
      <c r="K42" s="114">
        <v>40</v>
      </c>
      <c r="L42" s="116">
        <v>5.1085568326947639</v>
      </c>
    </row>
    <row r="43" spans="1:12" s="110" customFormat="1" ht="15" customHeight="1" x14ac:dyDescent="0.2">
      <c r="A43" s="120"/>
      <c r="B43" s="119"/>
      <c r="C43" s="268" t="s">
        <v>107</v>
      </c>
      <c r="D43" s="182"/>
      <c r="E43" s="113">
        <v>56.153436334576455</v>
      </c>
      <c r="F43" s="115">
        <v>1054</v>
      </c>
      <c r="G43" s="114">
        <v>1051</v>
      </c>
      <c r="H43" s="114">
        <v>1080</v>
      </c>
      <c r="I43" s="114">
        <v>1093</v>
      </c>
      <c r="J43" s="140">
        <v>1042</v>
      </c>
      <c r="K43" s="114">
        <v>12</v>
      </c>
      <c r="L43" s="116">
        <v>1.1516314779270633</v>
      </c>
    </row>
    <row r="44" spans="1:12" s="110" customFormat="1" ht="15" customHeight="1" x14ac:dyDescent="0.2">
      <c r="A44" s="120"/>
      <c r="B44" s="119" t="s">
        <v>205</v>
      </c>
      <c r="C44" s="268"/>
      <c r="D44" s="182"/>
      <c r="E44" s="113">
        <v>20.196475007223345</v>
      </c>
      <c r="F44" s="115">
        <v>7689</v>
      </c>
      <c r="G44" s="114">
        <v>8060</v>
      </c>
      <c r="H44" s="114">
        <v>8160</v>
      </c>
      <c r="I44" s="114">
        <v>8191</v>
      </c>
      <c r="J44" s="140">
        <v>8105</v>
      </c>
      <c r="K44" s="114">
        <v>-416</v>
      </c>
      <c r="L44" s="116">
        <v>-5.1326341764342995</v>
      </c>
    </row>
    <row r="45" spans="1:12" s="110" customFormat="1" ht="15" customHeight="1" x14ac:dyDescent="0.2">
      <c r="A45" s="120"/>
      <c r="B45" s="119"/>
      <c r="C45" s="268" t="s">
        <v>106</v>
      </c>
      <c r="D45" s="182"/>
      <c r="E45" s="113">
        <v>32.474964234620884</v>
      </c>
      <c r="F45" s="115">
        <v>2497</v>
      </c>
      <c r="G45" s="114">
        <v>2621</v>
      </c>
      <c r="H45" s="114">
        <v>2640</v>
      </c>
      <c r="I45" s="114">
        <v>2616</v>
      </c>
      <c r="J45" s="140">
        <v>2560</v>
      </c>
      <c r="K45" s="114">
        <v>-63</v>
      </c>
      <c r="L45" s="116">
        <v>-2.4609375</v>
      </c>
    </row>
    <row r="46" spans="1:12" s="110" customFormat="1" ht="15" customHeight="1" x14ac:dyDescent="0.2">
      <c r="A46" s="123"/>
      <c r="B46" s="124"/>
      <c r="C46" s="260" t="s">
        <v>107</v>
      </c>
      <c r="D46" s="261"/>
      <c r="E46" s="125">
        <v>67.525035765379116</v>
      </c>
      <c r="F46" s="143">
        <v>5192</v>
      </c>
      <c r="G46" s="144">
        <v>5439</v>
      </c>
      <c r="H46" s="144">
        <v>5520</v>
      </c>
      <c r="I46" s="144">
        <v>5575</v>
      </c>
      <c r="J46" s="145">
        <v>5545</v>
      </c>
      <c r="K46" s="144">
        <v>-353</v>
      </c>
      <c r="L46" s="146">
        <v>-6.36609558160505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38071</v>
      </c>
      <c r="E11" s="114">
        <v>39192</v>
      </c>
      <c r="F11" s="114">
        <v>39538</v>
      </c>
      <c r="G11" s="114">
        <v>39735</v>
      </c>
      <c r="H11" s="140">
        <v>38980</v>
      </c>
      <c r="I11" s="115">
        <v>-909</v>
      </c>
      <c r="J11" s="116">
        <v>-2.3319651103129808</v>
      </c>
    </row>
    <row r="12" spans="1:15" s="110" customFormat="1" ht="24.95" customHeight="1" x14ac:dyDescent="0.2">
      <c r="A12" s="193" t="s">
        <v>132</v>
      </c>
      <c r="B12" s="194" t="s">
        <v>133</v>
      </c>
      <c r="C12" s="113">
        <v>5.9888103806046598</v>
      </c>
      <c r="D12" s="115">
        <v>2280</v>
      </c>
      <c r="E12" s="114">
        <v>2259</v>
      </c>
      <c r="F12" s="114">
        <v>2330</v>
      </c>
      <c r="G12" s="114">
        <v>2248</v>
      </c>
      <c r="H12" s="140">
        <v>2220</v>
      </c>
      <c r="I12" s="115">
        <v>60</v>
      </c>
      <c r="J12" s="116">
        <v>2.7027027027027026</v>
      </c>
    </row>
    <row r="13" spans="1:15" s="110" customFormat="1" ht="24.95" customHeight="1" x14ac:dyDescent="0.2">
      <c r="A13" s="193" t="s">
        <v>134</v>
      </c>
      <c r="B13" s="199" t="s">
        <v>214</v>
      </c>
      <c r="C13" s="113">
        <v>1.4367891571012057</v>
      </c>
      <c r="D13" s="115">
        <v>547</v>
      </c>
      <c r="E13" s="114">
        <v>551</v>
      </c>
      <c r="F13" s="114">
        <v>569</v>
      </c>
      <c r="G13" s="114">
        <v>556</v>
      </c>
      <c r="H13" s="140">
        <v>532</v>
      </c>
      <c r="I13" s="115">
        <v>15</v>
      </c>
      <c r="J13" s="116">
        <v>2.8195488721804511</v>
      </c>
    </row>
    <row r="14" spans="1:15" s="287" customFormat="1" ht="24.95" customHeight="1" x14ac:dyDescent="0.2">
      <c r="A14" s="193" t="s">
        <v>215</v>
      </c>
      <c r="B14" s="199" t="s">
        <v>137</v>
      </c>
      <c r="C14" s="113">
        <v>7.9903338499120062</v>
      </c>
      <c r="D14" s="115">
        <v>3042</v>
      </c>
      <c r="E14" s="114">
        <v>3147</v>
      </c>
      <c r="F14" s="114">
        <v>3229</v>
      </c>
      <c r="G14" s="114">
        <v>3315</v>
      </c>
      <c r="H14" s="140">
        <v>3245</v>
      </c>
      <c r="I14" s="115">
        <v>-203</v>
      </c>
      <c r="J14" s="116">
        <v>-6.2557781201848996</v>
      </c>
      <c r="K14" s="110"/>
      <c r="L14" s="110"/>
      <c r="M14" s="110"/>
      <c r="N14" s="110"/>
      <c r="O14" s="110"/>
    </row>
    <row r="15" spans="1:15" s="110" customFormat="1" ht="24.95" customHeight="1" x14ac:dyDescent="0.2">
      <c r="A15" s="193" t="s">
        <v>216</v>
      </c>
      <c r="B15" s="199" t="s">
        <v>217</v>
      </c>
      <c r="C15" s="113">
        <v>3.288592366893436</v>
      </c>
      <c r="D15" s="115">
        <v>1252</v>
      </c>
      <c r="E15" s="114">
        <v>1281</v>
      </c>
      <c r="F15" s="114">
        <v>1310</v>
      </c>
      <c r="G15" s="114">
        <v>1356</v>
      </c>
      <c r="H15" s="140">
        <v>1288</v>
      </c>
      <c r="I15" s="115">
        <v>-36</v>
      </c>
      <c r="J15" s="116">
        <v>-2.7950310559006213</v>
      </c>
    </row>
    <row r="16" spans="1:15" s="287" customFormat="1" ht="24.95" customHeight="1" x14ac:dyDescent="0.2">
      <c r="A16" s="193" t="s">
        <v>218</v>
      </c>
      <c r="B16" s="199" t="s">
        <v>141</v>
      </c>
      <c r="C16" s="113">
        <v>3.8375666517821965</v>
      </c>
      <c r="D16" s="115">
        <v>1461</v>
      </c>
      <c r="E16" s="114">
        <v>1535</v>
      </c>
      <c r="F16" s="114">
        <v>1582</v>
      </c>
      <c r="G16" s="114">
        <v>1616</v>
      </c>
      <c r="H16" s="140">
        <v>1602</v>
      </c>
      <c r="I16" s="115">
        <v>-141</v>
      </c>
      <c r="J16" s="116">
        <v>-8.8014981273408246</v>
      </c>
      <c r="K16" s="110"/>
      <c r="L16" s="110"/>
      <c r="M16" s="110"/>
      <c r="N16" s="110"/>
      <c r="O16" s="110"/>
    </row>
    <row r="17" spans="1:15" s="110" customFormat="1" ht="24.95" customHeight="1" x14ac:dyDescent="0.2">
      <c r="A17" s="193" t="s">
        <v>142</v>
      </c>
      <c r="B17" s="199" t="s">
        <v>220</v>
      </c>
      <c r="C17" s="113">
        <v>0.86417483123637417</v>
      </c>
      <c r="D17" s="115">
        <v>329</v>
      </c>
      <c r="E17" s="114">
        <v>331</v>
      </c>
      <c r="F17" s="114">
        <v>337</v>
      </c>
      <c r="G17" s="114">
        <v>343</v>
      </c>
      <c r="H17" s="140">
        <v>355</v>
      </c>
      <c r="I17" s="115">
        <v>-26</v>
      </c>
      <c r="J17" s="116">
        <v>-7.323943661971831</v>
      </c>
    </row>
    <row r="18" spans="1:15" s="287" customFormat="1" ht="24.95" customHeight="1" x14ac:dyDescent="0.2">
      <c r="A18" s="201" t="s">
        <v>144</v>
      </c>
      <c r="B18" s="202" t="s">
        <v>145</v>
      </c>
      <c r="C18" s="113">
        <v>5.5685429854745081</v>
      </c>
      <c r="D18" s="115">
        <v>2120</v>
      </c>
      <c r="E18" s="114">
        <v>2120</v>
      </c>
      <c r="F18" s="114">
        <v>2100</v>
      </c>
      <c r="G18" s="114">
        <v>2092</v>
      </c>
      <c r="H18" s="140">
        <v>2035</v>
      </c>
      <c r="I18" s="115">
        <v>85</v>
      </c>
      <c r="J18" s="116">
        <v>4.176904176904177</v>
      </c>
      <c r="K18" s="110"/>
      <c r="L18" s="110"/>
      <c r="M18" s="110"/>
      <c r="N18" s="110"/>
      <c r="O18" s="110"/>
    </row>
    <row r="19" spans="1:15" s="110" customFormat="1" ht="24.95" customHeight="1" x14ac:dyDescent="0.2">
      <c r="A19" s="193" t="s">
        <v>146</v>
      </c>
      <c r="B19" s="199" t="s">
        <v>147</v>
      </c>
      <c r="C19" s="113">
        <v>18.042604607181318</v>
      </c>
      <c r="D19" s="115">
        <v>6869</v>
      </c>
      <c r="E19" s="114">
        <v>6993</v>
      </c>
      <c r="F19" s="114">
        <v>6987</v>
      </c>
      <c r="G19" s="114">
        <v>7065</v>
      </c>
      <c r="H19" s="140">
        <v>7032</v>
      </c>
      <c r="I19" s="115">
        <v>-163</v>
      </c>
      <c r="J19" s="116">
        <v>-2.3179749715585891</v>
      </c>
    </row>
    <row r="20" spans="1:15" s="287" customFormat="1" ht="24.95" customHeight="1" x14ac:dyDescent="0.2">
      <c r="A20" s="193" t="s">
        <v>148</v>
      </c>
      <c r="B20" s="199" t="s">
        <v>149</v>
      </c>
      <c r="C20" s="113">
        <v>7.7775734811273676</v>
      </c>
      <c r="D20" s="115">
        <v>2961</v>
      </c>
      <c r="E20" s="114">
        <v>2962</v>
      </c>
      <c r="F20" s="114">
        <v>2878</v>
      </c>
      <c r="G20" s="114">
        <v>2851</v>
      </c>
      <c r="H20" s="140">
        <v>2867</v>
      </c>
      <c r="I20" s="115">
        <v>94</v>
      </c>
      <c r="J20" s="116">
        <v>3.278688524590164</v>
      </c>
      <c r="K20" s="110"/>
      <c r="L20" s="110"/>
      <c r="M20" s="110"/>
      <c r="N20" s="110"/>
      <c r="O20" s="110"/>
    </row>
    <row r="21" spans="1:15" s="110" customFormat="1" ht="24.95" customHeight="1" x14ac:dyDescent="0.2">
      <c r="A21" s="201" t="s">
        <v>150</v>
      </c>
      <c r="B21" s="202" t="s">
        <v>151</v>
      </c>
      <c r="C21" s="113">
        <v>14.375771584670746</v>
      </c>
      <c r="D21" s="115">
        <v>5473</v>
      </c>
      <c r="E21" s="114">
        <v>6030</v>
      </c>
      <c r="F21" s="114">
        <v>6214</v>
      </c>
      <c r="G21" s="114">
        <v>6246</v>
      </c>
      <c r="H21" s="140">
        <v>6044</v>
      </c>
      <c r="I21" s="115">
        <v>-571</v>
      </c>
      <c r="J21" s="116">
        <v>-9.4473858371939112</v>
      </c>
    </row>
    <row r="22" spans="1:15" s="110" customFormat="1" ht="24.95" customHeight="1" x14ac:dyDescent="0.2">
      <c r="A22" s="201" t="s">
        <v>152</v>
      </c>
      <c r="B22" s="199" t="s">
        <v>153</v>
      </c>
      <c r="C22" s="113">
        <v>1.1767487063644244</v>
      </c>
      <c r="D22" s="115">
        <v>448</v>
      </c>
      <c r="E22" s="114">
        <v>448</v>
      </c>
      <c r="F22" s="114">
        <v>424</v>
      </c>
      <c r="G22" s="114">
        <v>496</v>
      </c>
      <c r="H22" s="140">
        <v>503</v>
      </c>
      <c r="I22" s="115">
        <v>-55</v>
      </c>
      <c r="J22" s="116">
        <v>-10.934393638170974</v>
      </c>
    </row>
    <row r="23" spans="1:15" s="110" customFormat="1" ht="24.95" customHeight="1" x14ac:dyDescent="0.2">
      <c r="A23" s="193" t="s">
        <v>154</v>
      </c>
      <c r="B23" s="199" t="s">
        <v>155</v>
      </c>
      <c r="C23" s="113">
        <v>1.2791888839273988</v>
      </c>
      <c r="D23" s="115">
        <v>487</v>
      </c>
      <c r="E23" s="114">
        <v>497</v>
      </c>
      <c r="F23" s="114">
        <v>495</v>
      </c>
      <c r="G23" s="114">
        <v>518</v>
      </c>
      <c r="H23" s="140">
        <v>532</v>
      </c>
      <c r="I23" s="115">
        <v>-45</v>
      </c>
      <c r="J23" s="116">
        <v>-8.458646616541353</v>
      </c>
    </row>
    <row r="24" spans="1:15" s="110" customFormat="1" ht="24.95" customHeight="1" x14ac:dyDescent="0.2">
      <c r="A24" s="193" t="s">
        <v>156</v>
      </c>
      <c r="B24" s="199" t="s">
        <v>221</v>
      </c>
      <c r="C24" s="113">
        <v>5.7025032176722439</v>
      </c>
      <c r="D24" s="115">
        <v>2171</v>
      </c>
      <c r="E24" s="114">
        <v>2201</v>
      </c>
      <c r="F24" s="114">
        <v>2216</v>
      </c>
      <c r="G24" s="114">
        <v>2188</v>
      </c>
      <c r="H24" s="140">
        <v>2180</v>
      </c>
      <c r="I24" s="115">
        <v>-9</v>
      </c>
      <c r="J24" s="116">
        <v>-0.41284403669724773</v>
      </c>
    </row>
    <row r="25" spans="1:15" s="110" customFormat="1" ht="24.95" customHeight="1" x14ac:dyDescent="0.2">
      <c r="A25" s="193" t="s">
        <v>222</v>
      </c>
      <c r="B25" s="204" t="s">
        <v>159</v>
      </c>
      <c r="C25" s="113">
        <v>5.5212629035223664</v>
      </c>
      <c r="D25" s="115">
        <v>2102</v>
      </c>
      <c r="E25" s="114">
        <v>2156</v>
      </c>
      <c r="F25" s="114">
        <v>2210</v>
      </c>
      <c r="G25" s="114">
        <v>2204</v>
      </c>
      <c r="H25" s="140">
        <v>2102</v>
      </c>
      <c r="I25" s="115">
        <v>0</v>
      </c>
      <c r="J25" s="116">
        <v>0</v>
      </c>
    </row>
    <row r="26" spans="1:15" s="110" customFormat="1" ht="24.95" customHeight="1" x14ac:dyDescent="0.2">
      <c r="A26" s="201">
        <v>782.78300000000002</v>
      </c>
      <c r="B26" s="203" t="s">
        <v>160</v>
      </c>
      <c r="C26" s="113">
        <v>0.13133356097817236</v>
      </c>
      <c r="D26" s="115">
        <v>50</v>
      </c>
      <c r="E26" s="114">
        <v>52</v>
      </c>
      <c r="F26" s="114">
        <v>63</v>
      </c>
      <c r="G26" s="114">
        <v>71</v>
      </c>
      <c r="H26" s="140">
        <v>70</v>
      </c>
      <c r="I26" s="115">
        <v>-20</v>
      </c>
      <c r="J26" s="116">
        <v>-28.571428571428573</v>
      </c>
    </row>
    <row r="27" spans="1:15" s="110" customFormat="1" ht="24.95" customHeight="1" x14ac:dyDescent="0.2">
      <c r="A27" s="193" t="s">
        <v>161</v>
      </c>
      <c r="B27" s="199" t="s">
        <v>162</v>
      </c>
      <c r="C27" s="113">
        <v>1.6337894985684642</v>
      </c>
      <c r="D27" s="115">
        <v>622</v>
      </c>
      <c r="E27" s="114">
        <v>640</v>
      </c>
      <c r="F27" s="114">
        <v>685</v>
      </c>
      <c r="G27" s="114">
        <v>680</v>
      </c>
      <c r="H27" s="140">
        <v>659</v>
      </c>
      <c r="I27" s="115">
        <v>-37</v>
      </c>
      <c r="J27" s="116">
        <v>-5.6145675265553869</v>
      </c>
    </row>
    <row r="28" spans="1:15" s="110" customFormat="1" ht="24.95" customHeight="1" x14ac:dyDescent="0.2">
      <c r="A28" s="193" t="s">
        <v>163</v>
      </c>
      <c r="B28" s="199" t="s">
        <v>164</v>
      </c>
      <c r="C28" s="113">
        <v>3.1887788605500251</v>
      </c>
      <c r="D28" s="115">
        <v>1214</v>
      </c>
      <c r="E28" s="114">
        <v>1242</v>
      </c>
      <c r="F28" s="114">
        <v>1240</v>
      </c>
      <c r="G28" s="114">
        <v>1245</v>
      </c>
      <c r="H28" s="140">
        <v>1241</v>
      </c>
      <c r="I28" s="115">
        <v>-27</v>
      </c>
      <c r="J28" s="116">
        <v>-2.17566478646253</v>
      </c>
    </row>
    <row r="29" spans="1:15" s="110" customFormat="1" ht="24.95" customHeight="1" x14ac:dyDescent="0.2">
      <c r="A29" s="193">
        <v>86</v>
      </c>
      <c r="B29" s="199" t="s">
        <v>165</v>
      </c>
      <c r="C29" s="113">
        <v>4.1081137873972313</v>
      </c>
      <c r="D29" s="115">
        <v>1564</v>
      </c>
      <c r="E29" s="114">
        <v>1562</v>
      </c>
      <c r="F29" s="114">
        <v>1567</v>
      </c>
      <c r="G29" s="114">
        <v>1572</v>
      </c>
      <c r="H29" s="140">
        <v>1570</v>
      </c>
      <c r="I29" s="115">
        <v>-6</v>
      </c>
      <c r="J29" s="116">
        <v>-0.38216560509554143</v>
      </c>
    </row>
    <row r="30" spans="1:15" s="110" customFormat="1" ht="24.95" customHeight="1" x14ac:dyDescent="0.2">
      <c r="A30" s="193">
        <v>87.88</v>
      </c>
      <c r="B30" s="204" t="s">
        <v>166</v>
      </c>
      <c r="C30" s="113">
        <v>3.6799663786083894</v>
      </c>
      <c r="D30" s="115">
        <v>1401</v>
      </c>
      <c r="E30" s="114">
        <v>1447</v>
      </c>
      <c r="F30" s="114">
        <v>1437</v>
      </c>
      <c r="G30" s="114">
        <v>1445</v>
      </c>
      <c r="H30" s="140">
        <v>1415</v>
      </c>
      <c r="I30" s="115">
        <v>-14</v>
      </c>
      <c r="J30" s="116">
        <v>-0.98939929328621912</v>
      </c>
    </row>
    <row r="31" spans="1:15" s="110" customFormat="1" ht="24.95" customHeight="1" x14ac:dyDescent="0.2">
      <c r="A31" s="193" t="s">
        <v>167</v>
      </c>
      <c r="B31" s="199" t="s">
        <v>168</v>
      </c>
      <c r="C31" s="113">
        <v>12.384754800241653</v>
      </c>
      <c r="D31" s="115">
        <v>4715</v>
      </c>
      <c r="E31" s="114">
        <v>4881</v>
      </c>
      <c r="F31" s="114">
        <v>4889</v>
      </c>
      <c r="G31" s="114">
        <v>4939</v>
      </c>
      <c r="H31" s="140">
        <v>4729</v>
      </c>
      <c r="I31" s="115">
        <v>-14</v>
      </c>
      <c r="J31" s="116">
        <v>-0.29604567561852402</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5.9888103806046598</v>
      </c>
      <c r="D34" s="115">
        <v>2280</v>
      </c>
      <c r="E34" s="114">
        <v>2259</v>
      </c>
      <c r="F34" s="114">
        <v>2330</v>
      </c>
      <c r="G34" s="114">
        <v>2248</v>
      </c>
      <c r="H34" s="140">
        <v>2220</v>
      </c>
      <c r="I34" s="115">
        <v>60</v>
      </c>
      <c r="J34" s="116">
        <v>2.7027027027027026</v>
      </c>
    </row>
    <row r="35" spans="1:10" s="110" customFormat="1" ht="24.95" customHeight="1" x14ac:dyDescent="0.2">
      <c r="A35" s="292" t="s">
        <v>171</v>
      </c>
      <c r="B35" s="293" t="s">
        <v>172</v>
      </c>
      <c r="C35" s="113">
        <v>14.995665992487721</v>
      </c>
      <c r="D35" s="115">
        <v>5709</v>
      </c>
      <c r="E35" s="114">
        <v>5818</v>
      </c>
      <c r="F35" s="114">
        <v>5898</v>
      </c>
      <c r="G35" s="114">
        <v>5963</v>
      </c>
      <c r="H35" s="140">
        <v>5812</v>
      </c>
      <c r="I35" s="115">
        <v>-103</v>
      </c>
      <c r="J35" s="116">
        <v>-1.7721954576737784</v>
      </c>
    </row>
    <row r="36" spans="1:10" s="110" customFormat="1" ht="24.95" customHeight="1" x14ac:dyDescent="0.2">
      <c r="A36" s="294" t="s">
        <v>173</v>
      </c>
      <c r="B36" s="295" t="s">
        <v>174</v>
      </c>
      <c r="C36" s="125">
        <v>79.002390270809798</v>
      </c>
      <c r="D36" s="143">
        <v>30077</v>
      </c>
      <c r="E36" s="144">
        <v>31111</v>
      </c>
      <c r="F36" s="144">
        <v>31305</v>
      </c>
      <c r="G36" s="144">
        <v>31520</v>
      </c>
      <c r="H36" s="145">
        <v>30944</v>
      </c>
      <c r="I36" s="143">
        <v>-867</v>
      </c>
      <c r="J36" s="146">
        <v>-2.8018355739400205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38071</v>
      </c>
      <c r="F11" s="264">
        <v>39192</v>
      </c>
      <c r="G11" s="264">
        <v>39538</v>
      </c>
      <c r="H11" s="264">
        <v>39735</v>
      </c>
      <c r="I11" s="265">
        <v>38980</v>
      </c>
      <c r="J11" s="263">
        <v>-909</v>
      </c>
      <c r="K11" s="266">
        <v>-2.3319651103129808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43.035381261327522</v>
      </c>
      <c r="E13" s="115">
        <v>16384</v>
      </c>
      <c r="F13" s="114">
        <v>16688</v>
      </c>
      <c r="G13" s="114">
        <v>16764</v>
      </c>
      <c r="H13" s="114">
        <v>16856</v>
      </c>
      <c r="I13" s="140">
        <v>16488</v>
      </c>
      <c r="J13" s="115">
        <v>-104</v>
      </c>
      <c r="K13" s="116">
        <v>-0.63076176613294521</v>
      </c>
    </row>
    <row r="14" spans="1:15" ht="15.95" customHeight="1" x14ac:dyDescent="0.2">
      <c r="A14" s="306" t="s">
        <v>230</v>
      </c>
      <c r="B14" s="307"/>
      <c r="C14" s="308"/>
      <c r="D14" s="113">
        <v>46.323973628220955</v>
      </c>
      <c r="E14" s="115">
        <v>17636</v>
      </c>
      <c r="F14" s="114">
        <v>18351</v>
      </c>
      <c r="G14" s="114">
        <v>18612</v>
      </c>
      <c r="H14" s="114">
        <v>18686</v>
      </c>
      <c r="I14" s="140">
        <v>18420</v>
      </c>
      <c r="J14" s="115">
        <v>-784</v>
      </c>
      <c r="K14" s="116">
        <v>-4.2562432138979371</v>
      </c>
    </row>
    <row r="15" spans="1:15" ht="15.95" customHeight="1" x14ac:dyDescent="0.2">
      <c r="A15" s="306" t="s">
        <v>231</v>
      </c>
      <c r="B15" s="307"/>
      <c r="C15" s="308"/>
      <c r="D15" s="113">
        <v>4.1895405952036979</v>
      </c>
      <c r="E15" s="115">
        <v>1595</v>
      </c>
      <c r="F15" s="114">
        <v>1631</v>
      </c>
      <c r="G15" s="114">
        <v>1616</v>
      </c>
      <c r="H15" s="114">
        <v>1600</v>
      </c>
      <c r="I15" s="140">
        <v>1569</v>
      </c>
      <c r="J15" s="115">
        <v>26</v>
      </c>
      <c r="K15" s="116">
        <v>1.6571064372211599</v>
      </c>
    </row>
    <row r="16" spans="1:15" ht="15.95" customHeight="1" x14ac:dyDescent="0.2">
      <c r="A16" s="306" t="s">
        <v>232</v>
      </c>
      <c r="B16" s="307"/>
      <c r="C16" s="308"/>
      <c r="D16" s="113">
        <v>2.390270809802737</v>
      </c>
      <c r="E16" s="115">
        <v>910</v>
      </c>
      <c r="F16" s="114">
        <v>938</v>
      </c>
      <c r="G16" s="114">
        <v>931</v>
      </c>
      <c r="H16" s="114">
        <v>915</v>
      </c>
      <c r="I16" s="140">
        <v>917</v>
      </c>
      <c r="J16" s="115">
        <v>-7</v>
      </c>
      <c r="K16" s="116">
        <v>-0.76335877862595425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5.4792361640093512</v>
      </c>
      <c r="E18" s="115">
        <v>2086</v>
      </c>
      <c r="F18" s="114">
        <v>2083</v>
      </c>
      <c r="G18" s="114">
        <v>2128</v>
      </c>
      <c r="H18" s="114">
        <v>2075</v>
      </c>
      <c r="I18" s="140">
        <v>2050</v>
      </c>
      <c r="J18" s="115">
        <v>36</v>
      </c>
      <c r="K18" s="116">
        <v>1.7560975609756098</v>
      </c>
    </row>
    <row r="19" spans="1:11" ht="14.1" customHeight="1" x14ac:dyDescent="0.2">
      <c r="A19" s="306" t="s">
        <v>235</v>
      </c>
      <c r="B19" s="307" t="s">
        <v>236</v>
      </c>
      <c r="C19" s="308"/>
      <c r="D19" s="113">
        <v>4.8278217015576157</v>
      </c>
      <c r="E19" s="115">
        <v>1838</v>
      </c>
      <c r="F19" s="114">
        <v>1827</v>
      </c>
      <c r="G19" s="114">
        <v>1874</v>
      </c>
      <c r="H19" s="114">
        <v>1821</v>
      </c>
      <c r="I19" s="140">
        <v>1786</v>
      </c>
      <c r="J19" s="115">
        <v>52</v>
      </c>
      <c r="K19" s="116">
        <v>2.9115341545352744</v>
      </c>
    </row>
    <row r="20" spans="1:11" ht="14.1" customHeight="1" x14ac:dyDescent="0.2">
      <c r="A20" s="306">
        <v>12</v>
      </c>
      <c r="B20" s="307" t="s">
        <v>237</v>
      </c>
      <c r="C20" s="308"/>
      <c r="D20" s="113">
        <v>2.1459903863833363</v>
      </c>
      <c r="E20" s="115">
        <v>817</v>
      </c>
      <c r="F20" s="114">
        <v>842</v>
      </c>
      <c r="G20" s="114">
        <v>857</v>
      </c>
      <c r="H20" s="114">
        <v>843</v>
      </c>
      <c r="I20" s="140">
        <v>822</v>
      </c>
      <c r="J20" s="115">
        <v>-5</v>
      </c>
      <c r="K20" s="116">
        <v>-0.6082725060827251</v>
      </c>
    </row>
    <row r="21" spans="1:11" ht="14.1" customHeight="1" x14ac:dyDescent="0.2">
      <c r="A21" s="306">
        <v>21</v>
      </c>
      <c r="B21" s="307" t="s">
        <v>238</v>
      </c>
      <c r="C21" s="308"/>
      <c r="D21" s="113">
        <v>0.16810695805206063</v>
      </c>
      <c r="E21" s="115">
        <v>64</v>
      </c>
      <c r="F21" s="114">
        <v>68</v>
      </c>
      <c r="G21" s="114">
        <v>80</v>
      </c>
      <c r="H21" s="114">
        <v>84</v>
      </c>
      <c r="I21" s="140">
        <v>79</v>
      </c>
      <c r="J21" s="115">
        <v>-15</v>
      </c>
      <c r="K21" s="116">
        <v>-18.9873417721519</v>
      </c>
    </row>
    <row r="22" spans="1:11" ht="14.1" customHeight="1" x14ac:dyDescent="0.2">
      <c r="A22" s="306">
        <v>22</v>
      </c>
      <c r="B22" s="307" t="s">
        <v>239</v>
      </c>
      <c r="C22" s="308"/>
      <c r="D22" s="113">
        <v>0.58312101074308531</v>
      </c>
      <c r="E22" s="115">
        <v>222</v>
      </c>
      <c r="F22" s="114">
        <v>219</v>
      </c>
      <c r="G22" s="114">
        <v>226</v>
      </c>
      <c r="H22" s="114">
        <v>223</v>
      </c>
      <c r="I22" s="140">
        <v>237</v>
      </c>
      <c r="J22" s="115">
        <v>-15</v>
      </c>
      <c r="K22" s="116">
        <v>-6.3291139240506329</v>
      </c>
    </row>
    <row r="23" spans="1:11" ht="14.1" customHeight="1" x14ac:dyDescent="0.2">
      <c r="A23" s="306">
        <v>23</v>
      </c>
      <c r="B23" s="307" t="s">
        <v>240</v>
      </c>
      <c r="C23" s="308"/>
      <c r="D23" s="113">
        <v>0.27842714927372542</v>
      </c>
      <c r="E23" s="115">
        <v>106</v>
      </c>
      <c r="F23" s="114">
        <v>112</v>
      </c>
      <c r="G23" s="114">
        <v>111</v>
      </c>
      <c r="H23" s="114">
        <v>110</v>
      </c>
      <c r="I23" s="140">
        <v>108</v>
      </c>
      <c r="J23" s="115">
        <v>-2</v>
      </c>
      <c r="K23" s="116">
        <v>-1.8518518518518519</v>
      </c>
    </row>
    <row r="24" spans="1:11" ht="14.1" customHeight="1" x14ac:dyDescent="0.2">
      <c r="A24" s="306">
        <v>24</v>
      </c>
      <c r="B24" s="307" t="s">
        <v>241</v>
      </c>
      <c r="C24" s="308"/>
      <c r="D24" s="113">
        <v>1.3895090751490635</v>
      </c>
      <c r="E24" s="115">
        <v>529</v>
      </c>
      <c r="F24" s="114">
        <v>589</v>
      </c>
      <c r="G24" s="114">
        <v>626</v>
      </c>
      <c r="H24" s="114">
        <v>651</v>
      </c>
      <c r="I24" s="140">
        <v>654</v>
      </c>
      <c r="J24" s="115">
        <v>-125</v>
      </c>
      <c r="K24" s="116">
        <v>-19.1131498470948</v>
      </c>
    </row>
    <row r="25" spans="1:11" ht="14.1" customHeight="1" x14ac:dyDescent="0.2">
      <c r="A25" s="306">
        <v>25</v>
      </c>
      <c r="B25" s="307" t="s">
        <v>242</v>
      </c>
      <c r="C25" s="308"/>
      <c r="D25" s="113">
        <v>1.5602427044206877</v>
      </c>
      <c r="E25" s="115">
        <v>594</v>
      </c>
      <c r="F25" s="114">
        <v>595</v>
      </c>
      <c r="G25" s="114">
        <v>595</v>
      </c>
      <c r="H25" s="114">
        <v>593</v>
      </c>
      <c r="I25" s="140">
        <v>593</v>
      </c>
      <c r="J25" s="115">
        <v>1</v>
      </c>
      <c r="K25" s="116">
        <v>0.16863406408094436</v>
      </c>
    </row>
    <row r="26" spans="1:11" ht="14.1" customHeight="1" x14ac:dyDescent="0.2">
      <c r="A26" s="306">
        <v>26</v>
      </c>
      <c r="B26" s="307" t="s">
        <v>243</v>
      </c>
      <c r="C26" s="308"/>
      <c r="D26" s="113">
        <v>0.73546794147776517</v>
      </c>
      <c r="E26" s="115">
        <v>280</v>
      </c>
      <c r="F26" s="114">
        <v>288</v>
      </c>
      <c r="G26" s="114">
        <v>288</v>
      </c>
      <c r="H26" s="114">
        <v>286</v>
      </c>
      <c r="I26" s="140">
        <v>263</v>
      </c>
      <c r="J26" s="115">
        <v>17</v>
      </c>
      <c r="K26" s="116">
        <v>6.4638783269961975</v>
      </c>
    </row>
    <row r="27" spans="1:11" ht="14.1" customHeight="1" x14ac:dyDescent="0.2">
      <c r="A27" s="306">
        <v>27</v>
      </c>
      <c r="B27" s="307" t="s">
        <v>244</v>
      </c>
      <c r="C27" s="308"/>
      <c r="D27" s="113">
        <v>0.33621391610412127</v>
      </c>
      <c r="E27" s="115">
        <v>128</v>
      </c>
      <c r="F27" s="114">
        <v>130</v>
      </c>
      <c r="G27" s="114">
        <v>123</v>
      </c>
      <c r="H27" s="114">
        <v>121</v>
      </c>
      <c r="I27" s="140">
        <v>114</v>
      </c>
      <c r="J27" s="115">
        <v>14</v>
      </c>
      <c r="K27" s="116">
        <v>12.280701754385966</v>
      </c>
    </row>
    <row r="28" spans="1:11" ht="14.1" customHeight="1" x14ac:dyDescent="0.2">
      <c r="A28" s="306">
        <v>28</v>
      </c>
      <c r="B28" s="307" t="s">
        <v>245</v>
      </c>
      <c r="C28" s="308"/>
      <c r="D28" s="113">
        <v>0.2390270809802737</v>
      </c>
      <c r="E28" s="115">
        <v>91</v>
      </c>
      <c r="F28" s="114">
        <v>102</v>
      </c>
      <c r="G28" s="114">
        <v>106</v>
      </c>
      <c r="H28" s="114">
        <v>104</v>
      </c>
      <c r="I28" s="140">
        <v>108</v>
      </c>
      <c r="J28" s="115">
        <v>-17</v>
      </c>
      <c r="K28" s="116">
        <v>-15.74074074074074</v>
      </c>
    </row>
    <row r="29" spans="1:11" ht="14.1" customHeight="1" x14ac:dyDescent="0.2">
      <c r="A29" s="306">
        <v>29</v>
      </c>
      <c r="B29" s="307" t="s">
        <v>246</v>
      </c>
      <c r="C29" s="308"/>
      <c r="D29" s="113">
        <v>3.716739775682278</v>
      </c>
      <c r="E29" s="115">
        <v>1415</v>
      </c>
      <c r="F29" s="114">
        <v>1517</v>
      </c>
      <c r="G29" s="114">
        <v>1509</v>
      </c>
      <c r="H29" s="114">
        <v>1542</v>
      </c>
      <c r="I29" s="140">
        <v>1445</v>
      </c>
      <c r="J29" s="115">
        <v>-30</v>
      </c>
      <c r="K29" s="116">
        <v>-2.0761245674740483</v>
      </c>
    </row>
    <row r="30" spans="1:11" ht="14.1" customHeight="1" x14ac:dyDescent="0.2">
      <c r="A30" s="306" t="s">
        <v>247</v>
      </c>
      <c r="B30" s="307" t="s">
        <v>248</v>
      </c>
      <c r="C30" s="308"/>
      <c r="D30" s="113">
        <v>1.07430852880145</v>
      </c>
      <c r="E30" s="115">
        <v>409</v>
      </c>
      <c r="F30" s="114">
        <v>423</v>
      </c>
      <c r="G30" s="114">
        <v>423</v>
      </c>
      <c r="H30" s="114">
        <v>446</v>
      </c>
      <c r="I30" s="140">
        <v>357</v>
      </c>
      <c r="J30" s="115">
        <v>52</v>
      </c>
      <c r="K30" s="116">
        <v>14.565826330532213</v>
      </c>
    </row>
    <row r="31" spans="1:11" ht="14.1" customHeight="1" x14ac:dyDescent="0.2">
      <c r="A31" s="306" t="s">
        <v>249</v>
      </c>
      <c r="B31" s="307" t="s">
        <v>250</v>
      </c>
      <c r="C31" s="308"/>
      <c r="D31" s="113">
        <v>2.6266712195634474</v>
      </c>
      <c r="E31" s="115">
        <v>1000</v>
      </c>
      <c r="F31" s="114">
        <v>1087</v>
      </c>
      <c r="G31" s="114">
        <v>1081</v>
      </c>
      <c r="H31" s="114">
        <v>1091</v>
      </c>
      <c r="I31" s="140">
        <v>1083</v>
      </c>
      <c r="J31" s="115">
        <v>-83</v>
      </c>
      <c r="K31" s="116">
        <v>-7.6638965835641732</v>
      </c>
    </row>
    <row r="32" spans="1:11" ht="14.1" customHeight="1" x14ac:dyDescent="0.2">
      <c r="A32" s="306">
        <v>31</v>
      </c>
      <c r="B32" s="307" t="s">
        <v>251</v>
      </c>
      <c r="C32" s="308"/>
      <c r="D32" s="113">
        <v>0.1549736019542434</v>
      </c>
      <c r="E32" s="115">
        <v>59</v>
      </c>
      <c r="F32" s="114">
        <v>57</v>
      </c>
      <c r="G32" s="114">
        <v>57</v>
      </c>
      <c r="H32" s="114">
        <v>53</v>
      </c>
      <c r="I32" s="140">
        <v>48</v>
      </c>
      <c r="J32" s="115">
        <v>11</v>
      </c>
      <c r="K32" s="116">
        <v>22.916666666666668</v>
      </c>
    </row>
    <row r="33" spans="1:11" ht="14.1" customHeight="1" x14ac:dyDescent="0.2">
      <c r="A33" s="306">
        <v>32</v>
      </c>
      <c r="B33" s="307" t="s">
        <v>252</v>
      </c>
      <c r="C33" s="308"/>
      <c r="D33" s="113">
        <v>1.2161487746578761</v>
      </c>
      <c r="E33" s="115">
        <v>463</v>
      </c>
      <c r="F33" s="114">
        <v>469</v>
      </c>
      <c r="G33" s="114">
        <v>469</v>
      </c>
      <c r="H33" s="114">
        <v>481</v>
      </c>
      <c r="I33" s="140">
        <v>459</v>
      </c>
      <c r="J33" s="115">
        <v>4</v>
      </c>
      <c r="K33" s="116">
        <v>0.8714596949891068</v>
      </c>
    </row>
    <row r="34" spans="1:11" ht="14.1" customHeight="1" x14ac:dyDescent="0.2">
      <c r="A34" s="306">
        <v>33</v>
      </c>
      <c r="B34" s="307" t="s">
        <v>253</v>
      </c>
      <c r="C34" s="308"/>
      <c r="D34" s="113">
        <v>0.59625436684090249</v>
      </c>
      <c r="E34" s="115">
        <v>227</v>
      </c>
      <c r="F34" s="114">
        <v>217</v>
      </c>
      <c r="G34" s="114">
        <v>212</v>
      </c>
      <c r="H34" s="114">
        <v>206</v>
      </c>
      <c r="I34" s="140">
        <v>204</v>
      </c>
      <c r="J34" s="115">
        <v>23</v>
      </c>
      <c r="K34" s="116">
        <v>11.274509803921569</v>
      </c>
    </row>
    <row r="35" spans="1:11" ht="14.1" customHeight="1" x14ac:dyDescent="0.2">
      <c r="A35" s="306">
        <v>34</v>
      </c>
      <c r="B35" s="307" t="s">
        <v>254</v>
      </c>
      <c r="C35" s="308"/>
      <c r="D35" s="113">
        <v>3.9032334322712825</v>
      </c>
      <c r="E35" s="115">
        <v>1486</v>
      </c>
      <c r="F35" s="114">
        <v>1511</v>
      </c>
      <c r="G35" s="114">
        <v>1519</v>
      </c>
      <c r="H35" s="114">
        <v>1492</v>
      </c>
      <c r="I35" s="140">
        <v>1416</v>
      </c>
      <c r="J35" s="115">
        <v>70</v>
      </c>
      <c r="K35" s="116">
        <v>4.9435028248587569</v>
      </c>
    </row>
    <row r="36" spans="1:11" ht="14.1" customHeight="1" x14ac:dyDescent="0.2">
      <c r="A36" s="306">
        <v>41</v>
      </c>
      <c r="B36" s="307" t="s">
        <v>255</v>
      </c>
      <c r="C36" s="308"/>
      <c r="D36" s="113">
        <v>0.11032019122166478</v>
      </c>
      <c r="E36" s="115">
        <v>42</v>
      </c>
      <c r="F36" s="114">
        <v>40</v>
      </c>
      <c r="G36" s="114">
        <v>39</v>
      </c>
      <c r="H36" s="114">
        <v>46</v>
      </c>
      <c r="I36" s="140">
        <v>49</v>
      </c>
      <c r="J36" s="115">
        <v>-7</v>
      </c>
      <c r="K36" s="116">
        <v>-14.285714285714286</v>
      </c>
    </row>
    <row r="37" spans="1:11" ht="14.1" customHeight="1" x14ac:dyDescent="0.2">
      <c r="A37" s="306">
        <v>42</v>
      </c>
      <c r="B37" s="307" t="s">
        <v>256</v>
      </c>
      <c r="C37" s="308"/>
      <c r="D37" s="113">
        <v>5.2533424391268943E-2</v>
      </c>
      <c r="E37" s="115">
        <v>20</v>
      </c>
      <c r="F37" s="114">
        <v>18</v>
      </c>
      <c r="G37" s="114">
        <v>18</v>
      </c>
      <c r="H37" s="114">
        <v>16</v>
      </c>
      <c r="I37" s="140">
        <v>18</v>
      </c>
      <c r="J37" s="115">
        <v>2</v>
      </c>
      <c r="K37" s="116">
        <v>11.111111111111111</v>
      </c>
    </row>
    <row r="38" spans="1:11" ht="14.1" customHeight="1" x14ac:dyDescent="0.2">
      <c r="A38" s="306">
        <v>43</v>
      </c>
      <c r="B38" s="307" t="s">
        <v>257</v>
      </c>
      <c r="C38" s="308"/>
      <c r="D38" s="113">
        <v>0.24428042341940059</v>
      </c>
      <c r="E38" s="115">
        <v>93</v>
      </c>
      <c r="F38" s="114">
        <v>86</v>
      </c>
      <c r="G38" s="114">
        <v>78</v>
      </c>
      <c r="H38" s="114">
        <v>75</v>
      </c>
      <c r="I38" s="140">
        <v>74</v>
      </c>
      <c r="J38" s="115">
        <v>19</v>
      </c>
      <c r="K38" s="116">
        <v>25.675675675675677</v>
      </c>
    </row>
    <row r="39" spans="1:11" ht="14.1" customHeight="1" x14ac:dyDescent="0.2">
      <c r="A39" s="306">
        <v>51</v>
      </c>
      <c r="B39" s="307" t="s">
        <v>258</v>
      </c>
      <c r="C39" s="308"/>
      <c r="D39" s="113">
        <v>7.2128391689212261</v>
      </c>
      <c r="E39" s="115">
        <v>2746</v>
      </c>
      <c r="F39" s="114">
        <v>2747</v>
      </c>
      <c r="G39" s="114">
        <v>2619</v>
      </c>
      <c r="H39" s="114">
        <v>2639</v>
      </c>
      <c r="I39" s="140">
        <v>2601</v>
      </c>
      <c r="J39" s="115">
        <v>145</v>
      </c>
      <c r="K39" s="116">
        <v>5.5747789311803153</v>
      </c>
    </row>
    <row r="40" spans="1:11" ht="14.1" customHeight="1" x14ac:dyDescent="0.2">
      <c r="A40" s="306" t="s">
        <v>259</v>
      </c>
      <c r="B40" s="307" t="s">
        <v>260</v>
      </c>
      <c r="C40" s="308"/>
      <c r="D40" s="113">
        <v>7.0027054713561503</v>
      </c>
      <c r="E40" s="115">
        <v>2666</v>
      </c>
      <c r="F40" s="114">
        <v>2667</v>
      </c>
      <c r="G40" s="114">
        <v>2538</v>
      </c>
      <c r="H40" s="114">
        <v>2564</v>
      </c>
      <c r="I40" s="140">
        <v>2533</v>
      </c>
      <c r="J40" s="115">
        <v>133</v>
      </c>
      <c r="K40" s="116">
        <v>5.2506908803789969</v>
      </c>
    </row>
    <row r="41" spans="1:11" ht="14.1" customHeight="1" x14ac:dyDescent="0.2">
      <c r="A41" s="306"/>
      <c r="B41" s="307" t="s">
        <v>261</v>
      </c>
      <c r="C41" s="308"/>
      <c r="D41" s="113">
        <v>3.0994720390848678</v>
      </c>
      <c r="E41" s="115">
        <v>1180</v>
      </c>
      <c r="F41" s="114">
        <v>1182</v>
      </c>
      <c r="G41" s="114">
        <v>1136</v>
      </c>
      <c r="H41" s="114">
        <v>1154</v>
      </c>
      <c r="I41" s="140">
        <v>1133</v>
      </c>
      <c r="J41" s="115">
        <v>47</v>
      </c>
      <c r="K41" s="116">
        <v>4.148278905560459</v>
      </c>
    </row>
    <row r="42" spans="1:11" ht="14.1" customHeight="1" x14ac:dyDescent="0.2">
      <c r="A42" s="306">
        <v>52</v>
      </c>
      <c r="B42" s="307" t="s">
        <v>262</v>
      </c>
      <c r="C42" s="308"/>
      <c r="D42" s="113">
        <v>6.7163983084237344</v>
      </c>
      <c r="E42" s="115">
        <v>2557</v>
      </c>
      <c r="F42" s="114">
        <v>2569</v>
      </c>
      <c r="G42" s="114">
        <v>2641</v>
      </c>
      <c r="H42" s="114">
        <v>2609</v>
      </c>
      <c r="I42" s="140">
        <v>2621</v>
      </c>
      <c r="J42" s="115">
        <v>-64</v>
      </c>
      <c r="K42" s="116">
        <v>-2.441816100724914</v>
      </c>
    </row>
    <row r="43" spans="1:11" ht="14.1" customHeight="1" x14ac:dyDescent="0.2">
      <c r="A43" s="306" t="s">
        <v>263</v>
      </c>
      <c r="B43" s="307" t="s">
        <v>264</v>
      </c>
      <c r="C43" s="308"/>
      <c r="D43" s="113">
        <v>6.2409708176827507</v>
      </c>
      <c r="E43" s="115">
        <v>2376</v>
      </c>
      <c r="F43" s="114">
        <v>2377</v>
      </c>
      <c r="G43" s="114">
        <v>2416</v>
      </c>
      <c r="H43" s="114">
        <v>2414</v>
      </c>
      <c r="I43" s="140">
        <v>2445</v>
      </c>
      <c r="J43" s="115">
        <v>-69</v>
      </c>
      <c r="K43" s="116">
        <v>-2.8220858895705523</v>
      </c>
    </row>
    <row r="44" spans="1:11" ht="14.1" customHeight="1" x14ac:dyDescent="0.2">
      <c r="A44" s="306">
        <v>53</v>
      </c>
      <c r="B44" s="307" t="s">
        <v>265</v>
      </c>
      <c r="C44" s="308"/>
      <c r="D44" s="113">
        <v>2.1249770166268287</v>
      </c>
      <c r="E44" s="115">
        <v>809</v>
      </c>
      <c r="F44" s="114">
        <v>850</v>
      </c>
      <c r="G44" s="114">
        <v>873</v>
      </c>
      <c r="H44" s="114">
        <v>845</v>
      </c>
      <c r="I44" s="140">
        <v>809</v>
      </c>
      <c r="J44" s="115">
        <v>0</v>
      </c>
      <c r="K44" s="116">
        <v>0</v>
      </c>
    </row>
    <row r="45" spans="1:11" ht="14.1" customHeight="1" x14ac:dyDescent="0.2">
      <c r="A45" s="306" t="s">
        <v>266</v>
      </c>
      <c r="B45" s="307" t="s">
        <v>267</v>
      </c>
      <c r="C45" s="308"/>
      <c r="D45" s="113">
        <v>2.0225368390638545</v>
      </c>
      <c r="E45" s="115">
        <v>770</v>
      </c>
      <c r="F45" s="114">
        <v>814</v>
      </c>
      <c r="G45" s="114">
        <v>832</v>
      </c>
      <c r="H45" s="114">
        <v>807</v>
      </c>
      <c r="I45" s="140">
        <v>772</v>
      </c>
      <c r="J45" s="115">
        <v>-2</v>
      </c>
      <c r="K45" s="116">
        <v>-0.25906735751295334</v>
      </c>
    </row>
    <row r="46" spans="1:11" ht="14.1" customHeight="1" x14ac:dyDescent="0.2">
      <c r="A46" s="306">
        <v>54</v>
      </c>
      <c r="B46" s="307" t="s">
        <v>268</v>
      </c>
      <c r="C46" s="308"/>
      <c r="D46" s="113">
        <v>12.673688634393633</v>
      </c>
      <c r="E46" s="115">
        <v>4825</v>
      </c>
      <c r="F46" s="114">
        <v>4864</v>
      </c>
      <c r="G46" s="114">
        <v>4986</v>
      </c>
      <c r="H46" s="114">
        <v>4958</v>
      </c>
      <c r="I46" s="140">
        <v>4895</v>
      </c>
      <c r="J46" s="115">
        <v>-70</v>
      </c>
      <c r="K46" s="116">
        <v>-1.4300306435137895</v>
      </c>
    </row>
    <row r="47" spans="1:11" ht="14.1" customHeight="1" x14ac:dyDescent="0.2">
      <c r="A47" s="306">
        <v>61</v>
      </c>
      <c r="B47" s="307" t="s">
        <v>269</v>
      </c>
      <c r="C47" s="308"/>
      <c r="D47" s="113">
        <v>0.53584092879094325</v>
      </c>
      <c r="E47" s="115">
        <v>204</v>
      </c>
      <c r="F47" s="114">
        <v>203</v>
      </c>
      <c r="G47" s="114">
        <v>200</v>
      </c>
      <c r="H47" s="114">
        <v>204</v>
      </c>
      <c r="I47" s="140">
        <v>201</v>
      </c>
      <c r="J47" s="115">
        <v>3</v>
      </c>
      <c r="K47" s="116">
        <v>1.4925373134328359</v>
      </c>
    </row>
    <row r="48" spans="1:11" ht="14.1" customHeight="1" x14ac:dyDescent="0.2">
      <c r="A48" s="306">
        <v>62</v>
      </c>
      <c r="B48" s="307" t="s">
        <v>270</v>
      </c>
      <c r="C48" s="308"/>
      <c r="D48" s="113">
        <v>10.617005069475454</v>
      </c>
      <c r="E48" s="115">
        <v>4042</v>
      </c>
      <c r="F48" s="114">
        <v>4164</v>
      </c>
      <c r="G48" s="114">
        <v>4212</v>
      </c>
      <c r="H48" s="114">
        <v>4369</v>
      </c>
      <c r="I48" s="140">
        <v>4315</v>
      </c>
      <c r="J48" s="115">
        <v>-273</v>
      </c>
      <c r="K48" s="116">
        <v>-6.3267670915411358</v>
      </c>
    </row>
    <row r="49" spans="1:11" ht="14.1" customHeight="1" x14ac:dyDescent="0.2">
      <c r="A49" s="306">
        <v>63</v>
      </c>
      <c r="B49" s="307" t="s">
        <v>271</v>
      </c>
      <c r="C49" s="308"/>
      <c r="D49" s="113">
        <v>11.959234062672376</v>
      </c>
      <c r="E49" s="115">
        <v>4553</v>
      </c>
      <c r="F49" s="114">
        <v>5033</v>
      </c>
      <c r="G49" s="114">
        <v>5130</v>
      </c>
      <c r="H49" s="114">
        <v>5208</v>
      </c>
      <c r="I49" s="140">
        <v>5058</v>
      </c>
      <c r="J49" s="115">
        <v>-505</v>
      </c>
      <c r="K49" s="116">
        <v>-9.9841834717279561</v>
      </c>
    </row>
    <row r="50" spans="1:11" ht="14.1" customHeight="1" x14ac:dyDescent="0.2">
      <c r="A50" s="306" t="s">
        <v>272</v>
      </c>
      <c r="B50" s="307" t="s">
        <v>273</v>
      </c>
      <c r="C50" s="308"/>
      <c r="D50" s="113">
        <v>0.43865409366709568</v>
      </c>
      <c r="E50" s="115">
        <v>167</v>
      </c>
      <c r="F50" s="114">
        <v>205</v>
      </c>
      <c r="G50" s="114">
        <v>218</v>
      </c>
      <c r="H50" s="114">
        <v>212</v>
      </c>
      <c r="I50" s="140">
        <v>213</v>
      </c>
      <c r="J50" s="115">
        <v>-46</v>
      </c>
      <c r="K50" s="116">
        <v>-21.5962441314554</v>
      </c>
    </row>
    <row r="51" spans="1:11" ht="14.1" customHeight="1" x14ac:dyDescent="0.2">
      <c r="A51" s="306" t="s">
        <v>274</v>
      </c>
      <c r="B51" s="307" t="s">
        <v>275</v>
      </c>
      <c r="C51" s="308"/>
      <c r="D51" s="113">
        <v>10.921698930944814</v>
      </c>
      <c r="E51" s="115">
        <v>4158</v>
      </c>
      <c r="F51" s="114">
        <v>4595</v>
      </c>
      <c r="G51" s="114">
        <v>4679</v>
      </c>
      <c r="H51" s="114">
        <v>4748</v>
      </c>
      <c r="I51" s="140">
        <v>4610</v>
      </c>
      <c r="J51" s="115">
        <v>-452</v>
      </c>
      <c r="K51" s="116">
        <v>-9.8047722342733188</v>
      </c>
    </row>
    <row r="52" spans="1:11" ht="14.1" customHeight="1" x14ac:dyDescent="0.2">
      <c r="A52" s="306">
        <v>71</v>
      </c>
      <c r="B52" s="307" t="s">
        <v>276</v>
      </c>
      <c r="C52" s="308"/>
      <c r="D52" s="113">
        <v>9.4875364450631707</v>
      </c>
      <c r="E52" s="115">
        <v>3612</v>
      </c>
      <c r="F52" s="114">
        <v>3659</v>
      </c>
      <c r="G52" s="114">
        <v>3630</v>
      </c>
      <c r="H52" s="114">
        <v>3639</v>
      </c>
      <c r="I52" s="140">
        <v>3631</v>
      </c>
      <c r="J52" s="115">
        <v>-19</v>
      </c>
      <c r="K52" s="116">
        <v>-0.52327182594326627</v>
      </c>
    </row>
    <row r="53" spans="1:11" ht="14.1" customHeight="1" x14ac:dyDescent="0.2">
      <c r="A53" s="306" t="s">
        <v>277</v>
      </c>
      <c r="B53" s="307" t="s">
        <v>278</v>
      </c>
      <c r="C53" s="308"/>
      <c r="D53" s="113">
        <v>0.76961466733209005</v>
      </c>
      <c r="E53" s="115">
        <v>293</v>
      </c>
      <c r="F53" s="114">
        <v>306</v>
      </c>
      <c r="G53" s="114">
        <v>307</v>
      </c>
      <c r="H53" s="114">
        <v>316</v>
      </c>
      <c r="I53" s="140">
        <v>320</v>
      </c>
      <c r="J53" s="115">
        <v>-27</v>
      </c>
      <c r="K53" s="116">
        <v>-8.4375</v>
      </c>
    </row>
    <row r="54" spans="1:11" ht="14.1" customHeight="1" x14ac:dyDescent="0.2">
      <c r="A54" s="306" t="s">
        <v>279</v>
      </c>
      <c r="B54" s="307" t="s">
        <v>280</v>
      </c>
      <c r="C54" s="308"/>
      <c r="D54" s="113">
        <v>8.4184812587008491</v>
      </c>
      <c r="E54" s="115">
        <v>3205</v>
      </c>
      <c r="F54" s="114">
        <v>3243</v>
      </c>
      <c r="G54" s="114">
        <v>3216</v>
      </c>
      <c r="H54" s="114">
        <v>3229</v>
      </c>
      <c r="I54" s="140">
        <v>3213</v>
      </c>
      <c r="J54" s="115">
        <v>-8</v>
      </c>
      <c r="K54" s="116">
        <v>-0.24898848428260192</v>
      </c>
    </row>
    <row r="55" spans="1:11" ht="14.1" customHeight="1" x14ac:dyDescent="0.2">
      <c r="A55" s="306">
        <v>72</v>
      </c>
      <c r="B55" s="307" t="s">
        <v>281</v>
      </c>
      <c r="C55" s="308"/>
      <c r="D55" s="113">
        <v>1.1951354049013685</v>
      </c>
      <c r="E55" s="115">
        <v>455</v>
      </c>
      <c r="F55" s="114">
        <v>466</v>
      </c>
      <c r="G55" s="114">
        <v>460</v>
      </c>
      <c r="H55" s="114">
        <v>481</v>
      </c>
      <c r="I55" s="140">
        <v>474</v>
      </c>
      <c r="J55" s="115">
        <v>-19</v>
      </c>
      <c r="K55" s="116">
        <v>-4.0084388185654012</v>
      </c>
    </row>
    <row r="56" spans="1:11" ht="14.1" customHeight="1" x14ac:dyDescent="0.2">
      <c r="A56" s="306" t="s">
        <v>282</v>
      </c>
      <c r="B56" s="307" t="s">
        <v>283</v>
      </c>
      <c r="C56" s="308"/>
      <c r="D56" s="113">
        <v>0.13658690341729926</v>
      </c>
      <c r="E56" s="115">
        <v>52</v>
      </c>
      <c r="F56" s="114">
        <v>57</v>
      </c>
      <c r="G56" s="114">
        <v>55</v>
      </c>
      <c r="H56" s="114">
        <v>60</v>
      </c>
      <c r="I56" s="140">
        <v>59</v>
      </c>
      <c r="J56" s="115">
        <v>-7</v>
      </c>
      <c r="K56" s="116">
        <v>-11.864406779661017</v>
      </c>
    </row>
    <row r="57" spans="1:11" ht="14.1" customHeight="1" x14ac:dyDescent="0.2">
      <c r="A57" s="306" t="s">
        <v>284</v>
      </c>
      <c r="B57" s="307" t="s">
        <v>285</v>
      </c>
      <c r="C57" s="308"/>
      <c r="D57" s="113">
        <v>0.82214809172335901</v>
      </c>
      <c r="E57" s="115">
        <v>313</v>
      </c>
      <c r="F57" s="114">
        <v>318</v>
      </c>
      <c r="G57" s="114">
        <v>318</v>
      </c>
      <c r="H57" s="114">
        <v>324</v>
      </c>
      <c r="I57" s="140">
        <v>320</v>
      </c>
      <c r="J57" s="115">
        <v>-7</v>
      </c>
      <c r="K57" s="116">
        <v>-2.1875</v>
      </c>
    </row>
    <row r="58" spans="1:11" ht="14.1" customHeight="1" x14ac:dyDescent="0.2">
      <c r="A58" s="306">
        <v>73</v>
      </c>
      <c r="B58" s="307" t="s">
        <v>286</v>
      </c>
      <c r="C58" s="308"/>
      <c r="D58" s="113">
        <v>0.51220088781487216</v>
      </c>
      <c r="E58" s="115">
        <v>195</v>
      </c>
      <c r="F58" s="114">
        <v>199</v>
      </c>
      <c r="G58" s="114">
        <v>195</v>
      </c>
      <c r="H58" s="114">
        <v>193</v>
      </c>
      <c r="I58" s="140">
        <v>194</v>
      </c>
      <c r="J58" s="115">
        <v>1</v>
      </c>
      <c r="K58" s="116">
        <v>0.51546391752577314</v>
      </c>
    </row>
    <row r="59" spans="1:11" ht="14.1" customHeight="1" x14ac:dyDescent="0.2">
      <c r="A59" s="306" t="s">
        <v>287</v>
      </c>
      <c r="B59" s="307" t="s">
        <v>288</v>
      </c>
      <c r="C59" s="308"/>
      <c r="D59" s="113">
        <v>0.32045388878674058</v>
      </c>
      <c r="E59" s="115">
        <v>122</v>
      </c>
      <c r="F59" s="114">
        <v>126</v>
      </c>
      <c r="G59" s="114">
        <v>123</v>
      </c>
      <c r="H59" s="114">
        <v>123</v>
      </c>
      <c r="I59" s="140">
        <v>122</v>
      </c>
      <c r="J59" s="115">
        <v>0</v>
      </c>
      <c r="K59" s="116">
        <v>0</v>
      </c>
    </row>
    <row r="60" spans="1:11" ht="14.1" customHeight="1" x14ac:dyDescent="0.2">
      <c r="A60" s="306">
        <v>81</v>
      </c>
      <c r="B60" s="307" t="s">
        <v>289</v>
      </c>
      <c r="C60" s="308"/>
      <c r="D60" s="113">
        <v>2.5872711512699955</v>
      </c>
      <c r="E60" s="115">
        <v>985</v>
      </c>
      <c r="F60" s="114">
        <v>989</v>
      </c>
      <c r="G60" s="114">
        <v>1013</v>
      </c>
      <c r="H60" s="114">
        <v>1015</v>
      </c>
      <c r="I60" s="140">
        <v>1003</v>
      </c>
      <c r="J60" s="115">
        <v>-18</v>
      </c>
      <c r="K60" s="116">
        <v>-1.7946161515453638</v>
      </c>
    </row>
    <row r="61" spans="1:11" ht="14.1" customHeight="1" x14ac:dyDescent="0.2">
      <c r="A61" s="306" t="s">
        <v>290</v>
      </c>
      <c r="B61" s="307" t="s">
        <v>291</v>
      </c>
      <c r="C61" s="308"/>
      <c r="D61" s="113">
        <v>1.121588610753592</v>
      </c>
      <c r="E61" s="115">
        <v>427</v>
      </c>
      <c r="F61" s="114">
        <v>426</v>
      </c>
      <c r="G61" s="114">
        <v>442</v>
      </c>
      <c r="H61" s="114">
        <v>446</v>
      </c>
      <c r="I61" s="140">
        <v>442</v>
      </c>
      <c r="J61" s="115">
        <v>-15</v>
      </c>
      <c r="K61" s="116">
        <v>-3.3936651583710407</v>
      </c>
    </row>
    <row r="62" spans="1:11" ht="14.1" customHeight="1" x14ac:dyDescent="0.2">
      <c r="A62" s="306" t="s">
        <v>292</v>
      </c>
      <c r="B62" s="307" t="s">
        <v>293</v>
      </c>
      <c r="C62" s="308"/>
      <c r="D62" s="113">
        <v>0.64353444879304456</v>
      </c>
      <c r="E62" s="115">
        <v>245</v>
      </c>
      <c r="F62" s="114">
        <v>242</v>
      </c>
      <c r="G62" s="114">
        <v>246</v>
      </c>
      <c r="H62" s="114">
        <v>243</v>
      </c>
      <c r="I62" s="140">
        <v>233</v>
      </c>
      <c r="J62" s="115">
        <v>12</v>
      </c>
      <c r="K62" s="116">
        <v>5.1502145922746783</v>
      </c>
    </row>
    <row r="63" spans="1:11" ht="14.1" customHeight="1" x14ac:dyDescent="0.2">
      <c r="A63" s="306"/>
      <c r="B63" s="307" t="s">
        <v>294</v>
      </c>
      <c r="C63" s="308"/>
      <c r="D63" s="113">
        <v>0.58837435318221221</v>
      </c>
      <c r="E63" s="115">
        <v>224</v>
      </c>
      <c r="F63" s="114">
        <v>223</v>
      </c>
      <c r="G63" s="114">
        <v>225</v>
      </c>
      <c r="H63" s="114">
        <v>223</v>
      </c>
      <c r="I63" s="140">
        <v>217</v>
      </c>
      <c r="J63" s="115">
        <v>7</v>
      </c>
      <c r="K63" s="116">
        <v>3.225806451612903</v>
      </c>
    </row>
    <row r="64" spans="1:11" ht="14.1" customHeight="1" x14ac:dyDescent="0.2">
      <c r="A64" s="306" t="s">
        <v>295</v>
      </c>
      <c r="B64" s="307" t="s">
        <v>296</v>
      </c>
      <c r="C64" s="308"/>
      <c r="D64" s="113">
        <v>6.5666780489086182E-2</v>
      </c>
      <c r="E64" s="115">
        <v>25</v>
      </c>
      <c r="F64" s="114">
        <v>22</v>
      </c>
      <c r="G64" s="114">
        <v>24</v>
      </c>
      <c r="H64" s="114">
        <v>23</v>
      </c>
      <c r="I64" s="140">
        <v>24</v>
      </c>
      <c r="J64" s="115">
        <v>1</v>
      </c>
      <c r="K64" s="116">
        <v>4.166666666666667</v>
      </c>
    </row>
    <row r="65" spans="1:11" ht="14.1" customHeight="1" x14ac:dyDescent="0.2">
      <c r="A65" s="306" t="s">
        <v>297</v>
      </c>
      <c r="B65" s="307" t="s">
        <v>298</v>
      </c>
      <c r="C65" s="308"/>
      <c r="D65" s="113">
        <v>0.52008090147356256</v>
      </c>
      <c r="E65" s="115">
        <v>198</v>
      </c>
      <c r="F65" s="114">
        <v>203</v>
      </c>
      <c r="G65" s="114">
        <v>207</v>
      </c>
      <c r="H65" s="114">
        <v>207</v>
      </c>
      <c r="I65" s="140">
        <v>210</v>
      </c>
      <c r="J65" s="115">
        <v>-12</v>
      </c>
      <c r="K65" s="116">
        <v>-5.7142857142857144</v>
      </c>
    </row>
    <row r="66" spans="1:11" ht="14.1" customHeight="1" x14ac:dyDescent="0.2">
      <c r="A66" s="306">
        <v>82</v>
      </c>
      <c r="B66" s="307" t="s">
        <v>299</v>
      </c>
      <c r="C66" s="308"/>
      <c r="D66" s="113">
        <v>2.1407370439442097</v>
      </c>
      <c r="E66" s="115">
        <v>815</v>
      </c>
      <c r="F66" s="114">
        <v>841</v>
      </c>
      <c r="G66" s="114">
        <v>822</v>
      </c>
      <c r="H66" s="114">
        <v>813</v>
      </c>
      <c r="I66" s="140">
        <v>813</v>
      </c>
      <c r="J66" s="115">
        <v>2</v>
      </c>
      <c r="K66" s="116">
        <v>0.24600246002460024</v>
      </c>
    </row>
    <row r="67" spans="1:11" ht="14.1" customHeight="1" x14ac:dyDescent="0.2">
      <c r="A67" s="306" t="s">
        <v>300</v>
      </c>
      <c r="B67" s="307" t="s">
        <v>301</v>
      </c>
      <c r="C67" s="308"/>
      <c r="D67" s="113">
        <v>0.4728008195214205</v>
      </c>
      <c r="E67" s="115">
        <v>180</v>
      </c>
      <c r="F67" s="114">
        <v>183</v>
      </c>
      <c r="G67" s="114">
        <v>176</v>
      </c>
      <c r="H67" s="114">
        <v>179</v>
      </c>
      <c r="I67" s="140">
        <v>175</v>
      </c>
      <c r="J67" s="115">
        <v>5</v>
      </c>
      <c r="K67" s="116">
        <v>2.8571428571428572</v>
      </c>
    </row>
    <row r="68" spans="1:11" ht="14.1" customHeight="1" x14ac:dyDescent="0.2">
      <c r="A68" s="306" t="s">
        <v>302</v>
      </c>
      <c r="B68" s="307" t="s">
        <v>303</v>
      </c>
      <c r="C68" s="308"/>
      <c r="D68" s="113">
        <v>1.3448556644164851</v>
      </c>
      <c r="E68" s="115">
        <v>512</v>
      </c>
      <c r="F68" s="114">
        <v>531</v>
      </c>
      <c r="G68" s="114">
        <v>520</v>
      </c>
      <c r="H68" s="114">
        <v>510</v>
      </c>
      <c r="I68" s="140">
        <v>516</v>
      </c>
      <c r="J68" s="115">
        <v>-4</v>
      </c>
      <c r="K68" s="116">
        <v>-0.77519379844961245</v>
      </c>
    </row>
    <row r="69" spans="1:11" ht="14.1" customHeight="1" x14ac:dyDescent="0.2">
      <c r="A69" s="306">
        <v>83</v>
      </c>
      <c r="B69" s="307" t="s">
        <v>304</v>
      </c>
      <c r="C69" s="308"/>
      <c r="D69" s="113">
        <v>2.8315515746893962</v>
      </c>
      <c r="E69" s="115">
        <v>1078</v>
      </c>
      <c r="F69" s="114">
        <v>1116</v>
      </c>
      <c r="G69" s="114">
        <v>1099</v>
      </c>
      <c r="H69" s="114">
        <v>1115</v>
      </c>
      <c r="I69" s="140">
        <v>1100</v>
      </c>
      <c r="J69" s="115">
        <v>-22</v>
      </c>
      <c r="K69" s="116">
        <v>-2</v>
      </c>
    </row>
    <row r="70" spans="1:11" ht="14.1" customHeight="1" x14ac:dyDescent="0.2">
      <c r="A70" s="306" t="s">
        <v>305</v>
      </c>
      <c r="B70" s="307" t="s">
        <v>306</v>
      </c>
      <c r="C70" s="308"/>
      <c r="D70" s="113">
        <v>1.4367891571012057</v>
      </c>
      <c r="E70" s="115">
        <v>547</v>
      </c>
      <c r="F70" s="114">
        <v>580</v>
      </c>
      <c r="G70" s="114">
        <v>575</v>
      </c>
      <c r="H70" s="114">
        <v>593</v>
      </c>
      <c r="I70" s="140">
        <v>570</v>
      </c>
      <c r="J70" s="115">
        <v>-23</v>
      </c>
      <c r="K70" s="116">
        <v>-4.0350877192982457</v>
      </c>
    </row>
    <row r="71" spans="1:11" ht="14.1" customHeight="1" x14ac:dyDescent="0.2">
      <c r="A71" s="306"/>
      <c r="B71" s="307" t="s">
        <v>307</v>
      </c>
      <c r="C71" s="308"/>
      <c r="D71" s="113">
        <v>0.48068083318011084</v>
      </c>
      <c r="E71" s="115">
        <v>183</v>
      </c>
      <c r="F71" s="114">
        <v>189</v>
      </c>
      <c r="G71" s="114">
        <v>193</v>
      </c>
      <c r="H71" s="114">
        <v>197</v>
      </c>
      <c r="I71" s="140">
        <v>198</v>
      </c>
      <c r="J71" s="115">
        <v>-15</v>
      </c>
      <c r="K71" s="116">
        <v>-7.5757575757575761</v>
      </c>
    </row>
    <row r="72" spans="1:11" ht="14.1" customHeight="1" x14ac:dyDescent="0.2">
      <c r="A72" s="306">
        <v>84</v>
      </c>
      <c r="B72" s="307" t="s">
        <v>308</v>
      </c>
      <c r="C72" s="308"/>
      <c r="D72" s="113">
        <v>1.1583620078274803</v>
      </c>
      <c r="E72" s="115">
        <v>441</v>
      </c>
      <c r="F72" s="114">
        <v>456</v>
      </c>
      <c r="G72" s="114">
        <v>458</v>
      </c>
      <c r="H72" s="114">
        <v>459</v>
      </c>
      <c r="I72" s="140">
        <v>457</v>
      </c>
      <c r="J72" s="115">
        <v>-16</v>
      </c>
      <c r="K72" s="116">
        <v>-3.5010940919037199</v>
      </c>
    </row>
    <row r="73" spans="1:11" ht="14.1" customHeight="1" x14ac:dyDescent="0.2">
      <c r="A73" s="306" t="s">
        <v>309</v>
      </c>
      <c r="B73" s="307" t="s">
        <v>310</v>
      </c>
      <c r="C73" s="308"/>
      <c r="D73" s="113">
        <v>0.19174699902813164</v>
      </c>
      <c r="E73" s="115">
        <v>73</v>
      </c>
      <c r="F73" s="114">
        <v>80</v>
      </c>
      <c r="G73" s="114">
        <v>81</v>
      </c>
      <c r="H73" s="114">
        <v>85</v>
      </c>
      <c r="I73" s="140">
        <v>90</v>
      </c>
      <c r="J73" s="115">
        <v>-17</v>
      </c>
      <c r="K73" s="116">
        <v>-18.888888888888889</v>
      </c>
    </row>
    <row r="74" spans="1:11" ht="14.1" customHeight="1" x14ac:dyDescent="0.2">
      <c r="A74" s="306" t="s">
        <v>311</v>
      </c>
      <c r="B74" s="307" t="s">
        <v>312</v>
      </c>
      <c r="C74" s="308"/>
      <c r="D74" s="113">
        <v>5.7786766830395839E-2</v>
      </c>
      <c r="E74" s="115">
        <v>22</v>
      </c>
      <c r="F74" s="114">
        <v>24</v>
      </c>
      <c r="G74" s="114">
        <v>24</v>
      </c>
      <c r="H74" s="114">
        <v>23</v>
      </c>
      <c r="I74" s="140">
        <v>23</v>
      </c>
      <c r="J74" s="115">
        <v>-1</v>
      </c>
      <c r="K74" s="116">
        <v>-4.3478260869565215</v>
      </c>
    </row>
    <row r="75" spans="1:11" ht="14.1" customHeight="1" x14ac:dyDescent="0.2">
      <c r="A75" s="306" t="s">
        <v>313</v>
      </c>
      <c r="B75" s="307" t="s">
        <v>314</v>
      </c>
      <c r="C75" s="308"/>
      <c r="D75" s="113">
        <v>7.8800136586903418E-3</v>
      </c>
      <c r="E75" s="115">
        <v>3</v>
      </c>
      <c r="F75" s="114">
        <v>3</v>
      </c>
      <c r="G75" s="114">
        <v>3</v>
      </c>
      <c r="H75" s="114">
        <v>3</v>
      </c>
      <c r="I75" s="140">
        <v>5</v>
      </c>
      <c r="J75" s="115">
        <v>-2</v>
      </c>
      <c r="K75" s="116">
        <v>-40</v>
      </c>
    </row>
    <row r="76" spans="1:11" ht="14.1" customHeight="1" x14ac:dyDescent="0.2">
      <c r="A76" s="306">
        <v>91</v>
      </c>
      <c r="B76" s="307" t="s">
        <v>315</v>
      </c>
      <c r="C76" s="308"/>
      <c r="D76" s="113">
        <v>0.62252107903653697</v>
      </c>
      <c r="E76" s="115">
        <v>237</v>
      </c>
      <c r="F76" s="114">
        <v>231</v>
      </c>
      <c r="G76" s="114">
        <v>236</v>
      </c>
      <c r="H76" s="114">
        <v>220</v>
      </c>
      <c r="I76" s="140">
        <v>217</v>
      </c>
      <c r="J76" s="115">
        <v>20</v>
      </c>
      <c r="K76" s="116">
        <v>9.2165898617511512</v>
      </c>
    </row>
    <row r="77" spans="1:11" ht="14.1" customHeight="1" x14ac:dyDescent="0.2">
      <c r="A77" s="306">
        <v>92</v>
      </c>
      <c r="B77" s="307" t="s">
        <v>316</v>
      </c>
      <c r="C77" s="308"/>
      <c r="D77" s="113">
        <v>9.4560163904284095E-2</v>
      </c>
      <c r="E77" s="115">
        <v>36</v>
      </c>
      <c r="F77" s="114">
        <v>37</v>
      </c>
      <c r="G77" s="114">
        <v>37</v>
      </c>
      <c r="H77" s="114">
        <v>34</v>
      </c>
      <c r="I77" s="140">
        <v>33</v>
      </c>
      <c r="J77" s="115">
        <v>3</v>
      </c>
      <c r="K77" s="116">
        <v>9.0909090909090917</v>
      </c>
    </row>
    <row r="78" spans="1:11" ht="14.1" customHeight="1" x14ac:dyDescent="0.2">
      <c r="A78" s="306">
        <v>93</v>
      </c>
      <c r="B78" s="307" t="s">
        <v>317</v>
      </c>
      <c r="C78" s="308"/>
      <c r="D78" s="113">
        <v>6.829345170864963E-2</v>
      </c>
      <c r="E78" s="115">
        <v>26</v>
      </c>
      <c r="F78" s="114">
        <v>24</v>
      </c>
      <c r="G78" s="114">
        <v>25</v>
      </c>
      <c r="H78" s="114">
        <v>28</v>
      </c>
      <c r="I78" s="140">
        <v>26</v>
      </c>
      <c r="J78" s="115">
        <v>0</v>
      </c>
      <c r="K78" s="116">
        <v>0</v>
      </c>
    </row>
    <row r="79" spans="1:11" ht="14.1" customHeight="1" x14ac:dyDescent="0.2">
      <c r="A79" s="306">
        <v>94</v>
      </c>
      <c r="B79" s="307" t="s">
        <v>318</v>
      </c>
      <c r="C79" s="308"/>
      <c r="D79" s="113">
        <v>0.4728008195214205</v>
      </c>
      <c r="E79" s="115">
        <v>180</v>
      </c>
      <c r="F79" s="114">
        <v>209</v>
      </c>
      <c r="G79" s="114">
        <v>238</v>
      </c>
      <c r="H79" s="114">
        <v>221</v>
      </c>
      <c r="I79" s="140">
        <v>200</v>
      </c>
      <c r="J79" s="115">
        <v>-20</v>
      </c>
      <c r="K79" s="116">
        <v>-10</v>
      </c>
    </row>
    <row r="80" spans="1:11" ht="14.1" customHeight="1" x14ac:dyDescent="0.2">
      <c r="A80" s="306" t="s">
        <v>319</v>
      </c>
      <c r="B80" s="307" t="s">
        <v>320</v>
      </c>
      <c r="C80" s="308"/>
      <c r="D80" s="113">
        <v>1.8386698536944131E-2</v>
      </c>
      <c r="E80" s="115">
        <v>7</v>
      </c>
      <c r="F80" s="114">
        <v>8</v>
      </c>
      <c r="G80" s="114">
        <v>8</v>
      </c>
      <c r="H80" s="114">
        <v>6</v>
      </c>
      <c r="I80" s="140">
        <v>5</v>
      </c>
      <c r="J80" s="115">
        <v>2</v>
      </c>
      <c r="K80" s="116">
        <v>40</v>
      </c>
    </row>
    <row r="81" spans="1:11" ht="14.1" customHeight="1" x14ac:dyDescent="0.2">
      <c r="A81" s="310" t="s">
        <v>321</v>
      </c>
      <c r="B81" s="311" t="s">
        <v>333</v>
      </c>
      <c r="C81" s="312"/>
      <c r="D81" s="125">
        <v>4.0608337054450896</v>
      </c>
      <c r="E81" s="143">
        <v>1546</v>
      </c>
      <c r="F81" s="144">
        <v>1584</v>
      </c>
      <c r="G81" s="144">
        <v>1615</v>
      </c>
      <c r="H81" s="144">
        <v>1678</v>
      </c>
      <c r="I81" s="145">
        <v>1586</v>
      </c>
      <c r="J81" s="143">
        <v>-40</v>
      </c>
      <c r="K81" s="146">
        <v>-2.5220680958385877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11932</v>
      </c>
      <c r="G12" s="536">
        <v>8077</v>
      </c>
      <c r="H12" s="536">
        <v>15328</v>
      </c>
      <c r="I12" s="536">
        <v>9800</v>
      </c>
      <c r="J12" s="537">
        <v>11727</v>
      </c>
      <c r="K12" s="538">
        <v>205</v>
      </c>
      <c r="L12" s="349">
        <v>1.7481026690543191</v>
      </c>
    </row>
    <row r="13" spans="1:17" s="110" customFormat="1" ht="15" customHeight="1" x14ac:dyDescent="0.2">
      <c r="A13" s="350" t="s">
        <v>344</v>
      </c>
      <c r="B13" s="351" t="s">
        <v>345</v>
      </c>
      <c r="C13" s="347"/>
      <c r="D13" s="347"/>
      <c r="E13" s="348"/>
      <c r="F13" s="536">
        <v>7500</v>
      </c>
      <c r="G13" s="536">
        <v>4705</v>
      </c>
      <c r="H13" s="536">
        <v>9055</v>
      </c>
      <c r="I13" s="536">
        <v>6236</v>
      </c>
      <c r="J13" s="537">
        <v>7415</v>
      </c>
      <c r="K13" s="538">
        <v>85</v>
      </c>
      <c r="L13" s="349">
        <v>1.1463250168577208</v>
      </c>
    </row>
    <row r="14" spans="1:17" s="110" customFormat="1" ht="22.5" customHeight="1" x14ac:dyDescent="0.2">
      <c r="A14" s="350"/>
      <c r="B14" s="351" t="s">
        <v>346</v>
      </c>
      <c r="C14" s="347"/>
      <c r="D14" s="347"/>
      <c r="E14" s="348"/>
      <c r="F14" s="536">
        <v>4432</v>
      </c>
      <c r="G14" s="536">
        <v>3372</v>
      </c>
      <c r="H14" s="536">
        <v>6273</v>
      </c>
      <c r="I14" s="536">
        <v>3564</v>
      </c>
      <c r="J14" s="537">
        <v>4312</v>
      </c>
      <c r="K14" s="538">
        <v>120</v>
      </c>
      <c r="L14" s="349">
        <v>2.7829313543599259</v>
      </c>
    </row>
    <row r="15" spans="1:17" s="110" customFormat="1" ht="15" customHeight="1" x14ac:dyDescent="0.2">
      <c r="A15" s="350" t="s">
        <v>347</v>
      </c>
      <c r="B15" s="351" t="s">
        <v>108</v>
      </c>
      <c r="C15" s="347"/>
      <c r="D15" s="347"/>
      <c r="E15" s="348"/>
      <c r="F15" s="536">
        <v>2886</v>
      </c>
      <c r="G15" s="536">
        <v>1983</v>
      </c>
      <c r="H15" s="536">
        <v>6985</v>
      </c>
      <c r="I15" s="536">
        <v>2478</v>
      </c>
      <c r="J15" s="537">
        <v>2851</v>
      </c>
      <c r="K15" s="538">
        <v>35</v>
      </c>
      <c r="L15" s="349">
        <v>1.2276394247632409</v>
      </c>
    </row>
    <row r="16" spans="1:17" s="110" customFormat="1" ht="15" customHeight="1" x14ac:dyDescent="0.2">
      <c r="A16" s="350"/>
      <c r="B16" s="351" t="s">
        <v>109</v>
      </c>
      <c r="C16" s="347"/>
      <c r="D16" s="347"/>
      <c r="E16" s="348"/>
      <c r="F16" s="536">
        <v>7963</v>
      </c>
      <c r="G16" s="536">
        <v>5419</v>
      </c>
      <c r="H16" s="536">
        <v>7488</v>
      </c>
      <c r="I16" s="536">
        <v>6564</v>
      </c>
      <c r="J16" s="537">
        <v>7902</v>
      </c>
      <c r="K16" s="538">
        <v>61</v>
      </c>
      <c r="L16" s="349">
        <v>0.77195646671728679</v>
      </c>
    </row>
    <row r="17" spans="1:12" s="110" customFormat="1" ht="15" customHeight="1" x14ac:dyDescent="0.2">
      <c r="A17" s="350"/>
      <c r="B17" s="351" t="s">
        <v>110</v>
      </c>
      <c r="C17" s="347"/>
      <c r="D17" s="347"/>
      <c r="E17" s="348"/>
      <c r="F17" s="536">
        <v>971</v>
      </c>
      <c r="G17" s="536">
        <v>585</v>
      </c>
      <c r="H17" s="536">
        <v>763</v>
      </c>
      <c r="I17" s="536">
        <v>674</v>
      </c>
      <c r="J17" s="537">
        <v>869</v>
      </c>
      <c r="K17" s="538">
        <v>102</v>
      </c>
      <c r="L17" s="349">
        <v>11.737629459148447</v>
      </c>
    </row>
    <row r="18" spans="1:12" s="110" customFormat="1" ht="15" customHeight="1" x14ac:dyDescent="0.2">
      <c r="A18" s="350"/>
      <c r="B18" s="351" t="s">
        <v>111</v>
      </c>
      <c r="C18" s="347"/>
      <c r="D18" s="347"/>
      <c r="E18" s="348"/>
      <c r="F18" s="536">
        <v>112</v>
      </c>
      <c r="G18" s="536">
        <v>90</v>
      </c>
      <c r="H18" s="536">
        <v>92</v>
      </c>
      <c r="I18" s="536">
        <v>84</v>
      </c>
      <c r="J18" s="537">
        <v>105</v>
      </c>
      <c r="K18" s="538">
        <v>7</v>
      </c>
      <c r="L18" s="349">
        <v>6.666666666666667</v>
      </c>
    </row>
    <row r="19" spans="1:12" s="110" customFormat="1" ht="15" customHeight="1" x14ac:dyDescent="0.2">
      <c r="A19" s="118" t="s">
        <v>113</v>
      </c>
      <c r="B19" s="119" t="s">
        <v>181</v>
      </c>
      <c r="C19" s="347"/>
      <c r="D19" s="347"/>
      <c r="E19" s="348"/>
      <c r="F19" s="536">
        <v>9017</v>
      </c>
      <c r="G19" s="536">
        <v>5876</v>
      </c>
      <c r="H19" s="536">
        <v>11969</v>
      </c>
      <c r="I19" s="536">
        <v>7408</v>
      </c>
      <c r="J19" s="537">
        <v>8895</v>
      </c>
      <c r="K19" s="538">
        <v>122</v>
      </c>
      <c r="L19" s="349">
        <v>1.371557054525014</v>
      </c>
    </row>
    <row r="20" spans="1:12" s="110" customFormat="1" ht="15" customHeight="1" x14ac:dyDescent="0.2">
      <c r="A20" s="118"/>
      <c r="B20" s="119" t="s">
        <v>182</v>
      </c>
      <c r="C20" s="347"/>
      <c r="D20" s="347"/>
      <c r="E20" s="348"/>
      <c r="F20" s="536">
        <v>2915</v>
      </c>
      <c r="G20" s="536">
        <v>2201</v>
      </c>
      <c r="H20" s="536">
        <v>3359</v>
      </c>
      <c r="I20" s="536">
        <v>2392</v>
      </c>
      <c r="J20" s="537">
        <v>2832</v>
      </c>
      <c r="K20" s="538">
        <v>83</v>
      </c>
      <c r="L20" s="349">
        <v>2.9307909604519775</v>
      </c>
    </row>
    <row r="21" spans="1:12" s="110" customFormat="1" ht="15" customHeight="1" x14ac:dyDescent="0.2">
      <c r="A21" s="118" t="s">
        <v>113</v>
      </c>
      <c r="B21" s="119" t="s">
        <v>116</v>
      </c>
      <c r="C21" s="347"/>
      <c r="D21" s="347"/>
      <c r="E21" s="348"/>
      <c r="F21" s="536">
        <v>7955</v>
      </c>
      <c r="G21" s="536">
        <v>5455</v>
      </c>
      <c r="H21" s="536">
        <v>11711</v>
      </c>
      <c r="I21" s="536">
        <v>6644</v>
      </c>
      <c r="J21" s="537">
        <v>7745</v>
      </c>
      <c r="K21" s="538">
        <v>210</v>
      </c>
      <c r="L21" s="349">
        <v>2.7114267269205938</v>
      </c>
    </row>
    <row r="22" spans="1:12" s="110" customFormat="1" ht="15" customHeight="1" x14ac:dyDescent="0.2">
      <c r="A22" s="118"/>
      <c r="B22" s="119" t="s">
        <v>117</v>
      </c>
      <c r="C22" s="347"/>
      <c r="D22" s="347"/>
      <c r="E22" s="348"/>
      <c r="F22" s="536">
        <v>3973</v>
      </c>
      <c r="G22" s="536">
        <v>2615</v>
      </c>
      <c r="H22" s="536">
        <v>3613</v>
      </c>
      <c r="I22" s="536">
        <v>3152</v>
      </c>
      <c r="J22" s="537">
        <v>3972</v>
      </c>
      <c r="K22" s="538">
        <v>1</v>
      </c>
      <c r="L22" s="349">
        <v>2.5176233635448138E-2</v>
      </c>
    </row>
    <row r="23" spans="1:12" s="110" customFormat="1" ht="15" customHeight="1" x14ac:dyDescent="0.2">
      <c r="A23" s="352" t="s">
        <v>347</v>
      </c>
      <c r="B23" s="353" t="s">
        <v>193</v>
      </c>
      <c r="C23" s="354"/>
      <c r="D23" s="354"/>
      <c r="E23" s="355"/>
      <c r="F23" s="539">
        <v>221</v>
      </c>
      <c r="G23" s="539">
        <v>365</v>
      </c>
      <c r="H23" s="539">
        <v>3315</v>
      </c>
      <c r="I23" s="539">
        <v>136</v>
      </c>
      <c r="J23" s="540">
        <v>201</v>
      </c>
      <c r="K23" s="541">
        <v>20</v>
      </c>
      <c r="L23" s="356">
        <v>9.9502487562189046</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34.9</v>
      </c>
      <c r="G25" s="542">
        <v>35.799999999999997</v>
      </c>
      <c r="H25" s="542">
        <v>37.9</v>
      </c>
      <c r="I25" s="542">
        <v>38.799999999999997</v>
      </c>
      <c r="J25" s="542">
        <v>38.9</v>
      </c>
      <c r="K25" s="543" t="s">
        <v>349</v>
      </c>
      <c r="L25" s="364">
        <v>-4</v>
      </c>
    </row>
    <row r="26" spans="1:12" s="110" customFormat="1" ht="15" customHeight="1" x14ac:dyDescent="0.2">
      <c r="A26" s="365" t="s">
        <v>105</v>
      </c>
      <c r="B26" s="366" t="s">
        <v>345</v>
      </c>
      <c r="C26" s="362"/>
      <c r="D26" s="362"/>
      <c r="E26" s="363"/>
      <c r="F26" s="542">
        <v>30.2</v>
      </c>
      <c r="G26" s="542">
        <v>31.7</v>
      </c>
      <c r="H26" s="542">
        <v>31.8</v>
      </c>
      <c r="I26" s="542">
        <v>34.700000000000003</v>
      </c>
      <c r="J26" s="544">
        <v>34.9</v>
      </c>
      <c r="K26" s="543" t="s">
        <v>349</v>
      </c>
      <c r="L26" s="364">
        <v>-4.6999999999999993</v>
      </c>
    </row>
    <row r="27" spans="1:12" s="110" customFormat="1" ht="15" customHeight="1" x14ac:dyDescent="0.2">
      <c r="A27" s="365"/>
      <c r="B27" s="366" t="s">
        <v>346</v>
      </c>
      <c r="C27" s="362"/>
      <c r="D27" s="362"/>
      <c r="E27" s="363"/>
      <c r="F27" s="542">
        <v>42.9</v>
      </c>
      <c r="G27" s="542">
        <v>41.8</v>
      </c>
      <c r="H27" s="542">
        <v>46.5</v>
      </c>
      <c r="I27" s="542">
        <v>46</v>
      </c>
      <c r="J27" s="542">
        <v>45.9</v>
      </c>
      <c r="K27" s="543" t="s">
        <v>349</v>
      </c>
      <c r="L27" s="364">
        <v>-3</v>
      </c>
    </row>
    <row r="28" spans="1:12" s="110" customFormat="1" ht="15" customHeight="1" x14ac:dyDescent="0.2">
      <c r="A28" s="365" t="s">
        <v>113</v>
      </c>
      <c r="B28" s="366" t="s">
        <v>108</v>
      </c>
      <c r="C28" s="362"/>
      <c r="D28" s="362"/>
      <c r="E28" s="363"/>
      <c r="F28" s="542">
        <v>46.6</v>
      </c>
      <c r="G28" s="542">
        <v>42.6</v>
      </c>
      <c r="H28" s="542">
        <v>49.2</v>
      </c>
      <c r="I28" s="542">
        <v>51.6</v>
      </c>
      <c r="J28" s="542">
        <v>50.5</v>
      </c>
      <c r="K28" s="543" t="s">
        <v>349</v>
      </c>
      <c r="L28" s="364">
        <v>-3.8999999999999986</v>
      </c>
    </row>
    <row r="29" spans="1:12" s="110" customFormat="1" ht="11.25" x14ac:dyDescent="0.2">
      <c r="A29" s="365"/>
      <c r="B29" s="366" t="s">
        <v>109</v>
      </c>
      <c r="C29" s="362"/>
      <c r="D29" s="362"/>
      <c r="E29" s="363"/>
      <c r="F29" s="542">
        <v>31.9</v>
      </c>
      <c r="G29" s="542">
        <v>34.6</v>
      </c>
      <c r="H29" s="542">
        <v>33.5</v>
      </c>
      <c r="I29" s="542">
        <v>34.700000000000003</v>
      </c>
      <c r="J29" s="544">
        <v>35.9</v>
      </c>
      <c r="K29" s="543" t="s">
        <v>349</v>
      </c>
      <c r="L29" s="364">
        <v>-4</v>
      </c>
    </row>
    <row r="30" spans="1:12" s="110" customFormat="1" ht="15" customHeight="1" x14ac:dyDescent="0.2">
      <c r="A30" s="365"/>
      <c r="B30" s="366" t="s">
        <v>110</v>
      </c>
      <c r="C30" s="362"/>
      <c r="D30" s="362"/>
      <c r="E30" s="363"/>
      <c r="F30" s="542">
        <v>27.3</v>
      </c>
      <c r="G30" s="542">
        <v>28</v>
      </c>
      <c r="H30" s="542">
        <v>29.7</v>
      </c>
      <c r="I30" s="542">
        <v>32.5</v>
      </c>
      <c r="J30" s="542">
        <v>31.6</v>
      </c>
      <c r="K30" s="543" t="s">
        <v>349</v>
      </c>
      <c r="L30" s="364">
        <v>-4.3000000000000007</v>
      </c>
    </row>
    <row r="31" spans="1:12" s="110" customFormat="1" ht="15" customHeight="1" x14ac:dyDescent="0.2">
      <c r="A31" s="365"/>
      <c r="B31" s="366" t="s">
        <v>111</v>
      </c>
      <c r="C31" s="362"/>
      <c r="D31" s="362"/>
      <c r="E31" s="363"/>
      <c r="F31" s="542">
        <v>30.4</v>
      </c>
      <c r="G31" s="542">
        <v>38.9</v>
      </c>
      <c r="H31" s="542">
        <v>50</v>
      </c>
      <c r="I31" s="542">
        <v>45.2</v>
      </c>
      <c r="J31" s="542">
        <v>41</v>
      </c>
      <c r="K31" s="543" t="s">
        <v>349</v>
      </c>
      <c r="L31" s="364">
        <v>-10.600000000000001</v>
      </c>
    </row>
    <row r="32" spans="1:12" s="110" customFormat="1" ht="15" customHeight="1" x14ac:dyDescent="0.2">
      <c r="A32" s="367" t="s">
        <v>113</v>
      </c>
      <c r="B32" s="368" t="s">
        <v>181</v>
      </c>
      <c r="C32" s="362"/>
      <c r="D32" s="362"/>
      <c r="E32" s="363"/>
      <c r="F32" s="542">
        <v>33.6</v>
      </c>
      <c r="G32" s="542">
        <v>33.299999999999997</v>
      </c>
      <c r="H32" s="542">
        <v>34.299999999999997</v>
      </c>
      <c r="I32" s="542">
        <v>37.700000000000003</v>
      </c>
      <c r="J32" s="544">
        <v>38.1</v>
      </c>
      <c r="K32" s="543" t="s">
        <v>349</v>
      </c>
      <c r="L32" s="364">
        <v>-4.5</v>
      </c>
    </row>
    <row r="33" spans="1:12" s="110" customFormat="1" ht="15" customHeight="1" x14ac:dyDescent="0.2">
      <c r="A33" s="367"/>
      <c r="B33" s="368" t="s">
        <v>182</v>
      </c>
      <c r="C33" s="362"/>
      <c r="D33" s="362"/>
      <c r="E33" s="363"/>
      <c r="F33" s="542">
        <v>38.799999999999997</v>
      </c>
      <c r="G33" s="542">
        <v>42.2</v>
      </c>
      <c r="H33" s="542">
        <v>47</v>
      </c>
      <c r="I33" s="542">
        <v>41.9</v>
      </c>
      <c r="J33" s="542">
        <v>41.3</v>
      </c>
      <c r="K33" s="543" t="s">
        <v>349</v>
      </c>
      <c r="L33" s="364">
        <v>-2.5</v>
      </c>
    </row>
    <row r="34" spans="1:12" s="369" customFormat="1" ht="15" customHeight="1" x14ac:dyDescent="0.2">
      <c r="A34" s="367" t="s">
        <v>113</v>
      </c>
      <c r="B34" s="368" t="s">
        <v>116</v>
      </c>
      <c r="C34" s="362"/>
      <c r="D34" s="362"/>
      <c r="E34" s="363"/>
      <c r="F34" s="542">
        <v>31.6</v>
      </c>
      <c r="G34" s="542">
        <v>33.9</v>
      </c>
      <c r="H34" s="542">
        <v>37.700000000000003</v>
      </c>
      <c r="I34" s="542">
        <v>36</v>
      </c>
      <c r="J34" s="542">
        <v>35.200000000000003</v>
      </c>
      <c r="K34" s="543" t="s">
        <v>349</v>
      </c>
      <c r="L34" s="364">
        <v>-3.6000000000000014</v>
      </c>
    </row>
    <row r="35" spans="1:12" s="369" customFormat="1" ht="11.25" x14ac:dyDescent="0.2">
      <c r="A35" s="370"/>
      <c r="B35" s="371" t="s">
        <v>117</v>
      </c>
      <c r="C35" s="372"/>
      <c r="D35" s="372"/>
      <c r="E35" s="373"/>
      <c r="F35" s="545">
        <v>41.2</v>
      </c>
      <c r="G35" s="545">
        <v>39.6</v>
      </c>
      <c r="H35" s="545">
        <v>38.299999999999997</v>
      </c>
      <c r="I35" s="545">
        <v>44.4</v>
      </c>
      <c r="J35" s="546">
        <v>46</v>
      </c>
      <c r="K35" s="547" t="s">
        <v>349</v>
      </c>
      <c r="L35" s="374">
        <v>-4.7999999999999972</v>
      </c>
    </row>
    <row r="36" spans="1:12" s="369" customFormat="1" ht="15.95" customHeight="1" x14ac:dyDescent="0.2">
      <c r="A36" s="375" t="s">
        <v>350</v>
      </c>
      <c r="B36" s="376"/>
      <c r="C36" s="377"/>
      <c r="D36" s="376"/>
      <c r="E36" s="378"/>
      <c r="F36" s="548">
        <v>11641</v>
      </c>
      <c r="G36" s="548">
        <v>7608</v>
      </c>
      <c r="H36" s="548">
        <v>11368</v>
      </c>
      <c r="I36" s="548">
        <v>9606</v>
      </c>
      <c r="J36" s="548">
        <v>11419</v>
      </c>
      <c r="K36" s="549">
        <v>222</v>
      </c>
      <c r="L36" s="380">
        <v>1.9441282073736754</v>
      </c>
    </row>
    <row r="37" spans="1:12" s="369" customFormat="1" ht="15.95" customHeight="1" x14ac:dyDescent="0.2">
      <c r="A37" s="381"/>
      <c r="B37" s="382" t="s">
        <v>113</v>
      </c>
      <c r="C37" s="382" t="s">
        <v>351</v>
      </c>
      <c r="D37" s="382"/>
      <c r="E37" s="383"/>
      <c r="F37" s="548">
        <v>4058</v>
      </c>
      <c r="G37" s="548">
        <v>2726</v>
      </c>
      <c r="H37" s="548">
        <v>4309</v>
      </c>
      <c r="I37" s="548">
        <v>3724</v>
      </c>
      <c r="J37" s="548">
        <v>4444</v>
      </c>
      <c r="K37" s="549">
        <v>-386</v>
      </c>
      <c r="L37" s="380">
        <v>-8.6858685868586853</v>
      </c>
    </row>
    <row r="38" spans="1:12" s="369" customFormat="1" ht="15.95" customHeight="1" x14ac:dyDescent="0.2">
      <c r="A38" s="381"/>
      <c r="B38" s="384" t="s">
        <v>105</v>
      </c>
      <c r="C38" s="384" t="s">
        <v>106</v>
      </c>
      <c r="D38" s="385"/>
      <c r="E38" s="383"/>
      <c r="F38" s="548">
        <v>7349</v>
      </c>
      <c r="G38" s="548">
        <v>4493</v>
      </c>
      <c r="H38" s="548">
        <v>6639</v>
      </c>
      <c r="I38" s="548">
        <v>6121</v>
      </c>
      <c r="J38" s="550">
        <v>7255</v>
      </c>
      <c r="K38" s="549">
        <v>94</v>
      </c>
      <c r="L38" s="380">
        <v>1.2956581667815299</v>
      </c>
    </row>
    <row r="39" spans="1:12" s="369" customFormat="1" ht="15.95" customHeight="1" x14ac:dyDescent="0.2">
      <c r="A39" s="381"/>
      <c r="B39" s="385"/>
      <c r="C39" s="382" t="s">
        <v>352</v>
      </c>
      <c r="D39" s="385"/>
      <c r="E39" s="383"/>
      <c r="F39" s="548">
        <v>2218</v>
      </c>
      <c r="G39" s="548">
        <v>1423</v>
      </c>
      <c r="H39" s="548">
        <v>2109</v>
      </c>
      <c r="I39" s="548">
        <v>2121</v>
      </c>
      <c r="J39" s="548">
        <v>2532</v>
      </c>
      <c r="K39" s="549">
        <v>-314</v>
      </c>
      <c r="L39" s="380">
        <v>-12.40126382306477</v>
      </c>
    </row>
    <row r="40" spans="1:12" s="369" customFormat="1" ht="15.95" customHeight="1" x14ac:dyDescent="0.2">
      <c r="A40" s="381"/>
      <c r="B40" s="384"/>
      <c r="C40" s="384" t="s">
        <v>107</v>
      </c>
      <c r="D40" s="385"/>
      <c r="E40" s="383"/>
      <c r="F40" s="548">
        <v>4292</v>
      </c>
      <c r="G40" s="548">
        <v>3115</v>
      </c>
      <c r="H40" s="548">
        <v>4729</v>
      </c>
      <c r="I40" s="548">
        <v>3485</v>
      </c>
      <c r="J40" s="548">
        <v>4164</v>
      </c>
      <c r="K40" s="549">
        <v>128</v>
      </c>
      <c r="L40" s="380">
        <v>3.0739673390970221</v>
      </c>
    </row>
    <row r="41" spans="1:12" s="369" customFormat="1" ht="24" customHeight="1" x14ac:dyDescent="0.2">
      <c r="A41" s="381"/>
      <c r="B41" s="385"/>
      <c r="C41" s="382" t="s">
        <v>352</v>
      </c>
      <c r="D41" s="385"/>
      <c r="E41" s="383"/>
      <c r="F41" s="548">
        <v>1840</v>
      </c>
      <c r="G41" s="548">
        <v>1303</v>
      </c>
      <c r="H41" s="548">
        <v>2200</v>
      </c>
      <c r="I41" s="548">
        <v>1603</v>
      </c>
      <c r="J41" s="550">
        <v>1912</v>
      </c>
      <c r="K41" s="549">
        <v>-72</v>
      </c>
      <c r="L41" s="380">
        <v>-3.7656903765690375</v>
      </c>
    </row>
    <row r="42" spans="1:12" s="110" customFormat="1" ht="15" customHeight="1" x14ac:dyDescent="0.2">
      <c r="A42" s="381"/>
      <c r="B42" s="384" t="s">
        <v>113</v>
      </c>
      <c r="C42" s="384" t="s">
        <v>353</v>
      </c>
      <c r="D42" s="385"/>
      <c r="E42" s="383"/>
      <c r="F42" s="548">
        <v>2648</v>
      </c>
      <c r="G42" s="548">
        <v>1605</v>
      </c>
      <c r="H42" s="548">
        <v>3296</v>
      </c>
      <c r="I42" s="548">
        <v>2329</v>
      </c>
      <c r="J42" s="548">
        <v>2604</v>
      </c>
      <c r="K42" s="549">
        <v>44</v>
      </c>
      <c r="L42" s="380">
        <v>1.6897081413210446</v>
      </c>
    </row>
    <row r="43" spans="1:12" s="110" customFormat="1" ht="15" customHeight="1" x14ac:dyDescent="0.2">
      <c r="A43" s="381"/>
      <c r="B43" s="385"/>
      <c r="C43" s="382" t="s">
        <v>352</v>
      </c>
      <c r="D43" s="385"/>
      <c r="E43" s="383"/>
      <c r="F43" s="548">
        <v>1234</v>
      </c>
      <c r="G43" s="548">
        <v>684</v>
      </c>
      <c r="H43" s="548">
        <v>1620</v>
      </c>
      <c r="I43" s="548">
        <v>1202</v>
      </c>
      <c r="J43" s="548">
        <v>1315</v>
      </c>
      <c r="K43" s="549">
        <v>-81</v>
      </c>
      <c r="L43" s="380">
        <v>-6.1596958174904941</v>
      </c>
    </row>
    <row r="44" spans="1:12" s="110" customFormat="1" ht="15" customHeight="1" x14ac:dyDescent="0.2">
      <c r="A44" s="381"/>
      <c r="B44" s="384"/>
      <c r="C44" s="366" t="s">
        <v>109</v>
      </c>
      <c r="D44" s="385"/>
      <c r="E44" s="383"/>
      <c r="F44" s="548">
        <v>7914</v>
      </c>
      <c r="G44" s="548">
        <v>5331</v>
      </c>
      <c r="H44" s="548">
        <v>7219</v>
      </c>
      <c r="I44" s="548">
        <v>6520</v>
      </c>
      <c r="J44" s="550">
        <v>7842</v>
      </c>
      <c r="K44" s="549">
        <v>72</v>
      </c>
      <c r="L44" s="380">
        <v>0.91813312930374902</v>
      </c>
    </row>
    <row r="45" spans="1:12" s="110" customFormat="1" ht="15" customHeight="1" x14ac:dyDescent="0.2">
      <c r="A45" s="381"/>
      <c r="B45" s="385"/>
      <c r="C45" s="382" t="s">
        <v>352</v>
      </c>
      <c r="D45" s="385"/>
      <c r="E45" s="383"/>
      <c r="F45" s="548">
        <v>2526</v>
      </c>
      <c r="G45" s="548">
        <v>1844</v>
      </c>
      <c r="H45" s="548">
        <v>2417</v>
      </c>
      <c r="I45" s="548">
        <v>2265</v>
      </c>
      <c r="J45" s="548">
        <v>2812</v>
      </c>
      <c r="K45" s="549">
        <v>-286</v>
      </c>
      <c r="L45" s="380">
        <v>-10.170697012802275</v>
      </c>
    </row>
    <row r="46" spans="1:12" s="110" customFormat="1" ht="15" customHeight="1" x14ac:dyDescent="0.2">
      <c r="A46" s="381"/>
      <c r="B46" s="384"/>
      <c r="C46" s="366" t="s">
        <v>110</v>
      </c>
      <c r="D46" s="385"/>
      <c r="E46" s="383"/>
      <c r="F46" s="548">
        <v>967</v>
      </c>
      <c r="G46" s="548">
        <v>582</v>
      </c>
      <c r="H46" s="548">
        <v>761</v>
      </c>
      <c r="I46" s="548">
        <v>673</v>
      </c>
      <c r="J46" s="548">
        <v>868</v>
      </c>
      <c r="K46" s="549">
        <v>99</v>
      </c>
      <c r="L46" s="380">
        <v>11.40552995391705</v>
      </c>
    </row>
    <row r="47" spans="1:12" s="110" customFormat="1" ht="15" customHeight="1" x14ac:dyDescent="0.2">
      <c r="A47" s="381"/>
      <c r="B47" s="385"/>
      <c r="C47" s="382" t="s">
        <v>352</v>
      </c>
      <c r="D47" s="385"/>
      <c r="E47" s="383"/>
      <c r="F47" s="548">
        <v>264</v>
      </c>
      <c r="G47" s="548">
        <v>163</v>
      </c>
      <c r="H47" s="548">
        <v>226</v>
      </c>
      <c r="I47" s="548">
        <v>219</v>
      </c>
      <c r="J47" s="550">
        <v>274</v>
      </c>
      <c r="K47" s="549">
        <v>-10</v>
      </c>
      <c r="L47" s="380">
        <v>-3.6496350364963503</v>
      </c>
    </row>
    <row r="48" spans="1:12" s="110" customFormat="1" ht="15" customHeight="1" x14ac:dyDescent="0.2">
      <c r="A48" s="381"/>
      <c r="B48" s="385"/>
      <c r="C48" s="366" t="s">
        <v>111</v>
      </c>
      <c r="D48" s="386"/>
      <c r="E48" s="387"/>
      <c r="F48" s="548">
        <v>112</v>
      </c>
      <c r="G48" s="548">
        <v>90</v>
      </c>
      <c r="H48" s="548">
        <v>92</v>
      </c>
      <c r="I48" s="548">
        <v>84</v>
      </c>
      <c r="J48" s="548">
        <v>105</v>
      </c>
      <c r="K48" s="549">
        <v>7</v>
      </c>
      <c r="L48" s="380">
        <v>6.666666666666667</v>
      </c>
    </row>
    <row r="49" spans="1:12" s="110" customFormat="1" ht="15" customHeight="1" x14ac:dyDescent="0.2">
      <c r="A49" s="381"/>
      <c r="B49" s="385"/>
      <c r="C49" s="382" t="s">
        <v>352</v>
      </c>
      <c r="D49" s="385"/>
      <c r="E49" s="383"/>
      <c r="F49" s="548">
        <v>34</v>
      </c>
      <c r="G49" s="548">
        <v>35</v>
      </c>
      <c r="H49" s="548">
        <v>46</v>
      </c>
      <c r="I49" s="548">
        <v>38</v>
      </c>
      <c r="J49" s="548">
        <v>43</v>
      </c>
      <c r="K49" s="549">
        <v>-9</v>
      </c>
      <c r="L49" s="380">
        <v>-20.930232558139537</v>
      </c>
    </row>
    <row r="50" spans="1:12" s="110" customFormat="1" ht="15" customHeight="1" x14ac:dyDescent="0.2">
      <c r="A50" s="381"/>
      <c r="B50" s="384" t="s">
        <v>113</v>
      </c>
      <c r="C50" s="382" t="s">
        <v>181</v>
      </c>
      <c r="D50" s="385"/>
      <c r="E50" s="383"/>
      <c r="F50" s="548">
        <v>8749</v>
      </c>
      <c r="G50" s="548">
        <v>5444</v>
      </c>
      <c r="H50" s="548">
        <v>8141</v>
      </c>
      <c r="I50" s="548">
        <v>7230</v>
      </c>
      <c r="J50" s="550">
        <v>8615</v>
      </c>
      <c r="K50" s="549">
        <v>134</v>
      </c>
      <c r="L50" s="380">
        <v>1.5554265815438189</v>
      </c>
    </row>
    <row r="51" spans="1:12" s="110" customFormat="1" ht="15" customHeight="1" x14ac:dyDescent="0.2">
      <c r="A51" s="381"/>
      <c r="B51" s="385"/>
      <c r="C51" s="382" t="s">
        <v>352</v>
      </c>
      <c r="D51" s="385"/>
      <c r="E51" s="383"/>
      <c r="F51" s="548">
        <v>2937</v>
      </c>
      <c r="G51" s="548">
        <v>1813</v>
      </c>
      <c r="H51" s="548">
        <v>2792</v>
      </c>
      <c r="I51" s="548">
        <v>2729</v>
      </c>
      <c r="J51" s="548">
        <v>3285</v>
      </c>
      <c r="K51" s="549">
        <v>-348</v>
      </c>
      <c r="L51" s="380">
        <v>-10.593607305936073</v>
      </c>
    </row>
    <row r="52" spans="1:12" s="110" customFormat="1" ht="15" customHeight="1" x14ac:dyDescent="0.2">
      <c r="A52" s="381"/>
      <c r="B52" s="384"/>
      <c r="C52" s="382" t="s">
        <v>182</v>
      </c>
      <c r="D52" s="385"/>
      <c r="E52" s="383"/>
      <c r="F52" s="548">
        <v>2892</v>
      </c>
      <c r="G52" s="548">
        <v>2164</v>
      </c>
      <c r="H52" s="548">
        <v>3227</v>
      </c>
      <c r="I52" s="548">
        <v>2376</v>
      </c>
      <c r="J52" s="548">
        <v>2804</v>
      </c>
      <c r="K52" s="549">
        <v>88</v>
      </c>
      <c r="L52" s="380">
        <v>3.1383737517831669</v>
      </c>
    </row>
    <row r="53" spans="1:12" s="269" customFormat="1" ht="11.25" customHeight="1" x14ac:dyDescent="0.2">
      <c r="A53" s="381"/>
      <c r="B53" s="385"/>
      <c r="C53" s="382" t="s">
        <v>352</v>
      </c>
      <c r="D53" s="385"/>
      <c r="E53" s="383"/>
      <c r="F53" s="548">
        <v>1121</v>
      </c>
      <c r="G53" s="548">
        <v>913</v>
      </c>
      <c r="H53" s="548">
        <v>1517</v>
      </c>
      <c r="I53" s="548">
        <v>995</v>
      </c>
      <c r="J53" s="550">
        <v>1159</v>
      </c>
      <c r="K53" s="549">
        <v>-38</v>
      </c>
      <c r="L53" s="380">
        <v>-3.278688524590164</v>
      </c>
    </row>
    <row r="54" spans="1:12" s="151" customFormat="1" ht="12.75" customHeight="1" x14ac:dyDescent="0.2">
      <c r="A54" s="381"/>
      <c r="B54" s="384" t="s">
        <v>113</v>
      </c>
      <c r="C54" s="384" t="s">
        <v>116</v>
      </c>
      <c r="D54" s="385"/>
      <c r="E54" s="383"/>
      <c r="F54" s="548">
        <v>7704</v>
      </c>
      <c r="G54" s="548">
        <v>5058</v>
      </c>
      <c r="H54" s="548">
        <v>8046</v>
      </c>
      <c r="I54" s="548">
        <v>6476</v>
      </c>
      <c r="J54" s="548">
        <v>7476</v>
      </c>
      <c r="K54" s="549">
        <v>228</v>
      </c>
      <c r="L54" s="380">
        <v>3.0497592295345104</v>
      </c>
    </row>
    <row r="55" spans="1:12" ht="11.25" x14ac:dyDescent="0.2">
      <c r="A55" s="381"/>
      <c r="B55" s="385"/>
      <c r="C55" s="382" t="s">
        <v>352</v>
      </c>
      <c r="D55" s="385"/>
      <c r="E55" s="383"/>
      <c r="F55" s="548">
        <v>2436</v>
      </c>
      <c r="G55" s="548">
        <v>1717</v>
      </c>
      <c r="H55" s="548">
        <v>3036</v>
      </c>
      <c r="I55" s="548">
        <v>2334</v>
      </c>
      <c r="J55" s="548">
        <v>2635</v>
      </c>
      <c r="K55" s="549">
        <v>-199</v>
      </c>
      <c r="L55" s="380">
        <v>-7.5521821631878554</v>
      </c>
    </row>
    <row r="56" spans="1:12" ht="14.25" customHeight="1" x14ac:dyDescent="0.2">
      <c r="A56" s="381"/>
      <c r="B56" s="385"/>
      <c r="C56" s="384" t="s">
        <v>117</v>
      </c>
      <c r="D56" s="385"/>
      <c r="E56" s="383"/>
      <c r="F56" s="548">
        <v>3933</v>
      </c>
      <c r="G56" s="548">
        <v>2544</v>
      </c>
      <c r="H56" s="548">
        <v>3320</v>
      </c>
      <c r="I56" s="548">
        <v>3127</v>
      </c>
      <c r="J56" s="548">
        <v>3934</v>
      </c>
      <c r="K56" s="549">
        <v>-1</v>
      </c>
      <c r="L56" s="380">
        <v>-2.541942043721403E-2</v>
      </c>
    </row>
    <row r="57" spans="1:12" ht="18.75" customHeight="1" x14ac:dyDescent="0.2">
      <c r="A57" s="388"/>
      <c r="B57" s="389"/>
      <c r="C57" s="390" t="s">
        <v>352</v>
      </c>
      <c r="D57" s="389"/>
      <c r="E57" s="391"/>
      <c r="F57" s="551">
        <v>1620</v>
      </c>
      <c r="G57" s="552">
        <v>1008</v>
      </c>
      <c r="H57" s="552">
        <v>1273</v>
      </c>
      <c r="I57" s="552">
        <v>1388</v>
      </c>
      <c r="J57" s="552">
        <v>1808</v>
      </c>
      <c r="K57" s="553">
        <f t="shared" ref="K57" si="0">IF(OR(F57=".",J57=".")=TRUE,".",IF(OR(F57="*",J57="*")=TRUE,"*",IF(AND(F57="-",J57="-")=TRUE,"-",IF(AND(ISNUMBER(J57),ISNUMBER(F57))=TRUE,IF(F57-J57=0,0,F57-J57),IF(ISNUMBER(F57)=TRUE,F57,-J57)))))</f>
        <v>-188</v>
      </c>
      <c r="L57" s="392">
        <f t="shared" ref="L57" si="1">IF(K57 =".",".",IF(K57 ="*","*",IF(K57="-","-",IF(K57=0,0,IF(OR(J57="-",J57=".",F57="-",F57=".")=TRUE,"X",IF(J57=0,"0,0",IF(ABS(K57*100/J57)&gt;250,".X",(K57*100/J57))))))))</f>
        <v>-10.398230088495575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11932</v>
      </c>
      <c r="E11" s="114">
        <v>8077</v>
      </c>
      <c r="F11" s="114">
        <v>15328</v>
      </c>
      <c r="G11" s="114">
        <v>9800</v>
      </c>
      <c r="H11" s="140">
        <v>11727</v>
      </c>
      <c r="I11" s="115">
        <v>205</v>
      </c>
      <c r="J11" s="116">
        <v>1.7481026690543191</v>
      </c>
    </row>
    <row r="12" spans="1:15" s="110" customFormat="1" ht="24.95" customHeight="1" x14ac:dyDescent="0.2">
      <c r="A12" s="193" t="s">
        <v>132</v>
      </c>
      <c r="B12" s="194" t="s">
        <v>133</v>
      </c>
      <c r="C12" s="113">
        <v>5.2547770700636942</v>
      </c>
      <c r="D12" s="115">
        <v>627</v>
      </c>
      <c r="E12" s="114">
        <v>238</v>
      </c>
      <c r="F12" s="114">
        <v>695</v>
      </c>
      <c r="G12" s="114">
        <v>477</v>
      </c>
      <c r="H12" s="140">
        <v>678</v>
      </c>
      <c r="I12" s="115">
        <v>-51</v>
      </c>
      <c r="J12" s="116">
        <v>-7.5221238938053094</v>
      </c>
    </row>
    <row r="13" spans="1:15" s="110" customFormat="1" ht="24.95" customHeight="1" x14ac:dyDescent="0.2">
      <c r="A13" s="193" t="s">
        <v>134</v>
      </c>
      <c r="B13" s="199" t="s">
        <v>214</v>
      </c>
      <c r="C13" s="113">
        <v>2.2628226617499161</v>
      </c>
      <c r="D13" s="115">
        <v>270</v>
      </c>
      <c r="E13" s="114">
        <v>172</v>
      </c>
      <c r="F13" s="114">
        <v>277</v>
      </c>
      <c r="G13" s="114">
        <v>153</v>
      </c>
      <c r="H13" s="140">
        <v>181</v>
      </c>
      <c r="I13" s="115">
        <v>89</v>
      </c>
      <c r="J13" s="116">
        <v>49.171270718232044</v>
      </c>
    </row>
    <row r="14" spans="1:15" s="287" customFormat="1" ht="24.95" customHeight="1" x14ac:dyDescent="0.2">
      <c r="A14" s="193" t="s">
        <v>215</v>
      </c>
      <c r="B14" s="199" t="s">
        <v>137</v>
      </c>
      <c r="C14" s="113">
        <v>21.857190747569561</v>
      </c>
      <c r="D14" s="115">
        <v>2608</v>
      </c>
      <c r="E14" s="114">
        <v>1504</v>
      </c>
      <c r="F14" s="114">
        <v>3248</v>
      </c>
      <c r="G14" s="114">
        <v>1856</v>
      </c>
      <c r="H14" s="140">
        <v>2296</v>
      </c>
      <c r="I14" s="115">
        <v>312</v>
      </c>
      <c r="J14" s="116">
        <v>13.588850174216027</v>
      </c>
      <c r="K14" s="110"/>
      <c r="L14" s="110"/>
      <c r="M14" s="110"/>
      <c r="N14" s="110"/>
      <c r="O14" s="110"/>
    </row>
    <row r="15" spans="1:15" s="110" customFormat="1" ht="24.95" customHeight="1" x14ac:dyDescent="0.2">
      <c r="A15" s="193" t="s">
        <v>216</v>
      </c>
      <c r="B15" s="199" t="s">
        <v>217</v>
      </c>
      <c r="C15" s="113">
        <v>8.3221589004358023</v>
      </c>
      <c r="D15" s="115">
        <v>993</v>
      </c>
      <c r="E15" s="114">
        <v>612</v>
      </c>
      <c r="F15" s="114">
        <v>944</v>
      </c>
      <c r="G15" s="114">
        <v>438</v>
      </c>
      <c r="H15" s="140">
        <v>526</v>
      </c>
      <c r="I15" s="115">
        <v>467</v>
      </c>
      <c r="J15" s="116">
        <v>88.783269961977183</v>
      </c>
    </row>
    <row r="16" spans="1:15" s="287" customFormat="1" ht="24.95" customHeight="1" x14ac:dyDescent="0.2">
      <c r="A16" s="193" t="s">
        <v>218</v>
      </c>
      <c r="B16" s="199" t="s">
        <v>141</v>
      </c>
      <c r="C16" s="113">
        <v>11.557157224270869</v>
      </c>
      <c r="D16" s="115">
        <v>1379</v>
      </c>
      <c r="E16" s="114">
        <v>754</v>
      </c>
      <c r="F16" s="114">
        <v>1920</v>
      </c>
      <c r="G16" s="114">
        <v>1137</v>
      </c>
      <c r="H16" s="140">
        <v>1510</v>
      </c>
      <c r="I16" s="115">
        <v>-131</v>
      </c>
      <c r="J16" s="116">
        <v>-8.6754966887417222</v>
      </c>
      <c r="K16" s="110"/>
      <c r="L16" s="110"/>
      <c r="M16" s="110"/>
      <c r="N16" s="110"/>
      <c r="O16" s="110"/>
    </row>
    <row r="17" spans="1:15" s="110" customFormat="1" ht="24.95" customHeight="1" x14ac:dyDescent="0.2">
      <c r="A17" s="193" t="s">
        <v>142</v>
      </c>
      <c r="B17" s="199" t="s">
        <v>220</v>
      </c>
      <c r="C17" s="113">
        <v>1.9778746228628896</v>
      </c>
      <c r="D17" s="115">
        <v>236</v>
      </c>
      <c r="E17" s="114">
        <v>138</v>
      </c>
      <c r="F17" s="114">
        <v>384</v>
      </c>
      <c r="G17" s="114">
        <v>281</v>
      </c>
      <c r="H17" s="140">
        <v>260</v>
      </c>
      <c r="I17" s="115">
        <v>-24</v>
      </c>
      <c r="J17" s="116">
        <v>-9.2307692307692299</v>
      </c>
    </row>
    <row r="18" spans="1:15" s="287" customFormat="1" ht="24.95" customHeight="1" x14ac:dyDescent="0.2">
      <c r="A18" s="201" t="s">
        <v>144</v>
      </c>
      <c r="B18" s="202" t="s">
        <v>145</v>
      </c>
      <c r="C18" s="113">
        <v>12.696949379818975</v>
      </c>
      <c r="D18" s="115">
        <v>1515</v>
      </c>
      <c r="E18" s="114">
        <v>793</v>
      </c>
      <c r="F18" s="114">
        <v>1687</v>
      </c>
      <c r="G18" s="114">
        <v>1108</v>
      </c>
      <c r="H18" s="140">
        <v>1310</v>
      </c>
      <c r="I18" s="115">
        <v>205</v>
      </c>
      <c r="J18" s="116">
        <v>15.648854961832061</v>
      </c>
      <c r="K18" s="110"/>
      <c r="L18" s="110"/>
      <c r="M18" s="110"/>
      <c r="N18" s="110"/>
      <c r="O18" s="110"/>
    </row>
    <row r="19" spans="1:15" s="110" customFormat="1" ht="24.95" customHeight="1" x14ac:dyDescent="0.2">
      <c r="A19" s="193" t="s">
        <v>146</v>
      </c>
      <c r="B19" s="199" t="s">
        <v>147</v>
      </c>
      <c r="C19" s="113">
        <v>11.096211867247737</v>
      </c>
      <c r="D19" s="115">
        <v>1324</v>
      </c>
      <c r="E19" s="114">
        <v>1052</v>
      </c>
      <c r="F19" s="114">
        <v>1944</v>
      </c>
      <c r="G19" s="114">
        <v>1139</v>
      </c>
      <c r="H19" s="140">
        <v>1457</v>
      </c>
      <c r="I19" s="115">
        <v>-133</v>
      </c>
      <c r="J19" s="116">
        <v>-9.1283459162663014</v>
      </c>
    </row>
    <row r="20" spans="1:15" s="287" customFormat="1" ht="24.95" customHeight="1" x14ac:dyDescent="0.2">
      <c r="A20" s="193" t="s">
        <v>148</v>
      </c>
      <c r="B20" s="199" t="s">
        <v>149</v>
      </c>
      <c r="C20" s="113">
        <v>4.7519275896748239</v>
      </c>
      <c r="D20" s="115">
        <v>567</v>
      </c>
      <c r="E20" s="114">
        <v>392</v>
      </c>
      <c r="F20" s="114">
        <v>625</v>
      </c>
      <c r="G20" s="114">
        <v>519</v>
      </c>
      <c r="H20" s="140">
        <v>551</v>
      </c>
      <c r="I20" s="115">
        <v>16</v>
      </c>
      <c r="J20" s="116">
        <v>2.9038112522686026</v>
      </c>
      <c r="K20" s="110"/>
      <c r="L20" s="110"/>
      <c r="M20" s="110"/>
      <c r="N20" s="110"/>
      <c r="O20" s="110"/>
    </row>
    <row r="21" spans="1:15" s="110" customFormat="1" ht="24.95" customHeight="1" x14ac:dyDescent="0.2">
      <c r="A21" s="201" t="s">
        <v>150</v>
      </c>
      <c r="B21" s="202" t="s">
        <v>151</v>
      </c>
      <c r="C21" s="113">
        <v>5.380489440160912</v>
      </c>
      <c r="D21" s="115">
        <v>642</v>
      </c>
      <c r="E21" s="114">
        <v>456</v>
      </c>
      <c r="F21" s="114">
        <v>599</v>
      </c>
      <c r="G21" s="114">
        <v>537</v>
      </c>
      <c r="H21" s="140">
        <v>614</v>
      </c>
      <c r="I21" s="115">
        <v>28</v>
      </c>
      <c r="J21" s="116">
        <v>4.5602605863192185</v>
      </c>
    </row>
    <row r="22" spans="1:15" s="110" customFormat="1" ht="24.95" customHeight="1" x14ac:dyDescent="0.2">
      <c r="A22" s="201" t="s">
        <v>152</v>
      </c>
      <c r="B22" s="199" t="s">
        <v>153</v>
      </c>
      <c r="C22" s="113">
        <v>0.57827690244720076</v>
      </c>
      <c r="D22" s="115">
        <v>69</v>
      </c>
      <c r="E22" s="114">
        <v>63</v>
      </c>
      <c r="F22" s="114">
        <v>156</v>
      </c>
      <c r="G22" s="114">
        <v>213</v>
      </c>
      <c r="H22" s="140">
        <v>53</v>
      </c>
      <c r="I22" s="115">
        <v>16</v>
      </c>
      <c r="J22" s="116">
        <v>30.188679245283019</v>
      </c>
    </row>
    <row r="23" spans="1:15" s="110" customFormat="1" ht="24.95" customHeight="1" x14ac:dyDescent="0.2">
      <c r="A23" s="193" t="s">
        <v>154</v>
      </c>
      <c r="B23" s="199" t="s">
        <v>155</v>
      </c>
      <c r="C23" s="113">
        <v>1.0308414347971842</v>
      </c>
      <c r="D23" s="115">
        <v>123</v>
      </c>
      <c r="E23" s="114">
        <v>50</v>
      </c>
      <c r="F23" s="114">
        <v>169</v>
      </c>
      <c r="G23" s="114">
        <v>79</v>
      </c>
      <c r="H23" s="140">
        <v>99</v>
      </c>
      <c r="I23" s="115">
        <v>24</v>
      </c>
      <c r="J23" s="116">
        <v>24.242424242424242</v>
      </c>
    </row>
    <row r="24" spans="1:15" s="110" customFormat="1" ht="24.95" customHeight="1" x14ac:dyDescent="0.2">
      <c r="A24" s="193" t="s">
        <v>156</v>
      </c>
      <c r="B24" s="199" t="s">
        <v>221</v>
      </c>
      <c r="C24" s="113">
        <v>4.6262152195776061</v>
      </c>
      <c r="D24" s="115">
        <v>552</v>
      </c>
      <c r="E24" s="114">
        <v>328</v>
      </c>
      <c r="F24" s="114">
        <v>682</v>
      </c>
      <c r="G24" s="114">
        <v>442</v>
      </c>
      <c r="H24" s="140">
        <v>536</v>
      </c>
      <c r="I24" s="115">
        <v>16</v>
      </c>
      <c r="J24" s="116">
        <v>2.9850746268656718</v>
      </c>
    </row>
    <row r="25" spans="1:15" s="110" customFormat="1" ht="24.95" customHeight="1" x14ac:dyDescent="0.2">
      <c r="A25" s="193" t="s">
        <v>222</v>
      </c>
      <c r="B25" s="204" t="s">
        <v>159</v>
      </c>
      <c r="C25" s="113">
        <v>5.9922896413007036</v>
      </c>
      <c r="D25" s="115">
        <v>715</v>
      </c>
      <c r="E25" s="114">
        <v>422</v>
      </c>
      <c r="F25" s="114">
        <v>721</v>
      </c>
      <c r="G25" s="114">
        <v>632</v>
      </c>
      <c r="H25" s="140">
        <v>862</v>
      </c>
      <c r="I25" s="115">
        <v>-147</v>
      </c>
      <c r="J25" s="116">
        <v>-17.053364269141532</v>
      </c>
    </row>
    <row r="26" spans="1:15" s="110" customFormat="1" ht="24.95" customHeight="1" x14ac:dyDescent="0.2">
      <c r="A26" s="201">
        <v>782.78300000000002</v>
      </c>
      <c r="B26" s="203" t="s">
        <v>160</v>
      </c>
      <c r="C26" s="113">
        <v>9.6630908481394577</v>
      </c>
      <c r="D26" s="115">
        <v>1153</v>
      </c>
      <c r="E26" s="114">
        <v>935</v>
      </c>
      <c r="F26" s="114">
        <v>1057</v>
      </c>
      <c r="G26" s="114">
        <v>1249</v>
      </c>
      <c r="H26" s="140">
        <v>1405</v>
      </c>
      <c r="I26" s="115">
        <v>-252</v>
      </c>
      <c r="J26" s="116">
        <v>-17.935943060498222</v>
      </c>
    </row>
    <row r="27" spans="1:15" s="110" customFormat="1" ht="24.95" customHeight="1" x14ac:dyDescent="0.2">
      <c r="A27" s="193" t="s">
        <v>161</v>
      </c>
      <c r="B27" s="199" t="s">
        <v>162</v>
      </c>
      <c r="C27" s="113">
        <v>1.190077103586993</v>
      </c>
      <c r="D27" s="115">
        <v>142</v>
      </c>
      <c r="E27" s="114">
        <v>102</v>
      </c>
      <c r="F27" s="114">
        <v>319</v>
      </c>
      <c r="G27" s="114">
        <v>163</v>
      </c>
      <c r="H27" s="140">
        <v>124</v>
      </c>
      <c r="I27" s="115">
        <v>18</v>
      </c>
      <c r="J27" s="116">
        <v>14.516129032258064</v>
      </c>
    </row>
    <row r="28" spans="1:15" s="110" customFormat="1" ht="24.95" customHeight="1" x14ac:dyDescent="0.2">
      <c r="A28" s="193" t="s">
        <v>163</v>
      </c>
      <c r="B28" s="199" t="s">
        <v>164</v>
      </c>
      <c r="C28" s="113">
        <v>2.3214884344619509</v>
      </c>
      <c r="D28" s="115">
        <v>277</v>
      </c>
      <c r="E28" s="114">
        <v>183</v>
      </c>
      <c r="F28" s="114">
        <v>668</v>
      </c>
      <c r="G28" s="114">
        <v>154</v>
      </c>
      <c r="H28" s="140">
        <v>298</v>
      </c>
      <c r="I28" s="115">
        <v>-21</v>
      </c>
      <c r="J28" s="116">
        <v>-7.0469798657718119</v>
      </c>
    </row>
    <row r="29" spans="1:15" s="110" customFormat="1" ht="24.95" customHeight="1" x14ac:dyDescent="0.2">
      <c r="A29" s="193">
        <v>86</v>
      </c>
      <c r="B29" s="199" t="s">
        <v>165</v>
      </c>
      <c r="C29" s="113">
        <v>3.9138451223600401</v>
      </c>
      <c r="D29" s="115">
        <v>467</v>
      </c>
      <c r="E29" s="114">
        <v>523</v>
      </c>
      <c r="F29" s="114">
        <v>798</v>
      </c>
      <c r="G29" s="114">
        <v>382</v>
      </c>
      <c r="H29" s="140">
        <v>433</v>
      </c>
      <c r="I29" s="115">
        <v>34</v>
      </c>
      <c r="J29" s="116">
        <v>7.8521939953810627</v>
      </c>
    </row>
    <row r="30" spans="1:15" s="110" customFormat="1" ht="24.95" customHeight="1" x14ac:dyDescent="0.2">
      <c r="A30" s="193">
        <v>87.88</v>
      </c>
      <c r="B30" s="204" t="s">
        <v>166</v>
      </c>
      <c r="C30" s="113">
        <v>4.8105933623868591</v>
      </c>
      <c r="D30" s="115">
        <v>574</v>
      </c>
      <c r="E30" s="114">
        <v>630</v>
      </c>
      <c r="F30" s="114">
        <v>1299</v>
      </c>
      <c r="G30" s="114">
        <v>454</v>
      </c>
      <c r="H30" s="140">
        <v>563</v>
      </c>
      <c r="I30" s="115">
        <v>11</v>
      </c>
      <c r="J30" s="116">
        <v>1.9538188277087034</v>
      </c>
    </row>
    <row r="31" spans="1:15" s="110" customFormat="1" ht="24.95" customHeight="1" x14ac:dyDescent="0.2">
      <c r="A31" s="193" t="s">
        <v>167</v>
      </c>
      <c r="B31" s="199" t="s">
        <v>168</v>
      </c>
      <c r="C31" s="113">
        <v>2.5477707006369426</v>
      </c>
      <c r="D31" s="115">
        <v>304</v>
      </c>
      <c r="E31" s="114">
        <v>234</v>
      </c>
      <c r="F31" s="114">
        <v>384</v>
      </c>
      <c r="G31" s="114">
        <v>243</v>
      </c>
      <c r="H31" s="140">
        <v>267</v>
      </c>
      <c r="I31" s="115">
        <v>37</v>
      </c>
      <c r="J31" s="116">
        <v>13.857677902621722</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5.2547770700636942</v>
      </c>
      <c r="D34" s="115">
        <v>627</v>
      </c>
      <c r="E34" s="114">
        <v>238</v>
      </c>
      <c r="F34" s="114">
        <v>695</v>
      </c>
      <c r="G34" s="114">
        <v>477</v>
      </c>
      <c r="H34" s="140">
        <v>678</v>
      </c>
      <c r="I34" s="115">
        <v>-51</v>
      </c>
      <c r="J34" s="116">
        <v>-7.5221238938053094</v>
      </c>
    </row>
    <row r="35" spans="1:10" s="110" customFormat="1" ht="24.95" customHeight="1" x14ac:dyDescent="0.2">
      <c r="A35" s="292" t="s">
        <v>171</v>
      </c>
      <c r="B35" s="293" t="s">
        <v>172</v>
      </c>
      <c r="C35" s="113">
        <v>36.816962789138451</v>
      </c>
      <c r="D35" s="115">
        <v>4393</v>
      </c>
      <c r="E35" s="114">
        <v>2469</v>
      </c>
      <c r="F35" s="114">
        <v>5212</v>
      </c>
      <c r="G35" s="114">
        <v>3117</v>
      </c>
      <c r="H35" s="140">
        <v>3787</v>
      </c>
      <c r="I35" s="115">
        <v>606</v>
      </c>
      <c r="J35" s="116">
        <v>16.002112490097701</v>
      </c>
    </row>
    <row r="36" spans="1:10" s="110" customFormat="1" ht="24.95" customHeight="1" x14ac:dyDescent="0.2">
      <c r="A36" s="294" t="s">
        <v>173</v>
      </c>
      <c r="B36" s="295" t="s">
        <v>174</v>
      </c>
      <c r="C36" s="125">
        <v>57.903117666778414</v>
      </c>
      <c r="D36" s="143">
        <v>6909</v>
      </c>
      <c r="E36" s="144">
        <v>5370</v>
      </c>
      <c r="F36" s="144">
        <v>9421</v>
      </c>
      <c r="G36" s="144">
        <v>6206</v>
      </c>
      <c r="H36" s="145">
        <v>7262</v>
      </c>
      <c r="I36" s="143">
        <v>-353</v>
      </c>
      <c r="J36" s="146">
        <v>-4.8609198567887635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11932</v>
      </c>
      <c r="F11" s="264">
        <v>8077</v>
      </c>
      <c r="G11" s="264">
        <v>15328</v>
      </c>
      <c r="H11" s="264">
        <v>9800</v>
      </c>
      <c r="I11" s="265">
        <v>11727</v>
      </c>
      <c r="J11" s="263">
        <v>205</v>
      </c>
      <c r="K11" s="266">
        <v>1.7481026690543191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30.799530673818303</v>
      </c>
      <c r="E13" s="115">
        <v>3675</v>
      </c>
      <c r="F13" s="114">
        <v>2544</v>
      </c>
      <c r="G13" s="114">
        <v>3706</v>
      </c>
      <c r="H13" s="114">
        <v>3277</v>
      </c>
      <c r="I13" s="140">
        <v>3871</v>
      </c>
      <c r="J13" s="115">
        <v>-196</v>
      </c>
      <c r="K13" s="116">
        <v>-5.0632911392405067</v>
      </c>
    </row>
    <row r="14" spans="1:15" ht="15.95" customHeight="1" x14ac:dyDescent="0.2">
      <c r="A14" s="306" t="s">
        <v>230</v>
      </c>
      <c r="B14" s="307"/>
      <c r="C14" s="308"/>
      <c r="D14" s="113">
        <v>57.115320147502516</v>
      </c>
      <c r="E14" s="115">
        <v>6815</v>
      </c>
      <c r="F14" s="114">
        <v>4514</v>
      </c>
      <c r="G14" s="114">
        <v>9893</v>
      </c>
      <c r="H14" s="114">
        <v>5408</v>
      </c>
      <c r="I14" s="140">
        <v>6513</v>
      </c>
      <c r="J14" s="115">
        <v>302</v>
      </c>
      <c r="K14" s="116">
        <v>4.6368800859818826</v>
      </c>
    </row>
    <row r="15" spans="1:15" ht="15.95" customHeight="1" x14ac:dyDescent="0.2">
      <c r="A15" s="306" t="s">
        <v>231</v>
      </c>
      <c r="B15" s="307"/>
      <c r="C15" s="308"/>
      <c r="D15" s="113">
        <v>6.3107609788803218</v>
      </c>
      <c r="E15" s="115">
        <v>753</v>
      </c>
      <c r="F15" s="114">
        <v>529</v>
      </c>
      <c r="G15" s="114">
        <v>907</v>
      </c>
      <c r="H15" s="114">
        <v>626</v>
      </c>
      <c r="I15" s="140">
        <v>693</v>
      </c>
      <c r="J15" s="115">
        <v>60</v>
      </c>
      <c r="K15" s="116">
        <v>8.6580086580086579</v>
      </c>
    </row>
    <row r="16" spans="1:15" ht="15.95" customHeight="1" x14ac:dyDescent="0.2">
      <c r="A16" s="306" t="s">
        <v>232</v>
      </c>
      <c r="B16" s="307"/>
      <c r="C16" s="308"/>
      <c r="D16" s="113">
        <v>5.6738183037210863</v>
      </c>
      <c r="E16" s="115">
        <v>677</v>
      </c>
      <c r="F16" s="114">
        <v>475</v>
      </c>
      <c r="G16" s="114">
        <v>760</v>
      </c>
      <c r="H16" s="114">
        <v>486</v>
      </c>
      <c r="I16" s="140">
        <v>640</v>
      </c>
      <c r="J16" s="115">
        <v>37</v>
      </c>
      <c r="K16" s="116">
        <v>5.78125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1.9443513241702983</v>
      </c>
      <c r="E18" s="115">
        <v>232</v>
      </c>
      <c r="F18" s="114">
        <v>176</v>
      </c>
      <c r="G18" s="114">
        <v>484</v>
      </c>
      <c r="H18" s="114">
        <v>222</v>
      </c>
      <c r="I18" s="140">
        <v>264</v>
      </c>
      <c r="J18" s="115">
        <v>-32</v>
      </c>
      <c r="K18" s="116">
        <v>-12.121212121212121</v>
      </c>
    </row>
    <row r="19" spans="1:11" ht="14.1" customHeight="1" x14ac:dyDescent="0.2">
      <c r="A19" s="306" t="s">
        <v>235</v>
      </c>
      <c r="B19" s="307" t="s">
        <v>236</v>
      </c>
      <c r="C19" s="308"/>
      <c r="D19" s="113">
        <v>1.6761649346295675</v>
      </c>
      <c r="E19" s="115">
        <v>200</v>
      </c>
      <c r="F19" s="114">
        <v>139</v>
      </c>
      <c r="G19" s="114">
        <v>409</v>
      </c>
      <c r="H19" s="114">
        <v>185</v>
      </c>
      <c r="I19" s="140">
        <v>213</v>
      </c>
      <c r="J19" s="115">
        <v>-13</v>
      </c>
      <c r="K19" s="116">
        <v>-6.103286384976526</v>
      </c>
    </row>
    <row r="20" spans="1:11" ht="14.1" customHeight="1" x14ac:dyDescent="0.2">
      <c r="A20" s="306">
        <v>12</v>
      </c>
      <c r="B20" s="307" t="s">
        <v>237</v>
      </c>
      <c r="C20" s="308"/>
      <c r="D20" s="113">
        <v>5.1542071739859203</v>
      </c>
      <c r="E20" s="115">
        <v>615</v>
      </c>
      <c r="F20" s="114">
        <v>168</v>
      </c>
      <c r="G20" s="114">
        <v>489</v>
      </c>
      <c r="H20" s="114">
        <v>446</v>
      </c>
      <c r="I20" s="140">
        <v>640</v>
      </c>
      <c r="J20" s="115">
        <v>-25</v>
      </c>
      <c r="K20" s="116">
        <v>-3.90625</v>
      </c>
    </row>
    <row r="21" spans="1:11" ht="14.1" customHeight="1" x14ac:dyDescent="0.2">
      <c r="A21" s="306">
        <v>21</v>
      </c>
      <c r="B21" s="307" t="s">
        <v>238</v>
      </c>
      <c r="C21" s="308"/>
      <c r="D21" s="113">
        <v>0.31847133757961782</v>
      </c>
      <c r="E21" s="115">
        <v>38</v>
      </c>
      <c r="F21" s="114">
        <v>32</v>
      </c>
      <c r="G21" s="114">
        <v>57</v>
      </c>
      <c r="H21" s="114">
        <v>117</v>
      </c>
      <c r="I21" s="140">
        <v>47</v>
      </c>
      <c r="J21" s="115">
        <v>-9</v>
      </c>
      <c r="K21" s="116">
        <v>-19.148936170212767</v>
      </c>
    </row>
    <row r="22" spans="1:11" ht="14.1" customHeight="1" x14ac:dyDescent="0.2">
      <c r="A22" s="306">
        <v>22</v>
      </c>
      <c r="B22" s="307" t="s">
        <v>239</v>
      </c>
      <c r="C22" s="308"/>
      <c r="D22" s="113">
        <v>1.4917867918203152</v>
      </c>
      <c r="E22" s="115">
        <v>178</v>
      </c>
      <c r="F22" s="114">
        <v>152</v>
      </c>
      <c r="G22" s="114">
        <v>325</v>
      </c>
      <c r="H22" s="114">
        <v>171</v>
      </c>
      <c r="I22" s="140">
        <v>259</v>
      </c>
      <c r="J22" s="115">
        <v>-81</v>
      </c>
      <c r="K22" s="116">
        <v>-31.274131274131275</v>
      </c>
    </row>
    <row r="23" spans="1:11" ht="14.1" customHeight="1" x14ac:dyDescent="0.2">
      <c r="A23" s="306">
        <v>23</v>
      </c>
      <c r="B23" s="307" t="s">
        <v>240</v>
      </c>
      <c r="C23" s="308"/>
      <c r="D23" s="113">
        <v>0.27656721421387864</v>
      </c>
      <c r="E23" s="115">
        <v>33</v>
      </c>
      <c r="F23" s="114">
        <v>26</v>
      </c>
      <c r="G23" s="114">
        <v>75</v>
      </c>
      <c r="H23" s="114">
        <v>41</v>
      </c>
      <c r="I23" s="140">
        <v>38</v>
      </c>
      <c r="J23" s="115">
        <v>-5</v>
      </c>
      <c r="K23" s="116">
        <v>-13.157894736842104</v>
      </c>
    </row>
    <row r="24" spans="1:11" ht="14.1" customHeight="1" x14ac:dyDescent="0.2">
      <c r="A24" s="306">
        <v>24</v>
      </c>
      <c r="B24" s="307" t="s">
        <v>241</v>
      </c>
      <c r="C24" s="308"/>
      <c r="D24" s="113">
        <v>7.0901776734830708</v>
      </c>
      <c r="E24" s="115">
        <v>846</v>
      </c>
      <c r="F24" s="114">
        <v>500</v>
      </c>
      <c r="G24" s="114">
        <v>1052</v>
      </c>
      <c r="H24" s="114">
        <v>700</v>
      </c>
      <c r="I24" s="140">
        <v>1003</v>
      </c>
      <c r="J24" s="115">
        <v>-157</v>
      </c>
      <c r="K24" s="116">
        <v>-15.653040877367896</v>
      </c>
    </row>
    <row r="25" spans="1:11" ht="14.1" customHeight="1" x14ac:dyDescent="0.2">
      <c r="A25" s="306">
        <v>25</v>
      </c>
      <c r="B25" s="307" t="s">
        <v>242</v>
      </c>
      <c r="C25" s="308"/>
      <c r="D25" s="113">
        <v>6.4867582970164266</v>
      </c>
      <c r="E25" s="115">
        <v>774</v>
      </c>
      <c r="F25" s="114">
        <v>443</v>
      </c>
      <c r="G25" s="114">
        <v>980</v>
      </c>
      <c r="H25" s="114">
        <v>608</v>
      </c>
      <c r="I25" s="140">
        <v>923</v>
      </c>
      <c r="J25" s="115">
        <v>-149</v>
      </c>
      <c r="K25" s="116">
        <v>-16.143011917659805</v>
      </c>
    </row>
    <row r="26" spans="1:11" ht="14.1" customHeight="1" x14ac:dyDescent="0.2">
      <c r="A26" s="306">
        <v>26</v>
      </c>
      <c r="B26" s="307" t="s">
        <v>243</v>
      </c>
      <c r="C26" s="308"/>
      <c r="D26" s="113">
        <v>3.3104257458933959</v>
      </c>
      <c r="E26" s="115">
        <v>395</v>
      </c>
      <c r="F26" s="114">
        <v>241</v>
      </c>
      <c r="G26" s="114">
        <v>583</v>
      </c>
      <c r="H26" s="114">
        <v>239</v>
      </c>
      <c r="I26" s="140">
        <v>379</v>
      </c>
      <c r="J26" s="115">
        <v>16</v>
      </c>
      <c r="K26" s="116">
        <v>4.2216358839050132</v>
      </c>
    </row>
    <row r="27" spans="1:11" ht="14.1" customHeight="1" x14ac:dyDescent="0.2">
      <c r="A27" s="306">
        <v>27</v>
      </c>
      <c r="B27" s="307" t="s">
        <v>244</v>
      </c>
      <c r="C27" s="308"/>
      <c r="D27" s="113">
        <v>1.6677841099564197</v>
      </c>
      <c r="E27" s="115">
        <v>199</v>
      </c>
      <c r="F27" s="114">
        <v>96</v>
      </c>
      <c r="G27" s="114">
        <v>278</v>
      </c>
      <c r="H27" s="114">
        <v>131</v>
      </c>
      <c r="I27" s="140">
        <v>191</v>
      </c>
      <c r="J27" s="115">
        <v>8</v>
      </c>
      <c r="K27" s="116">
        <v>4.1884816753926701</v>
      </c>
    </row>
    <row r="28" spans="1:11" ht="14.1" customHeight="1" x14ac:dyDescent="0.2">
      <c r="A28" s="306">
        <v>28</v>
      </c>
      <c r="B28" s="307" t="s">
        <v>245</v>
      </c>
      <c r="C28" s="308"/>
      <c r="D28" s="113">
        <v>0.35199463627220917</v>
      </c>
      <c r="E28" s="115">
        <v>42</v>
      </c>
      <c r="F28" s="114">
        <v>17</v>
      </c>
      <c r="G28" s="114">
        <v>27</v>
      </c>
      <c r="H28" s="114">
        <v>41</v>
      </c>
      <c r="I28" s="140">
        <v>39</v>
      </c>
      <c r="J28" s="115">
        <v>3</v>
      </c>
      <c r="K28" s="116">
        <v>7.6923076923076925</v>
      </c>
    </row>
    <row r="29" spans="1:11" ht="14.1" customHeight="1" x14ac:dyDescent="0.2">
      <c r="A29" s="306">
        <v>29</v>
      </c>
      <c r="B29" s="307" t="s">
        <v>246</v>
      </c>
      <c r="C29" s="308"/>
      <c r="D29" s="113">
        <v>12.009721756620852</v>
      </c>
      <c r="E29" s="115">
        <v>1433</v>
      </c>
      <c r="F29" s="114">
        <v>957</v>
      </c>
      <c r="G29" s="114">
        <v>1013</v>
      </c>
      <c r="H29" s="114">
        <v>885</v>
      </c>
      <c r="I29" s="140">
        <v>1184</v>
      </c>
      <c r="J29" s="115">
        <v>249</v>
      </c>
      <c r="K29" s="116">
        <v>21.030405405405407</v>
      </c>
    </row>
    <row r="30" spans="1:11" ht="14.1" customHeight="1" x14ac:dyDescent="0.2">
      <c r="A30" s="306" t="s">
        <v>247</v>
      </c>
      <c r="B30" s="307" t="s">
        <v>248</v>
      </c>
      <c r="C30" s="308"/>
      <c r="D30" s="113">
        <v>10.559839088166276</v>
      </c>
      <c r="E30" s="115">
        <v>1260</v>
      </c>
      <c r="F30" s="114">
        <v>805</v>
      </c>
      <c r="G30" s="114">
        <v>793</v>
      </c>
      <c r="H30" s="114">
        <v>714</v>
      </c>
      <c r="I30" s="140">
        <v>977</v>
      </c>
      <c r="J30" s="115">
        <v>283</v>
      </c>
      <c r="K30" s="116">
        <v>28.966223132036848</v>
      </c>
    </row>
    <row r="31" spans="1:11" ht="14.1" customHeight="1" x14ac:dyDescent="0.2">
      <c r="A31" s="306" t="s">
        <v>249</v>
      </c>
      <c r="B31" s="307" t="s">
        <v>250</v>
      </c>
      <c r="C31" s="308"/>
      <c r="D31" s="113" t="s">
        <v>513</v>
      </c>
      <c r="E31" s="115" t="s">
        <v>513</v>
      </c>
      <c r="F31" s="114">
        <v>152</v>
      </c>
      <c r="G31" s="114">
        <v>214</v>
      </c>
      <c r="H31" s="114">
        <v>171</v>
      </c>
      <c r="I31" s="140" t="s">
        <v>513</v>
      </c>
      <c r="J31" s="115" t="s">
        <v>513</v>
      </c>
      <c r="K31" s="116" t="s">
        <v>513</v>
      </c>
    </row>
    <row r="32" spans="1:11" ht="14.1" customHeight="1" x14ac:dyDescent="0.2">
      <c r="A32" s="306">
        <v>31</v>
      </c>
      <c r="B32" s="307" t="s">
        <v>251</v>
      </c>
      <c r="C32" s="308"/>
      <c r="D32" s="113">
        <v>0.64532349983238346</v>
      </c>
      <c r="E32" s="115">
        <v>77</v>
      </c>
      <c r="F32" s="114">
        <v>61</v>
      </c>
      <c r="G32" s="114">
        <v>115</v>
      </c>
      <c r="H32" s="114">
        <v>70</v>
      </c>
      <c r="I32" s="140">
        <v>110</v>
      </c>
      <c r="J32" s="115">
        <v>-33</v>
      </c>
      <c r="K32" s="116">
        <v>-30</v>
      </c>
    </row>
    <row r="33" spans="1:11" ht="14.1" customHeight="1" x14ac:dyDescent="0.2">
      <c r="A33" s="306">
        <v>32</v>
      </c>
      <c r="B33" s="307" t="s">
        <v>252</v>
      </c>
      <c r="C33" s="308"/>
      <c r="D33" s="113">
        <v>4.860878310425746</v>
      </c>
      <c r="E33" s="115">
        <v>580</v>
      </c>
      <c r="F33" s="114">
        <v>322</v>
      </c>
      <c r="G33" s="114">
        <v>616</v>
      </c>
      <c r="H33" s="114">
        <v>513</v>
      </c>
      <c r="I33" s="140">
        <v>418</v>
      </c>
      <c r="J33" s="115">
        <v>162</v>
      </c>
      <c r="K33" s="116">
        <v>38.755980861244019</v>
      </c>
    </row>
    <row r="34" spans="1:11" ht="14.1" customHeight="1" x14ac:dyDescent="0.2">
      <c r="A34" s="306">
        <v>33</v>
      </c>
      <c r="B34" s="307" t="s">
        <v>253</v>
      </c>
      <c r="C34" s="308"/>
      <c r="D34" s="113">
        <v>2.0700636942675161</v>
      </c>
      <c r="E34" s="115">
        <v>247</v>
      </c>
      <c r="F34" s="114">
        <v>139</v>
      </c>
      <c r="G34" s="114">
        <v>299</v>
      </c>
      <c r="H34" s="114">
        <v>142</v>
      </c>
      <c r="I34" s="140">
        <v>240</v>
      </c>
      <c r="J34" s="115">
        <v>7</v>
      </c>
      <c r="K34" s="116">
        <v>2.9166666666666665</v>
      </c>
    </row>
    <row r="35" spans="1:11" ht="14.1" customHeight="1" x14ac:dyDescent="0.2">
      <c r="A35" s="306">
        <v>34</v>
      </c>
      <c r="B35" s="307" t="s">
        <v>254</v>
      </c>
      <c r="C35" s="308"/>
      <c r="D35" s="113">
        <v>2.0113979215554809</v>
      </c>
      <c r="E35" s="115">
        <v>240</v>
      </c>
      <c r="F35" s="114">
        <v>154</v>
      </c>
      <c r="G35" s="114">
        <v>286</v>
      </c>
      <c r="H35" s="114">
        <v>194</v>
      </c>
      <c r="I35" s="140">
        <v>321</v>
      </c>
      <c r="J35" s="115">
        <v>-81</v>
      </c>
      <c r="K35" s="116">
        <v>-25.233644859813083</v>
      </c>
    </row>
    <row r="36" spans="1:11" ht="14.1" customHeight="1" x14ac:dyDescent="0.2">
      <c r="A36" s="306">
        <v>41</v>
      </c>
      <c r="B36" s="307" t="s">
        <v>255</v>
      </c>
      <c r="C36" s="308"/>
      <c r="D36" s="113">
        <v>0.40227958431109623</v>
      </c>
      <c r="E36" s="115">
        <v>48</v>
      </c>
      <c r="F36" s="114">
        <v>24</v>
      </c>
      <c r="G36" s="114">
        <v>94</v>
      </c>
      <c r="H36" s="114">
        <v>51</v>
      </c>
      <c r="I36" s="140">
        <v>61</v>
      </c>
      <c r="J36" s="115">
        <v>-13</v>
      </c>
      <c r="K36" s="116">
        <v>-21.311475409836067</v>
      </c>
    </row>
    <row r="37" spans="1:11" ht="14.1" customHeight="1" x14ac:dyDescent="0.2">
      <c r="A37" s="306">
        <v>42</v>
      </c>
      <c r="B37" s="307" t="s">
        <v>256</v>
      </c>
      <c r="C37" s="308"/>
      <c r="D37" s="113">
        <v>0.10056989607777406</v>
      </c>
      <c r="E37" s="115">
        <v>12</v>
      </c>
      <c r="F37" s="114">
        <v>10</v>
      </c>
      <c r="G37" s="114">
        <v>11</v>
      </c>
      <c r="H37" s="114">
        <v>12</v>
      </c>
      <c r="I37" s="140">
        <v>17</v>
      </c>
      <c r="J37" s="115">
        <v>-5</v>
      </c>
      <c r="K37" s="116">
        <v>-29.411764705882351</v>
      </c>
    </row>
    <row r="38" spans="1:11" ht="14.1" customHeight="1" x14ac:dyDescent="0.2">
      <c r="A38" s="306">
        <v>43</v>
      </c>
      <c r="B38" s="307" t="s">
        <v>257</v>
      </c>
      <c r="C38" s="308"/>
      <c r="D38" s="113">
        <v>0.68722762319812269</v>
      </c>
      <c r="E38" s="115">
        <v>82</v>
      </c>
      <c r="F38" s="114">
        <v>66</v>
      </c>
      <c r="G38" s="114">
        <v>210</v>
      </c>
      <c r="H38" s="114">
        <v>181</v>
      </c>
      <c r="I38" s="140">
        <v>81</v>
      </c>
      <c r="J38" s="115">
        <v>1</v>
      </c>
      <c r="K38" s="116">
        <v>1.2345679012345678</v>
      </c>
    </row>
    <row r="39" spans="1:11" ht="14.1" customHeight="1" x14ac:dyDescent="0.2">
      <c r="A39" s="306">
        <v>51</v>
      </c>
      <c r="B39" s="307" t="s">
        <v>258</v>
      </c>
      <c r="C39" s="308"/>
      <c r="D39" s="113">
        <v>6.7214213878645657</v>
      </c>
      <c r="E39" s="115">
        <v>802</v>
      </c>
      <c r="F39" s="114">
        <v>694</v>
      </c>
      <c r="G39" s="114">
        <v>1040</v>
      </c>
      <c r="H39" s="114">
        <v>750</v>
      </c>
      <c r="I39" s="140">
        <v>819</v>
      </c>
      <c r="J39" s="115">
        <v>-17</v>
      </c>
      <c r="K39" s="116">
        <v>-2.0757020757020759</v>
      </c>
    </row>
    <row r="40" spans="1:11" ht="14.1" customHeight="1" x14ac:dyDescent="0.2">
      <c r="A40" s="306" t="s">
        <v>259</v>
      </c>
      <c r="B40" s="307" t="s">
        <v>260</v>
      </c>
      <c r="C40" s="308"/>
      <c r="D40" s="113">
        <v>5.9587663426081123</v>
      </c>
      <c r="E40" s="115">
        <v>711</v>
      </c>
      <c r="F40" s="114">
        <v>660</v>
      </c>
      <c r="G40" s="114">
        <v>952</v>
      </c>
      <c r="H40" s="114">
        <v>693</v>
      </c>
      <c r="I40" s="140">
        <v>738</v>
      </c>
      <c r="J40" s="115">
        <v>-27</v>
      </c>
      <c r="K40" s="116">
        <v>-3.6585365853658538</v>
      </c>
    </row>
    <row r="41" spans="1:11" ht="14.1" customHeight="1" x14ac:dyDescent="0.2">
      <c r="A41" s="306"/>
      <c r="B41" s="307" t="s">
        <v>261</v>
      </c>
      <c r="C41" s="308"/>
      <c r="D41" s="113">
        <v>5.5564867582970168</v>
      </c>
      <c r="E41" s="115">
        <v>663</v>
      </c>
      <c r="F41" s="114">
        <v>597</v>
      </c>
      <c r="G41" s="114">
        <v>873</v>
      </c>
      <c r="H41" s="114">
        <v>631</v>
      </c>
      <c r="I41" s="140">
        <v>677</v>
      </c>
      <c r="J41" s="115">
        <v>-14</v>
      </c>
      <c r="K41" s="116">
        <v>-2.0679468242245198</v>
      </c>
    </row>
    <row r="42" spans="1:11" ht="14.1" customHeight="1" x14ac:dyDescent="0.2">
      <c r="A42" s="306">
        <v>52</v>
      </c>
      <c r="B42" s="307" t="s">
        <v>262</v>
      </c>
      <c r="C42" s="308"/>
      <c r="D42" s="113">
        <v>5.925243043915521</v>
      </c>
      <c r="E42" s="115">
        <v>707</v>
      </c>
      <c r="F42" s="114">
        <v>433</v>
      </c>
      <c r="G42" s="114">
        <v>644</v>
      </c>
      <c r="H42" s="114">
        <v>627</v>
      </c>
      <c r="I42" s="140">
        <v>608</v>
      </c>
      <c r="J42" s="115">
        <v>99</v>
      </c>
      <c r="K42" s="116">
        <v>16.282894736842106</v>
      </c>
    </row>
    <row r="43" spans="1:11" ht="14.1" customHeight="1" x14ac:dyDescent="0.2">
      <c r="A43" s="306" t="s">
        <v>263</v>
      </c>
      <c r="B43" s="307" t="s">
        <v>264</v>
      </c>
      <c r="C43" s="308"/>
      <c r="D43" s="113">
        <v>4.6848809922896413</v>
      </c>
      <c r="E43" s="115">
        <v>559</v>
      </c>
      <c r="F43" s="114">
        <v>392</v>
      </c>
      <c r="G43" s="114">
        <v>559</v>
      </c>
      <c r="H43" s="114">
        <v>520</v>
      </c>
      <c r="I43" s="140">
        <v>532</v>
      </c>
      <c r="J43" s="115">
        <v>27</v>
      </c>
      <c r="K43" s="116">
        <v>5.0751879699248121</v>
      </c>
    </row>
    <row r="44" spans="1:11" ht="14.1" customHeight="1" x14ac:dyDescent="0.2">
      <c r="A44" s="306">
        <v>53</v>
      </c>
      <c r="B44" s="307" t="s">
        <v>265</v>
      </c>
      <c r="C44" s="308"/>
      <c r="D44" s="113">
        <v>1.5085484411666108</v>
      </c>
      <c r="E44" s="115">
        <v>180</v>
      </c>
      <c r="F44" s="114">
        <v>186</v>
      </c>
      <c r="G44" s="114">
        <v>171</v>
      </c>
      <c r="H44" s="114">
        <v>228</v>
      </c>
      <c r="I44" s="140">
        <v>194</v>
      </c>
      <c r="J44" s="115">
        <v>-14</v>
      </c>
      <c r="K44" s="116">
        <v>-7.2164948453608249</v>
      </c>
    </row>
    <row r="45" spans="1:11" ht="14.1" customHeight="1" x14ac:dyDescent="0.2">
      <c r="A45" s="306" t="s">
        <v>266</v>
      </c>
      <c r="B45" s="307" t="s">
        <v>267</v>
      </c>
      <c r="C45" s="308"/>
      <c r="D45" s="113">
        <v>1.4163593697619845</v>
      </c>
      <c r="E45" s="115">
        <v>169</v>
      </c>
      <c r="F45" s="114">
        <v>177</v>
      </c>
      <c r="G45" s="114">
        <v>159</v>
      </c>
      <c r="H45" s="114">
        <v>218</v>
      </c>
      <c r="I45" s="140">
        <v>187</v>
      </c>
      <c r="J45" s="115">
        <v>-18</v>
      </c>
      <c r="K45" s="116">
        <v>-9.6256684491978604</v>
      </c>
    </row>
    <row r="46" spans="1:11" ht="14.1" customHeight="1" x14ac:dyDescent="0.2">
      <c r="A46" s="306">
        <v>54</v>
      </c>
      <c r="B46" s="307" t="s">
        <v>268</v>
      </c>
      <c r="C46" s="308"/>
      <c r="D46" s="113">
        <v>2.9332886356017434</v>
      </c>
      <c r="E46" s="115">
        <v>350</v>
      </c>
      <c r="F46" s="114">
        <v>197</v>
      </c>
      <c r="G46" s="114">
        <v>258</v>
      </c>
      <c r="H46" s="114">
        <v>258</v>
      </c>
      <c r="I46" s="140">
        <v>336</v>
      </c>
      <c r="J46" s="115">
        <v>14</v>
      </c>
      <c r="K46" s="116">
        <v>4.166666666666667</v>
      </c>
    </row>
    <row r="47" spans="1:11" ht="14.1" customHeight="1" x14ac:dyDescent="0.2">
      <c r="A47" s="306">
        <v>61</v>
      </c>
      <c r="B47" s="307" t="s">
        <v>269</v>
      </c>
      <c r="C47" s="308"/>
      <c r="D47" s="113">
        <v>1.4163593697619845</v>
      </c>
      <c r="E47" s="115">
        <v>169</v>
      </c>
      <c r="F47" s="114">
        <v>119</v>
      </c>
      <c r="G47" s="114">
        <v>256</v>
      </c>
      <c r="H47" s="114">
        <v>174</v>
      </c>
      <c r="I47" s="140">
        <v>148</v>
      </c>
      <c r="J47" s="115">
        <v>21</v>
      </c>
      <c r="K47" s="116">
        <v>14.189189189189189</v>
      </c>
    </row>
    <row r="48" spans="1:11" ht="14.1" customHeight="1" x14ac:dyDescent="0.2">
      <c r="A48" s="306">
        <v>62</v>
      </c>
      <c r="B48" s="307" t="s">
        <v>270</v>
      </c>
      <c r="C48" s="308"/>
      <c r="D48" s="113">
        <v>6.1096211867247741</v>
      </c>
      <c r="E48" s="115">
        <v>729</v>
      </c>
      <c r="F48" s="114">
        <v>649</v>
      </c>
      <c r="G48" s="114">
        <v>1189</v>
      </c>
      <c r="H48" s="114">
        <v>648</v>
      </c>
      <c r="I48" s="140">
        <v>684</v>
      </c>
      <c r="J48" s="115">
        <v>45</v>
      </c>
      <c r="K48" s="116">
        <v>6.5789473684210522</v>
      </c>
    </row>
    <row r="49" spans="1:11" ht="14.1" customHeight="1" x14ac:dyDescent="0.2">
      <c r="A49" s="306">
        <v>63</v>
      </c>
      <c r="B49" s="307" t="s">
        <v>271</v>
      </c>
      <c r="C49" s="308"/>
      <c r="D49" s="113">
        <v>3.1595709017767351</v>
      </c>
      <c r="E49" s="115">
        <v>377</v>
      </c>
      <c r="F49" s="114">
        <v>288</v>
      </c>
      <c r="G49" s="114">
        <v>402</v>
      </c>
      <c r="H49" s="114">
        <v>304</v>
      </c>
      <c r="I49" s="140">
        <v>301</v>
      </c>
      <c r="J49" s="115">
        <v>76</v>
      </c>
      <c r="K49" s="116">
        <v>25.249169435215947</v>
      </c>
    </row>
    <row r="50" spans="1:11" ht="14.1" customHeight="1" x14ac:dyDescent="0.2">
      <c r="A50" s="306" t="s">
        <v>272</v>
      </c>
      <c r="B50" s="307" t="s">
        <v>273</v>
      </c>
      <c r="C50" s="308"/>
      <c r="D50" s="113">
        <v>0.58665772712034869</v>
      </c>
      <c r="E50" s="115">
        <v>70</v>
      </c>
      <c r="F50" s="114">
        <v>61</v>
      </c>
      <c r="G50" s="114">
        <v>61</v>
      </c>
      <c r="H50" s="114">
        <v>50</v>
      </c>
      <c r="I50" s="140">
        <v>46</v>
      </c>
      <c r="J50" s="115">
        <v>24</v>
      </c>
      <c r="K50" s="116">
        <v>52.173913043478258</v>
      </c>
    </row>
    <row r="51" spans="1:11" ht="14.1" customHeight="1" x14ac:dyDescent="0.2">
      <c r="A51" s="306" t="s">
        <v>274</v>
      </c>
      <c r="B51" s="307" t="s">
        <v>275</v>
      </c>
      <c r="C51" s="308"/>
      <c r="D51" s="113">
        <v>2.3633925578276904</v>
      </c>
      <c r="E51" s="115">
        <v>282</v>
      </c>
      <c r="F51" s="114">
        <v>215</v>
      </c>
      <c r="G51" s="114">
        <v>314</v>
      </c>
      <c r="H51" s="114">
        <v>242</v>
      </c>
      <c r="I51" s="140">
        <v>250</v>
      </c>
      <c r="J51" s="115">
        <v>32</v>
      </c>
      <c r="K51" s="116">
        <v>12.8</v>
      </c>
    </row>
    <row r="52" spans="1:11" ht="14.1" customHeight="1" x14ac:dyDescent="0.2">
      <c r="A52" s="306">
        <v>71</v>
      </c>
      <c r="B52" s="307" t="s">
        <v>276</v>
      </c>
      <c r="C52" s="308"/>
      <c r="D52" s="113">
        <v>6.7884679852497483</v>
      </c>
      <c r="E52" s="115">
        <v>810</v>
      </c>
      <c r="F52" s="114">
        <v>442</v>
      </c>
      <c r="G52" s="114">
        <v>1161</v>
      </c>
      <c r="H52" s="114">
        <v>693</v>
      </c>
      <c r="I52" s="140">
        <v>699</v>
      </c>
      <c r="J52" s="115">
        <v>111</v>
      </c>
      <c r="K52" s="116">
        <v>15.879828326180258</v>
      </c>
    </row>
    <row r="53" spans="1:11" ht="14.1" customHeight="1" x14ac:dyDescent="0.2">
      <c r="A53" s="306" t="s">
        <v>277</v>
      </c>
      <c r="B53" s="307" t="s">
        <v>278</v>
      </c>
      <c r="C53" s="308"/>
      <c r="D53" s="113">
        <v>2.2879651357693596</v>
      </c>
      <c r="E53" s="115">
        <v>273</v>
      </c>
      <c r="F53" s="114">
        <v>138</v>
      </c>
      <c r="G53" s="114">
        <v>431</v>
      </c>
      <c r="H53" s="114">
        <v>272</v>
      </c>
      <c r="I53" s="140">
        <v>222</v>
      </c>
      <c r="J53" s="115">
        <v>51</v>
      </c>
      <c r="K53" s="116">
        <v>22.972972972972972</v>
      </c>
    </row>
    <row r="54" spans="1:11" ht="14.1" customHeight="1" x14ac:dyDescent="0.2">
      <c r="A54" s="306" t="s">
        <v>279</v>
      </c>
      <c r="B54" s="307" t="s">
        <v>280</v>
      </c>
      <c r="C54" s="308"/>
      <c r="D54" s="113">
        <v>3.9725108950720749</v>
      </c>
      <c r="E54" s="115">
        <v>474</v>
      </c>
      <c r="F54" s="114">
        <v>256</v>
      </c>
      <c r="G54" s="114">
        <v>659</v>
      </c>
      <c r="H54" s="114">
        <v>380</v>
      </c>
      <c r="I54" s="140">
        <v>415</v>
      </c>
      <c r="J54" s="115">
        <v>59</v>
      </c>
      <c r="K54" s="116">
        <v>14.216867469879517</v>
      </c>
    </row>
    <row r="55" spans="1:11" ht="14.1" customHeight="1" x14ac:dyDescent="0.2">
      <c r="A55" s="306">
        <v>72</v>
      </c>
      <c r="B55" s="307" t="s">
        <v>281</v>
      </c>
      <c r="C55" s="308"/>
      <c r="D55" s="113">
        <v>1.5253100905129064</v>
      </c>
      <c r="E55" s="115">
        <v>182</v>
      </c>
      <c r="F55" s="114">
        <v>91</v>
      </c>
      <c r="G55" s="114">
        <v>304</v>
      </c>
      <c r="H55" s="114">
        <v>187</v>
      </c>
      <c r="I55" s="140">
        <v>197</v>
      </c>
      <c r="J55" s="115">
        <v>-15</v>
      </c>
      <c r="K55" s="116">
        <v>-7.6142131979695433</v>
      </c>
    </row>
    <row r="56" spans="1:11" ht="14.1" customHeight="1" x14ac:dyDescent="0.2">
      <c r="A56" s="306" t="s">
        <v>282</v>
      </c>
      <c r="B56" s="307" t="s">
        <v>283</v>
      </c>
      <c r="C56" s="308"/>
      <c r="D56" s="113">
        <v>0.58665772712034869</v>
      </c>
      <c r="E56" s="115">
        <v>70</v>
      </c>
      <c r="F56" s="114">
        <v>29</v>
      </c>
      <c r="G56" s="114">
        <v>138</v>
      </c>
      <c r="H56" s="114">
        <v>41</v>
      </c>
      <c r="I56" s="140">
        <v>80</v>
      </c>
      <c r="J56" s="115">
        <v>-10</v>
      </c>
      <c r="K56" s="116">
        <v>-12.5</v>
      </c>
    </row>
    <row r="57" spans="1:11" ht="14.1" customHeight="1" x14ac:dyDescent="0.2">
      <c r="A57" s="306" t="s">
        <v>284</v>
      </c>
      <c r="B57" s="307" t="s">
        <v>285</v>
      </c>
      <c r="C57" s="308"/>
      <c r="D57" s="113">
        <v>0.69560844787127052</v>
      </c>
      <c r="E57" s="115">
        <v>83</v>
      </c>
      <c r="F57" s="114">
        <v>46</v>
      </c>
      <c r="G57" s="114">
        <v>71</v>
      </c>
      <c r="H57" s="114">
        <v>79</v>
      </c>
      <c r="I57" s="140">
        <v>75</v>
      </c>
      <c r="J57" s="115">
        <v>8</v>
      </c>
      <c r="K57" s="116">
        <v>10.666666666666666</v>
      </c>
    </row>
    <row r="58" spans="1:11" ht="14.1" customHeight="1" x14ac:dyDescent="0.2">
      <c r="A58" s="306">
        <v>73</v>
      </c>
      <c r="B58" s="307" t="s">
        <v>286</v>
      </c>
      <c r="C58" s="308"/>
      <c r="D58" s="113">
        <v>0.69560844787127052</v>
      </c>
      <c r="E58" s="115">
        <v>83</v>
      </c>
      <c r="F58" s="114">
        <v>45</v>
      </c>
      <c r="G58" s="114">
        <v>139</v>
      </c>
      <c r="H58" s="114">
        <v>74</v>
      </c>
      <c r="I58" s="140">
        <v>71</v>
      </c>
      <c r="J58" s="115">
        <v>12</v>
      </c>
      <c r="K58" s="116">
        <v>16.901408450704224</v>
      </c>
    </row>
    <row r="59" spans="1:11" ht="14.1" customHeight="1" x14ac:dyDescent="0.2">
      <c r="A59" s="306" t="s">
        <v>287</v>
      </c>
      <c r="B59" s="307" t="s">
        <v>288</v>
      </c>
      <c r="C59" s="308"/>
      <c r="D59" s="113">
        <v>0.50284948038887023</v>
      </c>
      <c r="E59" s="115">
        <v>60</v>
      </c>
      <c r="F59" s="114">
        <v>31</v>
      </c>
      <c r="G59" s="114">
        <v>88</v>
      </c>
      <c r="H59" s="114">
        <v>45</v>
      </c>
      <c r="I59" s="140">
        <v>41</v>
      </c>
      <c r="J59" s="115">
        <v>19</v>
      </c>
      <c r="K59" s="116">
        <v>46.341463414634148</v>
      </c>
    </row>
    <row r="60" spans="1:11" ht="14.1" customHeight="1" x14ac:dyDescent="0.2">
      <c r="A60" s="306">
        <v>81</v>
      </c>
      <c r="B60" s="307" t="s">
        <v>289</v>
      </c>
      <c r="C60" s="308"/>
      <c r="D60" s="113">
        <v>4.7519275896748239</v>
      </c>
      <c r="E60" s="115">
        <v>567</v>
      </c>
      <c r="F60" s="114">
        <v>592</v>
      </c>
      <c r="G60" s="114">
        <v>887</v>
      </c>
      <c r="H60" s="114">
        <v>443</v>
      </c>
      <c r="I60" s="140">
        <v>554</v>
      </c>
      <c r="J60" s="115">
        <v>13</v>
      </c>
      <c r="K60" s="116">
        <v>2.3465703971119134</v>
      </c>
    </row>
    <row r="61" spans="1:11" ht="14.1" customHeight="1" x14ac:dyDescent="0.2">
      <c r="A61" s="306" t="s">
        <v>290</v>
      </c>
      <c r="B61" s="307" t="s">
        <v>291</v>
      </c>
      <c r="C61" s="308"/>
      <c r="D61" s="113">
        <v>1.1230305062018102</v>
      </c>
      <c r="E61" s="115">
        <v>134</v>
      </c>
      <c r="F61" s="114">
        <v>93</v>
      </c>
      <c r="G61" s="114">
        <v>295</v>
      </c>
      <c r="H61" s="114">
        <v>157</v>
      </c>
      <c r="I61" s="140">
        <v>173</v>
      </c>
      <c r="J61" s="115">
        <v>-39</v>
      </c>
      <c r="K61" s="116">
        <v>-22.543352601156069</v>
      </c>
    </row>
    <row r="62" spans="1:11" ht="14.1" customHeight="1" x14ac:dyDescent="0.2">
      <c r="A62" s="306" t="s">
        <v>292</v>
      </c>
      <c r="B62" s="307" t="s">
        <v>293</v>
      </c>
      <c r="C62" s="308"/>
      <c r="D62" s="113">
        <v>1.9359704994971505</v>
      </c>
      <c r="E62" s="115">
        <v>231</v>
      </c>
      <c r="F62" s="114">
        <v>306</v>
      </c>
      <c r="G62" s="114">
        <v>437</v>
      </c>
      <c r="H62" s="114">
        <v>176</v>
      </c>
      <c r="I62" s="140">
        <v>185</v>
      </c>
      <c r="J62" s="115">
        <v>46</v>
      </c>
      <c r="K62" s="116">
        <v>24.864864864864863</v>
      </c>
    </row>
    <row r="63" spans="1:11" ht="14.1" customHeight="1" x14ac:dyDescent="0.2">
      <c r="A63" s="306"/>
      <c r="B63" s="307" t="s">
        <v>294</v>
      </c>
      <c r="C63" s="308"/>
      <c r="D63" s="113">
        <v>1.7096882333221588</v>
      </c>
      <c r="E63" s="115">
        <v>204</v>
      </c>
      <c r="F63" s="114">
        <v>276</v>
      </c>
      <c r="G63" s="114">
        <v>351</v>
      </c>
      <c r="H63" s="114">
        <v>148</v>
      </c>
      <c r="I63" s="140">
        <v>163</v>
      </c>
      <c r="J63" s="115">
        <v>41</v>
      </c>
      <c r="K63" s="116">
        <v>25.153374233128833</v>
      </c>
    </row>
    <row r="64" spans="1:11" ht="14.1" customHeight="1" x14ac:dyDescent="0.2">
      <c r="A64" s="306" t="s">
        <v>295</v>
      </c>
      <c r="B64" s="307" t="s">
        <v>296</v>
      </c>
      <c r="C64" s="308"/>
      <c r="D64" s="113">
        <v>0.76265504525645322</v>
      </c>
      <c r="E64" s="115">
        <v>91</v>
      </c>
      <c r="F64" s="114">
        <v>69</v>
      </c>
      <c r="G64" s="114">
        <v>49</v>
      </c>
      <c r="H64" s="114">
        <v>51</v>
      </c>
      <c r="I64" s="140">
        <v>53</v>
      </c>
      <c r="J64" s="115">
        <v>38</v>
      </c>
      <c r="K64" s="116">
        <v>71.698113207547166</v>
      </c>
    </row>
    <row r="65" spans="1:11" ht="14.1" customHeight="1" x14ac:dyDescent="0.2">
      <c r="A65" s="306" t="s">
        <v>297</v>
      </c>
      <c r="B65" s="307" t="s">
        <v>298</v>
      </c>
      <c r="C65" s="308"/>
      <c r="D65" s="113">
        <v>0.50284948038887023</v>
      </c>
      <c r="E65" s="115">
        <v>60</v>
      </c>
      <c r="F65" s="114">
        <v>87</v>
      </c>
      <c r="G65" s="114">
        <v>58</v>
      </c>
      <c r="H65" s="114">
        <v>33</v>
      </c>
      <c r="I65" s="140">
        <v>59</v>
      </c>
      <c r="J65" s="115">
        <v>1</v>
      </c>
      <c r="K65" s="116">
        <v>1.6949152542372881</v>
      </c>
    </row>
    <row r="66" spans="1:11" ht="14.1" customHeight="1" x14ac:dyDescent="0.2">
      <c r="A66" s="306">
        <v>82</v>
      </c>
      <c r="B66" s="307" t="s">
        <v>299</v>
      </c>
      <c r="C66" s="308"/>
      <c r="D66" s="113">
        <v>2.17063359034529</v>
      </c>
      <c r="E66" s="115">
        <v>259</v>
      </c>
      <c r="F66" s="114">
        <v>249</v>
      </c>
      <c r="G66" s="114">
        <v>446</v>
      </c>
      <c r="H66" s="114">
        <v>192</v>
      </c>
      <c r="I66" s="140">
        <v>245</v>
      </c>
      <c r="J66" s="115">
        <v>14</v>
      </c>
      <c r="K66" s="116">
        <v>5.7142857142857144</v>
      </c>
    </row>
    <row r="67" spans="1:11" ht="14.1" customHeight="1" x14ac:dyDescent="0.2">
      <c r="A67" s="306" t="s">
        <v>300</v>
      </c>
      <c r="B67" s="307" t="s">
        <v>301</v>
      </c>
      <c r="C67" s="308"/>
      <c r="D67" s="113">
        <v>1.1733154542406974</v>
      </c>
      <c r="E67" s="115">
        <v>140</v>
      </c>
      <c r="F67" s="114">
        <v>186</v>
      </c>
      <c r="G67" s="114">
        <v>243</v>
      </c>
      <c r="H67" s="114">
        <v>109</v>
      </c>
      <c r="I67" s="140">
        <v>132</v>
      </c>
      <c r="J67" s="115">
        <v>8</v>
      </c>
      <c r="K67" s="116">
        <v>6.0606060606060606</v>
      </c>
    </row>
    <row r="68" spans="1:11" ht="14.1" customHeight="1" x14ac:dyDescent="0.2">
      <c r="A68" s="306" t="s">
        <v>302</v>
      </c>
      <c r="B68" s="307" t="s">
        <v>303</v>
      </c>
      <c r="C68" s="308"/>
      <c r="D68" s="113">
        <v>0.77941669460274887</v>
      </c>
      <c r="E68" s="115">
        <v>93</v>
      </c>
      <c r="F68" s="114">
        <v>47</v>
      </c>
      <c r="G68" s="114">
        <v>136</v>
      </c>
      <c r="H68" s="114">
        <v>55</v>
      </c>
      <c r="I68" s="140">
        <v>75</v>
      </c>
      <c r="J68" s="115">
        <v>18</v>
      </c>
      <c r="K68" s="116">
        <v>24</v>
      </c>
    </row>
    <row r="69" spans="1:11" ht="14.1" customHeight="1" x14ac:dyDescent="0.2">
      <c r="A69" s="306">
        <v>83</v>
      </c>
      <c r="B69" s="307" t="s">
        <v>304</v>
      </c>
      <c r="C69" s="308"/>
      <c r="D69" s="113">
        <v>3.5031847133757963</v>
      </c>
      <c r="E69" s="115">
        <v>418</v>
      </c>
      <c r="F69" s="114">
        <v>343</v>
      </c>
      <c r="G69" s="114">
        <v>1072</v>
      </c>
      <c r="H69" s="114">
        <v>298</v>
      </c>
      <c r="I69" s="140">
        <v>452</v>
      </c>
      <c r="J69" s="115">
        <v>-34</v>
      </c>
      <c r="K69" s="116">
        <v>-7.5221238938053094</v>
      </c>
    </row>
    <row r="70" spans="1:11" ht="14.1" customHeight="1" x14ac:dyDescent="0.2">
      <c r="A70" s="306" t="s">
        <v>305</v>
      </c>
      <c r="B70" s="307" t="s">
        <v>306</v>
      </c>
      <c r="C70" s="308"/>
      <c r="D70" s="113">
        <v>2.5896748240026817</v>
      </c>
      <c r="E70" s="115">
        <v>309</v>
      </c>
      <c r="F70" s="114">
        <v>248</v>
      </c>
      <c r="G70" s="114">
        <v>908</v>
      </c>
      <c r="H70" s="114">
        <v>187</v>
      </c>
      <c r="I70" s="140">
        <v>342</v>
      </c>
      <c r="J70" s="115">
        <v>-33</v>
      </c>
      <c r="K70" s="116">
        <v>-9.6491228070175445</v>
      </c>
    </row>
    <row r="71" spans="1:11" ht="14.1" customHeight="1" x14ac:dyDescent="0.2">
      <c r="A71" s="306"/>
      <c r="B71" s="307" t="s">
        <v>307</v>
      </c>
      <c r="C71" s="308"/>
      <c r="D71" s="113">
        <v>1.4666443178008717</v>
      </c>
      <c r="E71" s="115">
        <v>175</v>
      </c>
      <c r="F71" s="114">
        <v>126</v>
      </c>
      <c r="G71" s="114">
        <v>575</v>
      </c>
      <c r="H71" s="114">
        <v>99</v>
      </c>
      <c r="I71" s="140">
        <v>203</v>
      </c>
      <c r="J71" s="115">
        <v>-28</v>
      </c>
      <c r="K71" s="116">
        <v>-13.793103448275861</v>
      </c>
    </row>
    <row r="72" spans="1:11" ht="14.1" customHeight="1" x14ac:dyDescent="0.2">
      <c r="A72" s="306">
        <v>84</v>
      </c>
      <c r="B72" s="307" t="s">
        <v>308</v>
      </c>
      <c r="C72" s="308"/>
      <c r="D72" s="113">
        <v>0.77941669460274887</v>
      </c>
      <c r="E72" s="115">
        <v>93</v>
      </c>
      <c r="F72" s="114">
        <v>78</v>
      </c>
      <c r="G72" s="114">
        <v>146</v>
      </c>
      <c r="H72" s="114">
        <v>73</v>
      </c>
      <c r="I72" s="140">
        <v>104</v>
      </c>
      <c r="J72" s="115">
        <v>-11</v>
      </c>
      <c r="K72" s="116">
        <v>-10.576923076923077</v>
      </c>
    </row>
    <row r="73" spans="1:11" ht="14.1" customHeight="1" x14ac:dyDescent="0.2">
      <c r="A73" s="306" t="s">
        <v>309</v>
      </c>
      <c r="B73" s="307" t="s">
        <v>310</v>
      </c>
      <c r="C73" s="308"/>
      <c r="D73" s="113">
        <v>0.38551793496480052</v>
      </c>
      <c r="E73" s="115">
        <v>46</v>
      </c>
      <c r="F73" s="114">
        <v>27</v>
      </c>
      <c r="G73" s="114">
        <v>67</v>
      </c>
      <c r="H73" s="114">
        <v>25</v>
      </c>
      <c r="I73" s="140">
        <v>41</v>
      </c>
      <c r="J73" s="115">
        <v>5</v>
      </c>
      <c r="K73" s="116">
        <v>12.195121951219512</v>
      </c>
    </row>
    <row r="74" spans="1:11" ht="14.1" customHeight="1" x14ac:dyDescent="0.2">
      <c r="A74" s="306" t="s">
        <v>311</v>
      </c>
      <c r="B74" s="307" t="s">
        <v>312</v>
      </c>
      <c r="C74" s="308"/>
      <c r="D74" s="113">
        <v>0.11733154542406973</v>
      </c>
      <c r="E74" s="115">
        <v>14</v>
      </c>
      <c r="F74" s="114">
        <v>15</v>
      </c>
      <c r="G74" s="114">
        <v>29</v>
      </c>
      <c r="H74" s="114">
        <v>9</v>
      </c>
      <c r="I74" s="140">
        <v>16</v>
      </c>
      <c r="J74" s="115">
        <v>-2</v>
      </c>
      <c r="K74" s="116">
        <v>-12.5</v>
      </c>
    </row>
    <row r="75" spans="1:11" ht="14.1" customHeight="1" x14ac:dyDescent="0.2">
      <c r="A75" s="306" t="s">
        <v>313</v>
      </c>
      <c r="B75" s="307" t="s">
        <v>314</v>
      </c>
      <c r="C75" s="308"/>
      <c r="D75" s="113">
        <v>2.5142474019443514E-2</v>
      </c>
      <c r="E75" s="115">
        <v>3</v>
      </c>
      <c r="F75" s="114">
        <v>6</v>
      </c>
      <c r="G75" s="114">
        <v>4</v>
      </c>
      <c r="H75" s="114">
        <v>5</v>
      </c>
      <c r="I75" s="140">
        <v>7</v>
      </c>
      <c r="J75" s="115">
        <v>-4</v>
      </c>
      <c r="K75" s="116">
        <v>-57.142857142857146</v>
      </c>
    </row>
    <row r="76" spans="1:11" ht="14.1" customHeight="1" x14ac:dyDescent="0.2">
      <c r="A76" s="306">
        <v>91</v>
      </c>
      <c r="B76" s="307" t="s">
        <v>315</v>
      </c>
      <c r="C76" s="308"/>
      <c r="D76" s="113">
        <v>0.25142474019443511</v>
      </c>
      <c r="E76" s="115">
        <v>30</v>
      </c>
      <c r="F76" s="114">
        <v>10</v>
      </c>
      <c r="G76" s="114">
        <v>32</v>
      </c>
      <c r="H76" s="114">
        <v>11</v>
      </c>
      <c r="I76" s="140">
        <v>21</v>
      </c>
      <c r="J76" s="115">
        <v>9</v>
      </c>
      <c r="K76" s="116">
        <v>42.857142857142854</v>
      </c>
    </row>
    <row r="77" spans="1:11" ht="14.1" customHeight="1" x14ac:dyDescent="0.2">
      <c r="A77" s="306">
        <v>92</v>
      </c>
      <c r="B77" s="307" t="s">
        <v>316</v>
      </c>
      <c r="C77" s="308"/>
      <c r="D77" s="113">
        <v>0.56151525310090511</v>
      </c>
      <c r="E77" s="115">
        <v>67</v>
      </c>
      <c r="F77" s="114">
        <v>53</v>
      </c>
      <c r="G77" s="114">
        <v>70</v>
      </c>
      <c r="H77" s="114">
        <v>46</v>
      </c>
      <c r="I77" s="140">
        <v>42</v>
      </c>
      <c r="J77" s="115">
        <v>25</v>
      </c>
      <c r="K77" s="116">
        <v>59.523809523809526</v>
      </c>
    </row>
    <row r="78" spans="1:11" ht="14.1" customHeight="1" x14ac:dyDescent="0.2">
      <c r="A78" s="306">
        <v>93</v>
      </c>
      <c r="B78" s="307" t="s">
        <v>317</v>
      </c>
      <c r="C78" s="308"/>
      <c r="D78" s="113">
        <v>0.13409319477036541</v>
      </c>
      <c r="E78" s="115">
        <v>16</v>
      </c>
      <c r="F78" s="114" t="s">
        <v>513</v>
      </c>
      <c r="G78" s="114">
        <v>26</v>
      </c>
      <c r="H78" s="114">
        <v>12</v>
      </c>
      <c r="I78" s="140" t="s">
        <v>513</v>
      </c>
      <c r="J78" s="115" t="s">
        <v>513</v>
      </c>
      <c r="K78" s="116" t="s">
        <v>513</v>
      </c>
    </row>
    <row r="79" spans="1:11" ht="14.1" customHeight="1" x14ac:dyDescent="0.2">
      <c r="A79" s="306">
        <v>94</v>
      </c>
      <c r="B79" s="307" t="s">
        <v>318</v>
      </c>
      <c r="C79" s="308"/>
      <c r="D79" s="113" t="s">
        <v>513</v>
      </c>
      <c r="E79" s="115" t="s">
        <v>513</v>
      </c>
      <c r="F79" s="114" t="s">
        <v>513</v>
      </c>
      <c r="G79" s="114">
        <v>26</v>
      </c>
      <c r="H79" s="114">
        <v>14</v>
      </c>
      <c r="I79" s="140">
        <v>15</v>
      </c>
      <c r="J79" s="115" t="s">
        <v>513</v>
      </c>
      <c r="K79" s="116" t="s">
        <v>513</v>
      </c>
    </row>
    <row r="80" spans="1:11" ht="14.1" customHeight="1" x14ac:dyDescent="0.2">
      <c r="A80" s="306" t="s">
        <v>319</v>
      </c>
      <c r="B80" s="307" t="s">
        <v>320</v>
      </c>
      <c r="C80" s="308"/>
      <c r="D80" s="113" t="s">
        <v>513</v>
      </c>
      <c r="E80" s="115" t="s">
        <v>513</v>
      </c>
      <c r="F80" s="114">
        <v>0</v>
      </c>
      <c r="G80" s="114">
        <v>3</v>
      </c>
      <c r="H80" s="114" t="s">
        <v>513</v>
      </c>
      <c r="I80" s="140" t="s">
        <v>513</v>
      </c>
      <c r="J80" s="115" t="s">
        <v>513</v>
      </c>
      <c r="K80" s="116" t="s">
        <v>513</v>
      </c>
    </row>
    <row r="81" spans="1:11" ht="14.1" customHeight="1" x14ac:dyDescent="0.2">
      <c r="A81" s="310" t="s">
        <v>321</v>
      </c>
      <c r="B81" s="311" t="s">
        <v>333</v>
      </c>
      <c r="C81" s="312"/>
      <c r="D81" s="125">
        <v>0.10056989607777406</v>
      </c>
      <c r="E81" s="143">
        <v>12</v>
      </c>
      <c r="F81" s="144">
        <v>15</v>
      </c>
      <c r="G81" s="144">
        <v>62</v>
      </c>
      <c r="H81" s="144" t="s">
        <v>513</v>
      </c>
      <c r="I81" s="145">
        <v>10</v>
      </c>
      <c r="J81" s="143">
        <v>2</v>
      </c>
      <c r="K81" s="146">
        <v>20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10940</v>
      </c>
      <c r="E11" s="114">
        <v>9656</v>
      </c>
      <c r="F11" s="114">
        <v>12254</v>
      </c>
      <c r="G11" s="114">
        <v>9588</v>
      </c>
      <c r="H11" s="140">
        <v>9988</v>
      </c>
      <c r="I11" s="115">
        <v>952</v>
      </c>
      <c r="J11" s="116">
        <v>9.5314377252703242</v>
      </c>
    </row>
    <row r="12" spans="1:15" s="110" customFormat="1" ht="24.95" customHeight="1" x14ac:dyDescent="0.2">
      <c r="A12" s="193" t="s">
        <v>132</v>
      </c>
      <c r="B12" s="194" t="s">
        <v>133</v>
      </c>
      <c r="C12" s="113">
        <v>2.7513711151736744</v>
      </c>
      <c r="D12" s="115">
        <v>301</v>
      </c>
      <c r="E12" s="114">
        <v>570</v>
      </c>
      <c r="F12" s="114">
        <v>642</v>
      </c>
      <c r="G12" s="114">
        <v>502</v>
      </c>
      <c r="H12" s="140">
        <v>319</v>
      </c>
      <c r="I12" s="115">
        <v>-18</v>
      </c>
      <c r="J12" s="116">
        <v>-5.6426332288401255</v>
      </c>
    </row>
    <row r="13" spans="1:15" s="110" customFormat="1" ht="24.95" customHeight="1" x14ac:dyDescent="0.2">
      <c r="A13" s="193" t="s">
        <v>134</v>
      </c>
      <c r="B13" s="199" t="s">
        <v>214</v>
      </c>
      <c r="C13" s="113">
        <v>2.093235831809872</v>
      </c>
      <c r="D13" s="115">
        <v>229</v>
      </c>
      <c r="E13" s="114">
        <v>224</v>
      </c>
      <c r="F13" s="114">
        <v>209</v>
      </c>
      <c r="G13" s="114">
        <v>139</v>
      </c>
      <c r="H13" s="140">
        <v>153</v>
      </c>
      <c r="I13" s="115">
        <v>76</v>
      </c>
      <c r="J13" s="116">
        <v>49.673202614379086</v>
      </c>
    </row>
    <row r="14" spans="1:15" s="287" customFormat="1" ht="24.95" customHeight="1" x14ac:dyDescent="0.2">
      <c r="A14" s="193" t="s">
        <v>215</v>
      </c>
      <c r="B14" s="199" t="s">
        <v>137</v>
      </c>
      <c r="C14" s="113">
        <v>22.376599634369288</v>
      </c>
      <c r="D14" s="115">
        <v>2448</v>
      </c>
      <c r="E14" s="114">
        <v>1683</v>
      </c>
      <c r="F14" s="114">
        <v>2455</v>
      </c>
      <c r="G14" s="114">
        <v>1856</v>
      </c>
      <c r="H14" s="140">
        <v>2112</v>
      </c>
      <c r="I14" s="115">
        <v>336</v>
      </c>
      <c r="J14" s="116">
        <v>15.909090909090908</v>
      </c>
      <c r="K14" s="110"/>
      <c r="L14" s="110"/>
      <c r="M14" s="110"/>
      <c r="N14" s="110"/>
      <c r="O14" s="110"/>
    </row>
    <row r="15" spans="1:15" s="110" customFormat="1" ht="24.95" customHeight="1" x14ac:dyDescent="0.2">
      <c r="A15" s="193" t="s">
        <v>216</v>
      </c>
      <c r="B15" s="199" t="s">
        <v>217</v>
      </c>
      <c r="C15" s="113">
        <v>7.1846435100548449</v>
      </c>
      <c r="D15" s="115">
        <v>786</v>
      </c>
      <c r="E15" s="114">
        <v>565</v>
      </c>
      <c r="F15" s="114">
        <v>782</v>
      </c>
      <c r="G15" s="114">
        <v>464</v>
      </c>
      <c r="H15" s="140">
        <v>601</v>
      </c>
      <c r="I15" s="115">
        <v>185</v>
      </c>
      <c r="J15" s="116">
        <v>30.782029950083196</v>
      </c>
    </row>
    <row r="16" spans="1:15" s="287" customFormat="1" ht="24.95" customHeight="1" x14ac:dyDescent="0.2">
      <c r="A16" s="193" t="s">
        <v>218</v>
      </c>
      <c r="B16" s="199" t="s">
        <v>141</v>
      </c>
      <c r="C16" s="113">
        <v>12.824497257769652</v>
      </c>
      <c r="D16" s="115">
        <v>1403</v>
      </c>
      <c r="E16" s="114">
        <v>943</v>
      </c>
      <c r="F16" s="114">
        <v>1271</v>
      </c>
      <c r="G16" s="114">
        <v>1142</v>
      </c>
      <c r="H16" s="140">
        <v>1260</v>
      </c>
      <c r="I16" s="115">
        <v>143</v>
      </c>
      <c r="J16" s="116">
        <v>11.34920634920635</v>
      </c>
      <c r="K16" s="110"/>
      <c r="L16" s="110"/>
      <c r="M16" s="110"/>
      <c r="N16" s="110"/>
      <c r="O16" s="110"/>
    </row>
    <row r="17" spans="1:15" s="110" customFormat="1" ht="24.95" customHeight="1" x14ac:dyDescent="0.2">
      <c r="A17" s="193" t="s">
        <v>142</v>
      </c>
      <c r="B17" s="199" t="s">
        <v>220</v>
      </c>
      <c r="C17" s="113">
        <v>2.3674588665447898</v>
      </c>
      <c r="D17" s="115">
        <v>259</v>
      </c>
      <c r="E17" s="114">
        <v>175</v>
      </c>
      <c r="F17" s="114">
        <v>402</v>
      </c>
      <c r="G17" s="114">
        <v>250</v>
      </c>
      <c r="H17" s="140">
        <v>251</v>
      </c>
      <c r="I17" s="115">
        <v>8</v>
      </c>
      <c r="J17" s="116">
        <v>3.1872509960159361</v>
      </c>
    </row>
    <row r="18" spans="1:15" s="287" customFormat="1" ht="24.95" customHeight="1" x14ac:dyDescent="0.2">
      <c r="A18" s="201" t="s">
        <v>144</v>
      </c>
      <c r="B18" s="202" t="s">
        <v>145</v>
      </c>
      <c r="C18" s="113">
        <v>9.8903107861060331</v>
      </c>
      <c r="D18" s="115">
        <v>1082</v>
      </c>
      <c r="E18" s="114">
        <v>1009</v>
      </c>
      <c r="F18" s="114">
        <v>1308</v>
      </c>
      <c r="G18" s="114">
        <v>1016</v>
      </c>
      <c r="H18" s="140">
        <v>1041</v>
      </c>
      <c r="I18" s="115">
        <v>41</v>
      </c>
      <c r="J18" s="116">
        <v>3.9385206532180597</v>
      </c>
      <c r="K18" s="110"/>
      <c r="L18" s="110"/>
      <c r="M18" s="110"/>
      <c r="N18" s="110"/>
      <c r="O18" s="110"/>
    </row>
    <row r="19" spans="1:15" s="110" customFormat="1" ht="24.95" customHeight="1" x14ac:dyDescent="0.2">
      <c r="A19" s="193" t="s">
        <v>146</v>
      </c>
      <c r="B19" s="199" t="s">
        <v>147</v>
      </c>
      <c r="C19" s="113">
        <v>13.80255941499086</v>
      </c>
      <c r="D19" s="115">
        <v>1510</v>
      </c>
      <c r="E19" s="114">
        <v>1117</v>
      </c>
      <c r="F19" s="114">
        <v>1500</v>
      </c>
      <c r="G19" s="114">
        <v>1340</v>
      </c>
      <c r="H19" s="140">
        <v>1470</v>
      </c>
      <c r="I19" s="115">
        <v>40</v>
      </c>
      <c r="J19" s="116">
        <v>2.7210884353741496</v>
      </c>
    </row>
    <row r="20" spans="1:15" s="287" customFormat="1" ht="24.95" customHeight="1" x14ac:dyDescent="0.2">
      <c r="A20" s="193" t="s">
        <v>148</v>
      </c>
      <c r="B20" s="199" t="s">
        <v>149</v>
      </c>
      <c r="C20" s="113">
        <v>6.1882998171846433</v>
      </c>
      <c r="D20" s="115">
        <v>677</v>
      </c>
      <c r="E20" s="114">
        <v>508</v>
      </c>
      <c r="F20" s="114">
        <v>540</v>
      </c>
      <c r="G20" s="114">
        <v>526</v>
      </c>
      <c r="H20" s="140">
        <v>516</v>
      </c>
      <c r="I20" s="115">
        <v>161</v>
      </c>
      <c r="J20" s="116">
        <v>31.2015503875969</v>
      </c>
      <c r="K20" s="110"/>
      <c r="L20" s="110"/>
      <c r="M20" s="110"/>
      <c r="N20" s="110"/>
      <c r="O20" s="110"/>
    </row>
    <row r="21" spans="1:15" s="110" customFormat="1" ht="24.95" customHeight="1" x14ac:dyDescent="0.2">
      <c r="A21" s="201" t="s">
        <v>150</v>
      </c>
      <c r="B21" s="202" t="s">
        <v>151</v>
      </c>
      <c r="C21" s="113">
        <v>4.7349177330895795</v>
      </c>
      <c r="D21" s="115">
        <v>518</v>
      </c>
      <c r="E21" s="114">
        <v>597</v>
      </c>
      <c r="F21" s="114">
        <v>575</v>
      </c>
      <c r="G21" s="114">
        <v>436</v>
      </c>
      <c r="H21" s="140">
        <v>451</v>
      </c>
      <c r="I21" s="115">
        <v>67</v>
      </c>
      <c r="J21" s="116">
        <v>14.855875831485587</v>
      </c>
    </row>
    <row r="22" spans="1:15" s="110" customFormat="1" ht="24.95" customHeight="1" x14ac:dyDescent="0.2">
      <c r="A22" s="201" t="s">
        <v>152</v>
      </c>
      <c r="B22" s="199" t="s">
        <v>153</v>
      </c>
      <c r="C22" s="113">
        <v>0.5210237659963437</v>
      </c>
      <c r="D22" s="115">
        <v>57</v>
      </c>
      <c r="E22" s="114">
        <v>48</v>
      </c>
      <c r="F22" s="114">
        <v>87</v>
      </c>
      <c r="G22" s="114">
        <v>35</v>
      </c>
      <c r="H22" s="140">
        <v>46</v>
      </c>
      <c r="I22" s="115">
        <v>11</v>
      </c>
      <c r="J22" s="116">
        <v>23.913043478260871</v>
      </c>
    </row>
    <row r="23" spans="1:15" s="110" customFormat="1" ht="24.95" customHeight="1" x14ac:dyDescent="0.2">
      <c r="A23" s="193" t="s">
        <v>154</v>
      </c>
      <c r="B23" s="199" t="s">
        <v>155</v>
      </c>
      <c r="C23" s="113">
        <v>1.206581352833638</v>
      </c>
      <c r="D23" s="115">
        <v>132</v>
      </c>
      <c r="E23" s="114">
        <v>83</v>
      </c>
      <c r="F23" s="114">
        <v>150</v>
      </c>
      <c r="G23" s="114">
        <v>105</v>
      </c>
      <c r="H23" s="140">
        <v>148</v>
      </c>
      <c r="I23" s="115">
        <v>-16</v>
      </c>
      <c r="J23" s="116">
        <v>-10.810810810810811</v>
      </c>
    </row>
    <row r="24" spans="1:15" s="110" customFormat="1" ht="24.95" customHeight="1" x14ac:dyDescent="0.2">
      <c r="A24" s="193" t="s">
        <v>156</v>
      </c>
      <c r="B24" s="199" t="s">
        <v>221</v>
      </c>
      <c r="C24" s="113">
        <v>4.5612431444241315</v>
      </c>
      <c r="D24" s="115">
        <v>499</v>
      </c>
      <c r="E24" s="114">
        <v>360</v>
      </c>
      <c r="F24" s="114">
        <v>496</v>
      </c>
      <c r="G24" s="114">
        <v>430</v>
      </c>
      <c r="H24" s="140">
        <v>437</v>
      </c>
      <c r="I24" s="115">
        <v>62</v>
      </c>
      <c r="J24" s="116">
        <v>14.187643020594965</v>
      </c>
    </row>
    <row r="25" spans="1:15" s="110" customFormat="1" ht="24.95" customHeight="1" x14ac:dyDescent="0.2">
      <c r="A25" s="193" t="s">
        <v>222</v>
      </c>
      <c r="B25" s="204" t="s">
        <v>159</v>
      </c>
      <c r="C25" s="113">
        <v>5.2559414990859228</v>
      </c>
      <c r="D25" s="115">
        <v>575</v>
      </c>
      <c r="E25" s="114">
        <v>712</v>
      </c>
      <c r="F25" s="114">
        <v>655</v>
      </c>
      <c r="G25" s="114">
        <v>503</v>
      </c>
      <c r="H25" s="140">
        <v>501</v>
      </c>
      <c r="I25" s="115">
        <v>74</v>
      </c>
      <c r="J25" s="116">
        <v>14.770459081836327</v>
      </c>
    </row>
    <row r="26" spans="1:15" s="110" customFormat="1" ht="24.95" customHeight="1" x14ac:dyDescent="0.2">
      <c r="A26" s="201">
        <v>782.78300000000002</v>
      </c>
      <c r="B26" s="203" t="s">
        <v>160</v>
      </c>
      <c r="C26" s="113">
        <v>10.521023765996343</v>
      </c>
      <c r="D26" s="115">
        <v>1151</v>
      </c>
      <c r="E26" s="114">
        <v>1235</v>
      </c>
      <c r="F26" s="114">
        <v>1147</v>
      </c>
      <c r="G26" s="114">
        <v>1271</v>
      </c>
      <c r="H26" s="140">
        <v>1151</v>
      </c>
      <c r="I26" s="115">
        <v>0</v>
      </c>
      <c r="J26" s="116">
        <v>0</v>
      </c>
    </row>
    <row r="27" spans="1:15" s="110" customFormat="1" ht="24.95" customHeight="1" x14ac:dyDescent="0.2">
      <c r="A27" s="193" t="s">
        <v>161</v>
      </c>
      <c r="B27" s="199" t="s">
        <v>162</v>
      </c>
      <c r="C27" s="113">
        <v>1.4442413162705667</v>
      </c>
      <c r="D27" s="115">
        <v>158</v>
      </c>
      <c r="E27" s="114">
        <v>108</v>
      </c>
      <c r="F27" s="114">
        <v>169</v>
      </c>
      <c r="G27" s="114">
        <v>142</v>
      </c>
      <c r="H27" s="140">
        <v>142</v>
      </c>
      <c r="I27" s="115">
        <v>16</v>
      </c>
      <c r="J27" s="116">
        <v>11.267605633802816</v>
      </c>
    </row>
    <row r="28" spans="1:15" s="110" customFormat="1" ht="24.95" customHeight="1" x14ac:dyDescent="0.2">
      <c r="A28" s="193" t="s">
        <v>163</v>
      </c>
      <c r="B28" s="199" t="s">
        <v>164</v>
      </c>
      <c r="C28" s="113">
        <v>2.4771480804387567</v>
      </c>
      <c r="D28" s="115">
        <v>271</v>
      </c>
      <c r="E28" s="114">
        <v>159</v>
      </c>
      <c r="F28" s="114">
        <v>594</v>
      </c>
      <c r="G28" s="114">
        <v>153</v>
      </c>
      <c r="H28" s="140">
        <v>281</v>
      </c>
      <c r="I28" s="115">
        <v>-10</v>
      </c>
      <c r="J28" s="116">
        <v>-3.5587188612099645</v>
      </c>
    </row>
    <row r="29" spans="1:15" s="110" customFormat="1" ht="24.95" customHeight="1" x14ac:dyDescent="0.2">
      <c r="A29" s="193">
        <v>86</v>
      </c>
      <c r="B29" s="199" t="s">
        <v>165</v>
      </c>
      <c r="C29" s="113">
        <v>4.1407678244972574</v>
      </c>
      <c r="D29" s="115">
        <v>453</v>
      </c>
      <c r="E29" s="114">
        <v>446</v>
      </c>
      <c r="F29" s="114">
        <v>537</v>
      </c>
      <c r="G29" s="114">
        <v>417</v>
      </c>
      <c r="H29" s="140">
        <v>404</v>
      </c>
      <c r="I29" s="115">
        <v>49</v>
      </c>
      <c r="J29" s="116">
        <v>12.128712871287128</v>
      </c>
    </row>
    <row r="30" spans="1:15" s="110" customFormat="1" ht="24.95" customHeight="1" x14ac:dyDescent="0.2">
      <c r="A30" s="193">
        <v>87.88</v>
      </c>
      <c r="B30" s="204" t="s">
        <v>166</v>
      </c>
      <c r="C30" s="113">
        <v>5.1462522851919559</v>
      </c>
      <c r="D30" s="115">
        <v>563</v>
      </c>
      <c r="E30" s="114">
        <v>572</v>
      </c>
      <c r="F30" s="114">
        <v>894</v>
      </c>
      <c r="G30" s="114">
        <v>484</v>
      </c>
      <c r="H30" s="140">
        <v>547</v>
      </c>
      <c r="I30" s="115">
        <v>16</v>
      </c>
      <c r="J30" s="116">
        <v>2.9250457038391224</v>
      </c>
    </row>
    <row r="31" spans="1:15" s="110" customFormat="1" ht="24.95" customHeight="1" x14ac:dyDescent="0.2">
      <c r="A31" s="193" t="s">
        <v>167</v>
      </c>
      <c r="B31" s="199" t="s">
        <v>168</v>
      </c>
      <c r="C31" s="113">
        <v>2.8884826325411335</v>
      </c>
      <c r="D31" s="115">
        <v>316</v>
      </c>
      <c r="E31" s="114">
        <v>225</v>
      </c>
      <c r="F31" s="114">
        <v>296</v>
      </c>
      <c r="G31" s="114">
        <v>233</v>
      </c>
      <c r="H31" s="140">
        <v>269</v>
      </c>
      <c r="I31" s="115">
        <v>47</v>
      </c>
      <c r="J31" s="116">
        <v>17.472118959107807</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2.7513711151736744</v>
      </c>
      <c r="D34" s="115">
        <v>301</v>
      </c>
      <c r="E34" s="114">
        <v>570</v>
      </c>
      <c r="F34" s="114">
        <v>642</v>
      </c>
      <c r="G34" s="114">
        <v>502</v>
      </c>
      <c r="H34" s="140">
        <v>319</v>
      </c>
      <c r="I34" s="115">
        <v>-18</v>
      </c>
      <c r="J34" s="116">
        <v>-5.6426332288401255</v>
      </c>
    </row>
    <row r="35" spans="1:10" s="110" customFormat="1" ht="24.95" customHeight="1" x14ac:dyDescent="0.2">
      <c r="A35" s="292" t="s">
        <v>171</v>
      </c>
      <c r="B35" s="293" t="s">
        <v>172</v>
      </c>
      <c r="C35" s="113">
        <v>34.36014625228519</v>
      </c>
      <c r="D35" s="115">
        <v>3759</v>
      </c>
      <c r="E35" s="114">
        <v>2916</v>
      </c>
      <c r="F35" s="114">
        <v>3972</v>
      </c>
      <c r="G35" s="114">
        <v>3011</v>
      </c>
      <c r="H35" s="140">
        <v>3306</v>
      </c>
      <c r="I35" s="115">
        <v>453</v>
      </c>
      <c r="J35" s="116">
        <v>13.702359346642469</v>
      </c>
    </row>
    <row r="36" spans="1:10" s="110" customFormat="1" ht="24.95" customHeight="1" x14ac:dyDescent="0.2">
      <c r="A36" s="294" t="s">
        <v>173</v>
      </c>
      <c r="B36" s="295" t="s">
        <v>174</v>
      </c>
      <c r="C36" s="125">
        <v>62.888482632541134</v>
      </c>
      <c r="D36" s="143">
        <v>6880</v>
      </c>
      <c r="E36" s="144">
        <v>6170</v>
      </c>
      <c r="F36" s="144">
        <v>7640</v>
      </c>
      <c r="G36" s="144">
        <v>6075</v>
      </c>
      <c r="H36" s="145">
        <v>6363</v>
      </c>
      <c r="I36" s="143">
        <v>517</v>
      </c>
      <c r="J36" s="146">
        <v>8.1250982241081253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10940</v>
      </c>
      <c r="F11" s="264">
        <v>9656</v>
      </c>
      <c r="G11" s="264">
        <v>12254</v>
      </c>
      <c r="H11" s="264">
        <v>9588</v>
      </c>
      <c r="I11" s="265">
        <v>9988</v>
      </c>
      <c r="J11" s="263">
        <v>952</v>
      </c>
      <c r="K11" s="266">
        <v>9.5314377252703242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26.334552102376598</v>
      </c>
      <c r="E13" s="115">
        <v>2881</v>
      </c>
      <c r="F13" s="114">
        <v>3426</v>
      </c>
      <c r="G13" s="114">
        <v>3558</v>
      </c>
      <c r="H13" s="114">
        <v>3108</v>
      </c>
      <c r="I13" s="140">
        <v>2710</v>
      </c>
      <c r="J13" s="115">
        <v>171</v>
      </c>
      <c r="K13" s="116">
        <v>6.3099630996309966</v>
      </c>
    </row>
    <row r="14" spans="1:17" ht="15.95" customHeight="1" x14ac:dyDescent="0.2">
      <c r="A14" s="306" t="s">
        <v>230</v>
      </c>
      <c r="B14" s="307"/>
      <c r="C14" s="308"/>
      <c r="D14" s="113">
        <v>61.809872029250457</v>
      </c>
      <c r="E14" s="115">
        <v>6762</v>
      </c>
      <c r="F14" s="114">
        <v>5282</v>
      </c>
      <c r="G14" s="114">
        <v>7328</v>
      </c>
      <c r="H14" s="114">
        <v>5461</v>
      </c>
      <c r="I14" s="140">
        <v>6093</v>
      </c>
      <c r="J14" s="115">
        <v>669</v>
      </c>
      <c r="K14" s="116">
        <v>10.979812900049238</v>
      </c>
    </row>
    <row r="15" spans="1:17" ht="15.95" customHeight="1" x14ac:dyDescent="0.2">
      <c r="A15" s="306" t="s">
        <v>231</v>
      </c>
      <c r="B15" s="307"/>
      <c r="C15" s="308"/>
      <c r="D15" s="113">
        <v>5.9597806215722118</v>
      </c>
      <c r="E15" s="115">
        <v>652</v>
      </c>
      <c r="F15" s="114">
        <v>509</v>
      </c>
      <c r="G15" s="114">
        <v>709</v>
      </c>
      <c r="H15" s="114">
        <v>557</v>
      </c>
      <c r="I15" s="140">
        <v>591</v>
      </c>
      <c r="J15" s="115">
        <v>61</v>
      </c>
      <c r="K15" s="116">
        <v>10.321489001692047</v>
      </c>
    </row>
    <row r="16" spans="1:17" ht="15.95" customHeight="1" x14ac:dyDescent="0.2">
      <c r="A16" s="306" t="s">
        <v>232</v>
      </c>
      <c r="B16" s="307"/>
      <c r="C16" s="308"/>
      <c r="D16" s="113">
        <v>5.7129798903107858</v>
      </c>
      <c r="E16" s="115">
        <v>625</v>
      </c>
      <c r="F16" s="114">
        <v>430</v>
      </c>
      <c r="G16" s="114">
        <v>597</v>
      </c>
      <c r="H16" s="114">
        <v>455</v>
      </c>
      <c r="I16" s="140">
        <v>577</v>
      </c>
      <c r="J16" s="115">
        <v>48</v>
      </c>
      <c r="K16" s="116">
        <v>8.3188908145580598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1.636197440585009</v>
      </c>
      <c r="E18" s="115">
        <v>179</v>
      </c>
      <c r="F18" s="114">
        <v>257</v>
      </c>
      <c r="G18" s="114">
        <v>426</v>
      </c>
      <c r="H18" s="114">
        <v>214</v>
      </c>
      <c r="I18" s="140">
        <v>186</v>
      </c>
      <c r="J18" s="115">
        <v>-7</v>
      </c>
      <c r="K18" s="116">
        <v>-3.763440860215054</v>
      </c>
    </row>
    <row r="19" spans="1:11" ht="14.1" customHeight="1" x14ac:dyDescent="0.2">
      <c r="A19" s="306" t="s">
        <v>235</v>
      </c>
      <c r="B19" s="307" t="s">
        <v>236</v>
      </c>
      <c r="C19" s="308"/>
      <c r="D19" s="113">
        <v>1.170018281535649</v>
      </c>
      <c r="E19" s="115">
        <v>128</v>
      </c>
      <c r="F19" s="114">
        <v>219</v>
      </c>
      <c r="G19" s="114">
        <v>375</v>
      </c>
      <c r="H19" s="114">
        <v>171</v>
      </c>
      <c r="I19" s="140">
        <v>129</v>
      </c>
      <c r="J19" s="115">
        <v>-1</v>
      </c>
      <c r="K19" s="116">
        <v>-0.77519379844961245</v>
      </c>
    </row>
    <row r="20" spans="1:11" ht="14.1" customHeight="1" x14ac:dyDescent="0.2">
      <c r="A20" s="306">
        <v>12</v>
      </c>
      <c r="B20" s="307" t="s">
        <v>237</v>
      </c>
      <c r="C20" s="308"/>
      <c r="D20" s="113">
        <v>2.2669104204753201</v>
      </c>
      <c r="E20" s="115">
        <v>248</v>
      </c>
      <c r="F20" s="114">
        <v>553</v>
      </c>
      <c r="G20" s="114">
        <v>435</v>
      </c>
      <c r="H20" s="114">
        <v>492</v>
      </c>
      <c r="I20" s="140">
        <v>256</v>
      </c>
      <c r="J20" s="115">
        <v>-8</v>
      </c>
      <c r="K20" s="116">
        <v>-3.125</v>
      </c>
    </row>
    <row r="21" spans="1:11" ht="14.1" customHeight="1" x14ac:dyDescent="0.2">
      <c r="A21" s="306">
        <v>21</v>
      </c>
      <c r="B21" s="307" t="s">
        <v>238</v>
      </c>
      <c r="C21" s="308"/>
      <c r="D21" s="113">
        <v>0.39305301645338209</v>
      </c>
      <c r="E21" s="115">
        <v>43</v>
      </c>
      <c r="F21" s="114">
        <v>45</v>
      </c>
      <c r="G21" s="114">
        <v>65</v>
      </c>
      <c r="H21" s="114">
        <v>51</v>
      </c>
      <c r="I21" s="140">
        <v>43</v>
      </c>
      <c r="J21" s="115">
        <v>0</v>
      </c>
      <c r="K21" s="116">
        <v>0</v>
      </c>
    </row>
    <row r="22" spans="1:11" ht="14.1" customHeight="1" x14ac:dyDescent="0.2">
      <c r="A22" s="306">
        <v>22</v>
      </c>
      <c r="B22" s="307" t="s">
        <v>239</v>
      </c>
      <c r="C22" s="308"/>
      <c r="D22" s="113">
        <v>1.636197440585009</v>
      </c>
      <c r="E22" s="115">
        <v>179</v>
      </c>
      <c r="F22" s="114">
        <v>198</v>
      </c>
      <c r="G22" s="114">
        <v>319</v>
      </c>
      <c r="H22" s="114">
        <v>172</v>
      </c>
      <c r="I22" s="140">
        <v>196</v>
      </c>
      <c r="J22" s="115">
        <v>-17</v>
      </c>
      <c r="K22" s="116">
        <v>-8.6734693877551017</v>
      </c>
    </row>
    <row r="23" spans="1:11" ht="14.1" customHeight="1" x14ac:dyDescent="0.2">
      <c r="A23" s="306">
        <v>23</v>
      </c>
      <c r="B23" s="307" t="s">
        <v>240</v>
      </c>
      <c r="C23" s="308"/>
      <c r="D23" s="113">
        <v>0.31992687385740404</v>
      </c>
      <c r="E23" s="115">
        <v>35</v>
      </c>
      <c r="F23" s="114">
        <v>31</v>
      </c>
      <c r="G23" s="114">
        <v>56</v>
      </c>
      <c r="H23" s="114">
        <v>43</v>
      </c>
      <c r="I23" s="140">
        <v>41</v>
      </c>
      <c r="J23" s="115">
        <v>-6</v>
      </c>
      <c r="K23" s="116">
        <v>-14.634146341463415</v>
      </c>
    </row>
    <row r="24" spans="1:11" ht="14.1" customHeight="1" x14ac:dyDescent="0.2">
      <c r="A24" s="306">
        <v>24</v>
      </c>
      <c r="B24" s="307" t="s">
        <v>241</v>
      </c>
      <c r="C24" s="308"/>
      <c r="D24" s="113">
        <v>7.7056672760511882</v>
      </c>
      <c r="E24" s="115">
        <v>843</v>
      </c>
      <c r="F24" s="114">
        <v>732</v>
      </c>
      <c r="G24" s="114">
        <v>825</v>
      </c>
      <c r="H24" s="114">
        <v>737</v>
      </c>
      <c r="I24" s="140">
        <v>868</v>
      </c>
      <c r="J24" s="115">
        <v>-25</v>
      </c>
      <c r="K24" s="116">
        <v>-2.8801843317972349</v>
      </c>
    </row>
    <row r="25" spans="1:11" ht="14.1" customHeight="1" x14ac:dyDescent="0.2">
      <c r="A25" s="306">
        <v>25</v>
      </c>
      <c r="B25" s="307" t="s">
        <v>242</v>
      </c>
      <c r="C25" s="308"/>
      <c r="D25" s="113">
        <v>7.0840950639853748</v>
      </c>
      <c r="E25" s="115">
        <v>775</v>
      </c>
      <c r="F25" s="114">
        <v>622</v>
      </c>
      <c r="G25" s="114">
        <v>678</v>
      </c>
      <c r="H25" s="114">
        <v>578</v>
      </c>
      <c r="I25" s="140">
        <v>746</v>
      </c>
      <c r="J25" s="115">
        <v>29</v>
      </c>
      <c r="K25" s="116">
        <v>3.8873994638069704</v>
      </c>
    </row>
    <row r="26" spans="1:11" ht="14.1" customHeight="1" x14ac:dyDescent="0.2">
      <c r="A26" s="306">
        <v>26</v>
      </c>
      <c r="B26" s="307" t="s">
        <v>243</v>
      </c>
      <c r="C26" s="308"/>
      <c r="D26" s="113">
        <v>3.9031078610603291</v>
      </c>
      <c r="E26" s="115">
        <v>427</v>
      </c>
      <c r="F26" s="114">
        <v>237</v>
      </c>
      <c r="G26" s="114">
        <v>337</v>
      </c>
      <c r="H26" s="114">
        <v>228</v>
      </c>
      <c r="I26" s="140">
        <v>367</v>
      </c>
      <c r="J26" s="115">
        <v>60</v>
      </c>
      <c r="K26" s="116">
        <v>16.348773841961854</v>
      </c>
    </row>
    <row r="27" spans="1:11" ht="14.1" customHeight="1" x14ac:dyDescent="0.2">
      <c r="A27" s="306">
        <v>27</v>
      </c>
      <c r="B27" s="307" t="s">
        <v>244</v>
      </c>
      <c r="C27" s="308"/>
      <c r="D27" s="113">
        <v>1.7824497257769654</v>
      </c>
      <c r="E27" s="115">
        <v>195</v>
      </c>
      <c r="F27" s="114">
        <v>107</v>
      </c>
      <c r="G27" s="114">
        <v>199</v>
      </c>
      <c r="H27" s="114">
        <v>168</v>
      </c>
      <c r="I27" s="140">
        <v>157</v>
      </c>
      <c r="J27" s="115">
        <v>38</v>
      </c>
      <c r="K27" s="116">
        <v>24.203821656050955</v>
      </c>
    </row>
    <row r="28" spans="1:11" ht="14.1" customHeight="1" x14ac:dyDescent="0.2">
      <c r="A28" s="306">
        <v>28</v>
      </c>
      <c r="B28" s="307" t="s">
        <v>245</v>
      </c>
      <c r="C28" s="308"/>
      <c r="D28" s="113">
        <v>0.32906764168190128</v>
      </c>
      <c r="E28" s="115">
        <v>36</v>
      </c>
      <c r="F28" s="114">
        <v>40</v>
      </c>
      <c r="G28" s="114">
        <v>34</v>
      </c>
      <c r="H28" s="114">
        <v>18</v>
      </c>
      <c r="I28" s="140">
        <v>22</v>
      </c>
      <c r="J28" s="115">
        <v>14</v>
      </c>
      <c r="K28" s="116">
        <v>63.636363636363633</v>
      </c>
    </row>
    <row r="29" spans="1:11" ht="14.1" customHeight="1" x14ac:dyDescent="0.2">
      <c r="A29" s="306">
        <v>29</v>
      </c>
      <c r="B29" s="307" t="s">
        <v>246</v>
      </c>
      <c r="C29" s="308"/>
      <c r="D29" s="113">
        <v>10.191956124314443</v>
      </c>
      <c r="E29" s="115">
        <v>1115</v>
      </c>
      <c r="F29" s="114">
        <v>974</v>
      </c>
      <c r="G29" s="114">
        <v>978</v>
      </c>
      <c r="H29" s="114">
        <v>998</v>
      </c>
      <c r="I29" s="140">
        <v>1001</v>
      </c>
      <c r="J29" s="115">
        <v>114</v>
      </c>
      <c r="K29" s="116">
        <v>11.388611388611389</v>
      </c>
    </row>
    <row r="30" spans="1:11" ht="14.1" customHeight="1" x14ac:dyDescent="0.2">
      <c r="A30" s="306" t="s">
        <v>247</v>
      </c>
      <c r="B30" s="307" t="s">
        <v>248</v>
      </c>
      <c r="C30" s="308"/>
      <c r="D30" s="113">
        <v>8.7111517367458866</v>
      </c>
      <c r="E30" s="115">
        <v>953</v>
      </c>
      <c r="F30" s="114">
        <v>796</v>
      </c>
      <c r="G30" s="114">
        <v>789</v>
      </c>
      <c r="H30" s="114">
        <v>826</v>
      </c>
      <c r="I30" s="140">
        <v>845</v>
      </c>
      <c r="J30" s="115">
        <v>108</v>
      </c>
      <c r="K30" s="116">
        <v>12.781065088757396</v>
      </c>
    </row>
    <row r="31" spans="1:11" ht="14.1" customHeight="1" x14ac:dyDescent="0.2">
      <c r="A31" s="306" t="s">
        <v>249</v>
      </c>
      <c r="B31" s="307" t="s">
        <v>250</v>
      </c>
      <c r="C31" s="308"/>
      <c r="D31" s="113">
        <v>1.4808043875685557</v>
      </c>
      <c r="E31" s="115">
        <v>162</v>
      </c>
      <c r="F31" s="114" t="s">
        <v>513</v>
      </c>
      <c r="G31" s="114" t="s">
        <v>513</v>
      </c>
      <c r="H31" s="114">
        <v>172</v>
      </c>
      <c r="I31" s="140">
        <v>156</v>
      </c>
      <c r="J31" s="115">
        <v>6</v>
      </c>
      <c r="K31" s="116">
        <v>3.8461538461538463</v>
      </c>
    </row>
    <row r="32" spans="1:11" ht="14.1" customHeight="1" x14ac:dyDescent="0.2">
      <c r="A32" s="306">
        <v>31</v>
      </c>
      <c r="B32" s="307" t="s">
        <v>251</v>
      </c>
      <c r="C32" s="308"/>
      <c r="D32" s="113">
        <v>0.76782449725776969</v>
      </c>
      <c r="E32" s="115">
        <v>84</v>
      </c>
      <c r="F32" s="114">
        <v>47</v>
      </c>
      <c r="G32" s="114">
        <v>75</v>
      </c>
      <c r="H32" s="114">
        <v>64</v>
      </c>
      <c r="I32" s="140">
        <v>80</v>
      </c>
      <c r="J32" s="115">
        <v>4</v>
      </c>
      <c r="K32" s="116">
        <v>5</v>
      </c>
    </row>
    <row r="33" spans="1:11" ht="14.1" customHeight="1" x14ac:dyDescent="0.2">
      <c r="A33" s="306">
        <v>32</v>
      </c>
      <c r="B33" s="307" t="s">
        <v>252</v>
      </c>
      <c r="C33" s="308"/>
      <c r="D33" s="113">
        <v>3.5191956124314441</v>
      </c>
      <c r="E33" s="115">
        <v>385</v>
      </c>
      <c r="F33" s="114">
        <v>454</v>
      </c>
      <c r="G33" s="114">
        <v>534</v>
      </c>
      <c r="H33" s="114">
        <v>378</v>
      </c>
      <c r="I33" s="140">
        <v>341</v>
      </c>
      <c r="J33" s="115">
        <v>44</v>
      </c>
      <c r="K33" s="116">
        <v>12.903225806451612</v>
      </c>
    </row>
    <row r="34" spans="1:11" ht="14.1" customHeight="1" x14ac:dyDescent="0.2">
      <c r="A34" s="306">
        <v>33</v>
      </c>
      <c r="B34" s="307" t="s">
        <v>253</v>
      </c>
      <c r="C34" s="308"/>
      <c r="D34" s="113">
        <v>1.8098720292504571</v>
      </c>
      <c r="E34" s="115">
        <v>198</v>
      </c>
      <c r="F34" s="114">
        <v>194</v>
      </c>
      <c r="G34" s="114">
        <v>233</v>
      </c>
      <c r="H34" s="114">
        <v>168</v>
      </c>
      <c r="I34" s="140">
        <v>179</v>
      </c>
      <c r="J34" s="115">
        <v>19</v>
      </c>
      <c r="K34" s="116">
        <v>10.614525139664805</v>
      </c>
    </row>
    <row r="35" spans="1:11" ht="14.1" customHeight="1" x14ac:dyDescent="0.2">
      <c r="A35" s="306">
        <v>34</v>
      </c>
      <c r="B35" s="307" t="s">
        <v>254</v>
      </c>
      <c r="C35" s="308"/>
      <c r="D35" s="113">
        <v>2.3034734917733091</v>
      </c>
      <c r="E35" s="115">
        <v>252</v>
      </c>
      <c r="F35" s="114">
        <v>150</v>
      </c>
      <c r="G35" s="114">
        <v>222</v>
      </c>
      <c r="H35" s="114">
        <v>178</v>
      </c>
      <c r="I35" s="140">
        <v>224</v>
      </c>
      <c r="J35" s="115">
        <v>28</v>
      </c>
      <c r="K35" s="116">
        <v>12.5</v>
      </c>
    </row>
    <row r="36" spans="1:11" ht="14.1" customHeight="1" x14ac:dyDescent="0.2">
      <c r="A36" s="306">
        <v>41</v>
      </c>
      <c r="B36" s="307" t="s">
        <v>255</v>
      </c>
      <c r="C36" s="308"/>
      <c r="D36" s="113">
        <v>0.46617915904936014</v>
      </c>
      <c r="E36" s="115">
        <v>51</v>
      </c>
      <c r="F36" s="114">
        <v>25</v>
      </c>
      <c r="G36" s="114">
        <v>59</v>
      </c>
      <c r="H36" s="114">
        <v>47</v>
      </c>
      <c r="I36" s="140">
        <v>54</v>
      </c>
      <c r="J36" s="115">
        <v>-3</v>
      </c>
      <c r="K36" s="116">
        <v>-5.5555555555555554</v>
      </c>
    </row>
    <row r="37" spans="1:11" ht="14.1" customHeight="1" x14ac:dyDescent="0.2">
      <c r="A37" s="306">
        <v>42</v>
      </c>
      <c r="B37" s="307" t="s">
        <v>256</v>
      </c>
      <c r="C37" s="308"/>
      <c r="D37" s="113">
        <v>0.12797074954296161</v>
      </c>
      <c r="E37" s="115">
        <v>14</v>
      </c>
      <c r="F37" s="114">
        <v>7</v>
      </c>
      <c r="G37" s="114">
        <v>11</v>
      </c>
      <c r="H37" s="114">
        <v>15</v>
      </c>
      <c r="I37" s="140">
        <v>27</v>
      </c>
      <c r="J37" s="115">
        <v>-13</v>
      </c>
      <c r="K37" s="116">
        <v>-48.148148148148145</v>
      </c>
    </row>
    <row r="38" spans="1:11" ht="14.1" customHeight="1" x14ac:dyDescent="0.2">
      <c r="A38" s="306">
        <v>43</v>
      </c>
      <c r="B38" s="307" t="s">
        <v>257</v>
      </c>
      <c r="C38" s="308"/>
      <c r="D38" s="113">
        <v>0.70383912248628888</v>
      </c>
      <c r="E38" s="115">
        <v>77</v>
      </c>
      <c r="F38" s="114">
        <v>49</v>
      </c>
      <c r="G38" s="114">
        <v>101</v>
      </c>
      <c r="H38" s="114">
        <v>172</v>
      </c>
      <c r="I38" s="140">
        <v>57</v>
      </c>
      <c r="J38" s="115">
        <v>20</v>
      </c>
      <c r="K38" s="116">
        <v>35.087719298245617</v>
      </c>
    </row>
    <row r="39" spans="1:11" ht="14.1" customHeight="1" x14ac:dyDescent="0.2">
      <c r="A39" s="306">
        <v>51</v>
      </c>
      <c r="B39" s="307" t="s">
        <v>258</v>
      </c>
      <c r="C39" s="308"/>
      <c r="D39" s="113">
        <v>8.2815356489945149</v>
      </c>
      <c r="E39" s="115">
        <v>906</v>
      </c>
      <c r="F39" s="114">
        <v>795</v>
      </c>
      <c r="G39" s="114">
        <v>920</v>
      </c>
      <c r="H39" s="114">
        <v>800</v>
      </c>
      <c r="I39" s="140">
        <v>796</v>
      </c>
      <c r="J39" s="115">
        <v>110</v>
      </c>
      <c r="K39" s="116">
        <v>13.819095477386934</v>
      </c>
    </row>
    <row r="40" spans="1:11" ht="14.1" customHeight="1" x14ac:dyDescent="0.2">
      <c r="A40" s="306" t="s">
        <v>259</v>
      </c>
      <c r="B40" s="307" t="s">
        <v>260</v>
      </c>
      <c r="C40" s="308"/>
      <c r="D40" s="113">
        <v>7.6051188299817181</v>
      </c>
      <c r="E40" s="115">
        <v>832</v>
      </c>
      <c r="F40" s="114">
        <v>735</v>
      </c>
      <c r="G40" s="114">
        <v>862</v>
      </c>
      <c r="H40" s="114">
        <v>732</v>
      </c>
      <c r="I40" s="140">
        <v>724</v>
      </c>
      <c r="J40" s="115">
        <v>108</v>
      </c>
      <c r="K40" s="116">
        <v>14.917127071823204</v>
      </c>
    </row>
    <row r="41" spans="1:11" ht="14.1" customHeight="1" x14ac:dyDescent="0.2">
      <c r="A41" s="306"/>
      <c r="B41" s="307" t="s">
        <v>261</v>
      </c>
      <c r="C41" s="308"/>
      <c r="D41" s="113">
        <v>6.9835466179159047</v>
      </c>
      <c r="E41" s="115">
        <v>764</v>
      </c>
      <c r="F41" s="114">
        <v>675</v>
      </c>
      <c r="G41" s="114">
        <v>796</v>
      </c>
      <c r="H41" s="114">
        <v>665</v>
      </c>
      <c r="I41" s="140">
        <v>654</v>
      </c>
      <c r="J41" s="115">
        <v>110</v>
      </c>
      <c r="K41" s="116">
        <v>16.819571865443425</v>
      </c>
    </row>
    <row r="42" spans="1:11" ht="14.1" customHeight="1" x14ac:dyDescent="0.2">
      <c r="A42" s="306">
        <v>52</v>
      </c>
      <c r="B42" s="307" t="s">
        <v>262</v>
      </c>
      <c r="C42" s="308"/>
      <c r="D42" s="113">
        <v>6.3893967093235835</v>
      </c>
      <c r="E42" s="115">
        <v>699</v>
      </c>
      <c r="F42" s="114">
        <v>557</v>
      </c>
      <c r="G42" s="114">
        <v>588</v>
      </c>
      <c r="H42" s="114">
        <v>531</v>
      </c>
      <c r="I42" s="140">
        <v>542</v>
      </c>
      <c r="J42" s="115">
        <v>157</v>
      </c>
      <c r="K42" s="116">
        <v>28.966789667896681</v>
      </c>
    </row>
    <row r="43" spans="1:11" ht="14.1" customHeight="1" x14ac:dyDescent="0.2">
      <c r="A43" s="306" t="s">
        <v>263</v>
      </c>
      <c r="B43" s="307" t="s">
        <v>264</v>
      </c>
      <c r="C43" s="308"/>
      <c r="D43" s="113">
        <v>5.4113345521023763</v>
      </c>
      <c r="E43" s="115">
        <v>592</v>
      </c>
      <c r="F43" s="114">
        <v>486</v>
      </c>
      <c r="G43" s="114">
        <v>499</v>
      </c>
      <c r="H43" s="114">
        <v>458</v>
      </c>
      <c r="I43" s="140">
        <v>469</v>
      </c>
      <c r="J43" s="115">
        <v>123</v>
      </c>
      <c r="K43" s="116">
        <v>26.226012793176974</v>
      </c>
    </row>
    <row r="44" spans="1:11" ht="14.1" customHeight="1" x14ac:dyDescent="0.2">
      <c r="A44" s="306">
        <v>53</v>
      </c>
      <c r="B44" s="307" t="s">
        <v>265</v>
      </c>
      <c r="C44" s="308"/>
      <c r="D44" s="113">
        <v>1.5996343692870201</v>
      </c>
      <c r="E44" s="115">
        <v>175</v>
      </c>
      <c r="F44" s="114">
        <v>203</v>
      </c>
      <c r="G44" s="114">
        <v>236</v>
      </c>
      <c r="H44" s="114">
        <v>134</v>
      </c>
      <c r="I44" s="140">
        <v>137</v>
      </c>
      <c r="J44" s="115">
        <v>38</v>
      </c>
      <c r="K44" s="116">
        <v>27.737226277372262</v>
      </c>
    </row>
    <row r="45" spans="1:11" ht="14.1" customHeight="1" x14ac:dyDescent="0.2">
      <c r="A45" s="306" t="s">
        <v>266</v>
      </c>
      <c r="B45" s="307" t="s">
        <v>267</v>
      </c>
      <c r="C45" s="308"/>
      <c r="D45" s="113">
        <v>1.4625228519195612</v>
      </c>
      <c r="E45" s="115">
        <v>160</v>
      </c>
      <c r="F45" s="114">
        <v>200</v>
      </c>
      <c r="G45" s="114">
        <v>224</v>
      </c>
      <c r="H45" s="114">
        <v>129</v>
      </c>
      <c r="I45" s="140">
        <v>129</v>
      </c>
      <c r="J45" s="115">
        <v>31</v>
      </c>
      <c r="K45" s="116">
        <v>24.031007751937985</v>
      </c>
    </row>
    <row r="46" spans="1:11" ht="14.1" customHeight="1" x14ac:dyDescent="0.2">
      <c r="A46" s="306">
        <v>54</v>
      </c>
      <c r="B46" s="307" t="s">
        <v>268</v>
      </c>
      <c r="C46" s="308"/>
      <c r="D46" s="113">
        <v>2.6782449725776964</v>
      </c>
      <c r="E46" s="115">
        <v>293</v>
      </c>
      <c r="F46" s="114">
        <v>277</v>
      </c>
      <c r="G46" s="114">
        <v>228</v>
      </c>
      <c r="H46" s="114">
        <v>205</v>
      </c>
      <c r="I46" s="140">
        <v>222</v>
      </c>
      <c r="J46" s="115">
        <v>71</v>
      </c>
      <c r="K46" s="116">
        <v>31.981981981981981</v>
      </c>
    </row>
    <row r="47" spans="1:11" ht="14.1" customHeight="1" x14ac:dyDescent="0.2">
      <c r="A47" s="306">
        <v>61</v>
      </c>
      <c r="B47" s="307" t="s">
        <v>269</v>
      </c>
      <c r="C47" s="308"/>
      <c r="D47" s="113">
        <v>1.5356489945155394</v>
      </c>
      <c r="E47" s="115">
        <v>168</v>
      </c>
      <c r="F47" s="114">
        <v>129</v>
      </c>
      <c r="G47" s="114">
        <v>174</v>
      </c>
      <c r="H47" s="114">
        <v>150</v>
      </c>
      <c r="I47" s="140">
        <v>136</v>
      </c>
      <c r="J47" s="115">
        <v>32</v>
      </c>
      <c r="K47" s="116">
        <v>23.529411764705884</v>
      </c>
    </row>
    <row r="48" spans="1:11" ht="14.1" customHeight="1" x14ac:dyDescent="0.2">
      <c r="A48" s="306">
        <v>62</v>
      </c>
      <c r="B48" s="307" t="s">
        <v>270</v>
      </c>
      <c r="C48" s="308"/>
      <c r="D48" s="113">
        <v>6.8372943327239488</v>
      </c>
      <c r="E48" s="115">
        <v>748</v>
      </c>
      <c r="F48" s="114">
        <v>702</v>
      </c>
      <c r="G48" s="114">
        <v>974</v>
      </c>
      <c r="H48" s="114">
        <v>703</v>
      </c>
      <c r="I48" s="140">
        <v>813</v>
      </c>
      <c r="J48" s="115">
        <v>-65</v>
      </c>
      <c r="K48" s="116">
        <v>-7.9950799507995081</v>
      </c>
    </row>
    <row r="49" spans="1:11" ht="14.1" customHeight="1" x14ac:dyDescent="0.2">
      <c r="A49" s="306">
        <v>63</v>
      </c>
      <c r="B49" s="307" t="s">
        <v>271</v>
      </c>
      <c r="C49" s="308"/>
      <c r="D49" s="113">
        <v>2.9981718464351004</v>
      </c>
      <c r="E49" s="115">
        <v>328</v>
      </c>
      <c r="F49" s="114">
        <v>332</v>
      </c>
      <c r="G49" s="114">
        <v>367</v>
      </c>
      <c r="H49" s="114">
        <v>241</v>
      </c>
      <c r="I49" s="140">
        <v>265</v>
      </c>
      <c r="J49" s="115">
        <v>63</v>
      </c>
      <c r="K49" s="116">
        <v>23.773584905660378</v>
      </c>
    </row>
    <row r="50" spans="1:11" ht="14.1" customHeight="1" x14ac:dyDescent="0.2">
      <c r="A50" s="306" t="s">
        <v>272</v>
      </c>
      <c r="B50" s="307" t="s">
        <v>273</v>
      </c>
      <c r="C50" s="308"/>
      <c r="D50" s="113">
        <v>0.54844606946983543</v>
      </c>
      <c r="E50" s="115">
        <v>60</v>
      </c>
      <c r="F50" s="114">
        <v>66</v>
      </c>
      <c r="G50" s="114">
        <v>55</v>
      </c>
      <c r="H50" s="114">
        <v>41</v>
      </c>
      <c r="I50" s="140">
        <v>46</v>
      </c>
      <c r="J50" s="115">
        <v>14</v>
      </c>
      <c r="K50" s="116">
        <v>30.434782608695652</v>
      </c>
    </row>
    <row r="51" spans="1:11" ht="14.1" customHeight="1" x14ac:dyDescent="0.2">
      <c r="A51" s="306" t="s">
        <v>274</v>
      </c>
      <c r="B51" s="307" t="s">
        <v>275</v>
      </c>
      <c r="C51" s="308"/>
      <c r="D51" s="113">
        <v>2.2303473491773307</v>
      </c>
      <c r="E51" s="115">
        <v>244</v>
      </c>
      <c r="F51" s="114">
        <v>236</v>
      </c>
      <c r="G51" s="114">
        <v>290</v>
      </c>
      <c r="H51" s="114">
        <v>184</v>
      </c>
      <c r="I51" s="140">
        <v>208</v>
      </c>
      <c r="J51" s="115">
        <v>36</v>
      </c>
      <c r="K51" s="116">
        <v>17.307692307692307</v>
      </c>
    </row>
    <row r="52" spans="1:11" ht="14.1" customHeight="1" x14ac:dyDescent="0.2">
      <c r="A52" s="306">
        <v>71</v>
      </c>
      <c r="B52" s="307" t="s">
        <v>276</v>
      </c>
      <c r="C52" s="308"/>
      <c r="D52" s="113">
        <v>6.9195612431444244</v>
      </c>
      <c r="E52" s="115">
        <v>757</v>
      </c>
      <c r="F52" s="114">
        <v>526</v>
      </c>
      <c r="G52" s="114">
        <v>842</v>
      </c>
      <c r="H52" s="114">
        <v>745</v>
      </c>
      <c r="I52" s="140">
        <v>611</v>
      </c>
      <c r="J52" s="115">
        <v>146</v>
      </c>
      <c r="K52" s="116">
        <v>23.895253682487724</v>
      </c>
    </row>
    <row r="53" spans="1:11" ht="14.1" customHeight="1" x14ac:dyDescent="0.2">
      <c r="A53" s="306" t="s">
        <v>277</v>
      </c>
      <c r="B53" s="307" t="s">
        <v>278</v>
      </c>
      <c r="C53" s="308"/>
      <c r="D53" s="113">
        <v>2.1115173674588665</v>
      </c>
      <c r="E53" s="115">
        <v>231</v>
      </c>
      <c r="F53" s="114">
        <v>181</v>
      </c>
      <c r="G53" s="114">
        <v>321</v>
      </c>
      <c r="H53" s="114">
        <v>273</v>
      </c>
      <c r="I53" s="140">
        <v>195</v>
      </c>
      <c r="J53" s="115">
        <v>36</v>
      </c>
      <c r="K53" s="116">
        <v>18.46153846153846</v>
      </c>
    </row>
    <row r="54" spans="1:11" ht="14.1" customHeight="1" x14ac:dyDescent="0.2">
      <c r="A54" s="306" t="s">
        <v>279</v>
      </c>
      <c r="B54" s="307" t="s">
        <v>280</v>
      </c>
      <c r="C54" s="308"/>
      <c r="D54" s="113">
        <v>4.3144424131627055</v>
      </c>
      <c r="E54" s="115">
        <v>472</v>
      </c>
      <c r="F54" s="114">
        <v>309</v>
      </c>
      <c r="G54" s="114">
        <v>464</v>
      </c>
      <c r="H54" s="114">
        <v>433</v>
      </c>
      <c r="I54" s="140">
        <v>373</v>
      </c>
      <c r="J54" s="115">
        <v>99</v>
      </c>
      <c r="K54" s="116">
        <v>26.541554959785522</v>
      </c>
    </row>
    <row r="55" spans="1:11" ht="14.1" customHeight="1" x14ac:dyDescent="0.2">
      <c r="A55" s="306">
        <v>72</v>
      </c>
      <c r="B55" s="307" t="s">
        <v>281</v>
      </c>
      <c r="C55" s="308"/>
      <c r="D55" s="113">
        <v>2.1480804387568555</v>
      </c>
      <c r="E55" s="115">
        <v>235</v>
      </c>
      <c r="F55" s="114">
        <v>127</v>
      </c>
      <c r="G55" s="114">
        <v>194</v>
      </c>
      <c r="H55" s="114">
        <v>216</v>
      </c>
      <c r="I55" s="140">
        <v>227</v>
      </c>
      <c r="J55" s="115">
        <v>8</v>
      </c>
      <c r="K55" s="116">
        <v>3.5242290748898677</v>
      </c>
    </row>
    <row r="56" spans="1:11" ht="14.1" customHeight="1" x14ac:dyDescent="0.2">
      <c r="A56" s="306" t="s">
        <v>282</v>
      </c>
      <c r="B56" s="307" t="s">
        <v>283</v>
      </c>
      <c r="C56" s="308"/>
      <c r="D56" s="113">
        <v>0.96892138939670935</v>
      </c>
      <c r="E56" s="115">
        <v>106</v>
      </c>
      <c r="F56" s="114">
        <v>54</v>
      </c>
      <c r="G56" s="114">
        <v>83</v>
      </c>
      <c r="H56" s="114">
        <v>71</v>
      </c>
      <c r="I56" s="140">
        <v>110</v>
      </c>
      <c r="J56" s="115">
        <v>-4</v>
      </c>
      <c r="K56" s="116">
        <v>-3.6363636363636362</v>
      </c>
    </row>
    <row r="57" spans="1:11" ht="14.1" customHeight="1" x14ac:dyDescent="0.2">
      <c r="A57" s="306" t="s">
        <v>284</v>
      </c>
      <c r="B57" s="307" t="s">
        <v>285</v>
      </c>
      <c r="C57" s="308"/>
      <c r="D57" s="113">
        <v>0.74954296160877509</v>
      </c>
      <c r="E57" s="115">
        <v>82</v>
      </c>
      <c r="F57" s="114">
        <v>46</v>
      </c>
      <c r="G57" s="114">
        <v>59</v>
      </c>
      <c r="H57" s="114">
        <v>61</v>
      </c>
      <c r="I57" s="140">
        <v>64</v>
      </c>
      <c r="J57" s="115">
        <v>18</v>
      </c>
      <c r="K57" s="116">
        <v>28.125</v>
      </c>
    </row>
    <row r="58" spans="1:11" ht="14.1" customHeight="1" x14ac:dyDescent="0.2">
      <c r="A58" s="306">
        <v>73</v>
      </c>
      <c r="B58" s="307" t="s">
        <v>286</v>
      </c>
      <c r="C58" s="308"/>
      <c r="D58" s="113">
        <v>0.68555758683729429</v>
      </c>
      <c r="E58" s="115">
        <v>75</v>
      </c>
      <c r="F58" s="114">
        <v>53</v>
      </c>
      <c r="G58" s="114">
        <v>92</v>
      </c>
      <c r="H58" s="114">
        <v>87</v>
      </c>
      <c r="I58" s="140">
        <v>60</v>
      </c>
      <c r="J58" s="115">
        <v>15</v>
      </c>
      <c r="K58" s="116">
        <v>25</v>
      </c>
    </row>
    <row r="59" spans="1:11" ht="14.1" customHeight="1" x14ac:dyDescent="0.2">
      <c r="A59" s="306" t="s">
        <v>287</v>
      </c>
      <c r="B59" s="307" t="s">
        <v>288</v>
      </c>
      <c r="C59" s="308"/>
      <c r="D59" s="113">
        <v>0.38391224862888484</v>
      </c>
      <c r="E59" s="115">
        <v>42</v>
      </c>
      <c r="F59" s="114">
        <v>30</v>
      </c>
      <c r="G59" s="114">
        <v>59</v>
      </c>
      <c r="H59" s="114">
        <v>48</v>
      </c>
      <c r="I59" s="140">
        <v>32</v>
      </c>
      <c r="J59" s="115">
        <v>10</v>
      </c>
      <c r="K59" s="116">
        <v>31.25</v>
      </c>
    </row>
    <row r="60" spans="1:11" ht="14.1" customHeight="1" x14ac:dyDescent="0.2">
      <c r="A60" s="306">
        <v>81</v>
      </c>
      <c r="B60" s="307" t="s">
        <v>289</v>
      </c>
      <c r="C60" s="308"/>
      <c r="D60" s="113">
        <v>5.0457038391224867</v>
      </c>
      <c r="E60" s="115">
        <v>552</v>
      </c>
      <c r="F60" s="114">
        <v>533</v>
      </c>
      <c r="G60" s="114">
        <v>619</v>
      </c>
      <c r="H60" s="114">
        <v>478</v>
      </c>
      <c r="I60" s="140">
        <v>507</v>
      </c>
      <c r="J60" s="115">
        <v>45</v>
      </c>
      <c r="K60" s="116">
        <v>8.8757396449704142</v>
      </c>
    </row>
    <row r="61" spans="1:11" ht="14.1" customHeight="1" x14ac:dyDescent="0.2">
      <c r="A61" s="306" t="s">
        <v>290</v>
      </c>
      <c r="B61" s="307" t="s">
        <v>291</v>
      </c>
      <c r="C61" s="308"/>
      <c r="D61" s="113">
        <v>1.4990859232175502</v>
      </c>
      <c r="E61" s="115">
        <v>164</v>
      </c>
      <c r="F61" s="114">
        <v>112</v>
      </c>
      <c r="G61" s="114">
        <v>196</v>
      </c>
      <c r="H61" s="114">
        <v>184</v>
      </c>
      <c r="I61" s="140">
        <v>167</v>
      </c>
      <c r="J61" s="115">
        <v>-3</v>
      </c>
      <c r="K61" s="116">
        <v>-1.7964071856287425</v>
      </c>
    </row>
    <row r="62" spans="1:11" ht="14.1" customHeight="1" x14ac:dyDescent="0.2">
      <c r="A62" s="306" t="s">
        <v>292</v>
      </c>
      <c r="B62" s="307" t="s">
        <v>293</v>
      </c>
      <c r="C62" s="308"/>
      <c r="D62" s="113">
        <v>1.9835466179159049</v>
      </c>
      <c r="E62" s="115">
        <v>217</v>
      </c>
      <c r="F62" s="114">
        <v>265</v>
      </c>
      <c r="G62" s="114">
        <v>303</v>
      </c>
      <c r="H62" s="114">
        <v>165</v>
      </c>
      <c r="I62" s="140">
        <v>179</v>
      </c>
      <c r="J62" s="115">
        <v>38</v>
      </c>
      <c r="K62" s="116">
        <v>21.229050279329609</v>
      </c>
    </row>
    <row r="63" spans="1:11" ht="14.1" customHeight="1" x14ac:dyDescent="0.2">
      <c r="A63" s="306"/>
      <c r="B63" s="307" t="s">
        <v>294</v>
      </c>
      <c r="C63" s="308"/>
      <c r="D63" s="113">
        <v>1.7184643510054844</v>
      </c>
      <c r="E63" s="115">
        <v>188</v>
      </c>
      <c r="F63" s="114">
        <v>238</v>
      </c>
      <c r="G63" s="114">
        <v>251</v>
      </c>
      <c r="H63" s="114">
        <v>140</v>
      </c>
      <c r="I63" s="140">
        <v>162</v>
      </c>
      <c r="J63" s="115">
        <v>26</v>
      </c>
      <c r="K63" s="116">
        <v>16.049382716049383</v>
      </c>
    </row>
    <row r="64" spans="1:11" ht="14.1" customHeight="1" x14ac:dyDescent="0.2">
      <c r="A64" s="306" t="s">
        <v>295</v>
      </c>
      <c r="B64" s="307" t="s">
        <v>296</v>
      </c>
      <c r="C64" s="308"/>
      <c r="D64" s="113">
        <v>0.58500914076782451</v>
      </c>
      <c r="E64" s="115">
        <v>64</v>
      </c>
      <c r="F64" s="114">
        <v>57</v>
      </c>
      <c r="G64" s="114">
        <v>35</v>
      </c>
      <c r="H64" s="114">
        <v>45</v>
      </c>
      <c r="I64" s="140">
        <v>45</v>
      </c>
      <c r="J64" s="115">
        <v>19</v>
      </c>
      <c r="K64" s="116">
        <v>42.222222222222221</v>
      </c>
    </row>
    <row r="65" spans="1:11" ht="14.1" customHeight="1" x14ac:dyDescent="0.2">
      <c r="A65" s="306" t="s">
        <v>297</v>
      </c>
      <c r="B65" s="307" t="s">
        <v>298</v>
      </c>
      <c r="C65" s="308"/>
      <c r="D65" s="113">
        <v>0.5210237659963437</v>
      </c>
      <c r="E65" s="115">
        <v>57</v>
      </c>
      <c r="F65" s="114">
        <v>68</v>
      </c>
      <c r="G65" s="114">
        <v>42</v>
      </c>
      <c r="H65" s="114">
        <v>49</v>
      </c>
      <c r="I65" s="140">
        <v>44</v>
      </c>
      <c r="J65" s="115">
        <v>13</v>
      </c>
      <c r="K65" s="116">
        <v>29.545454545454547</v>
      </c>
    </row>
    <row r="66" spans="1:11" ht="14.1" customHeight="1" x14ac:dyDescent="0.2">
      <c r="A66" s="306">
        <v>82</v>
      </c>
      <c r="B66" s="307" t="s">
        <v>299</v>
      </c>
      <c r="C66" s="308"/>
      <c r="D66" s="113">
        <v>2.5228519195612433</v>
      </c>
      <c r="E66" s="115">
        <v>276</v>
      </c>
      <c r="F66" s="114">
        <v>260</v>
      </c>
      <c r="G66" s="114">
        <v>335</v>
      </c>
      <c r="H66" s="114">
        <v>200</v>
      </c>
      <c r="I66" s="140">
        <v>249</v>
      </c>
      <c r="J66" s="115">
        <v>27</v>
      </c>
      <c r="K66" s="116">
        <v>10.843373493975903</v>
      </c>
    </row>
    <row r="67" spans="1:11" ht="14.1" customHeight="1" x14ac:dyDescent="0.2">
      <c r="A67" s="306" t="s">
        <v>300</v>
      </c>
      <c r="B67" s="307" t="s">
        <v>301</v>
      </c>
      <c r="C67" s="308"/>
      <c r="D67" s="113">
        <v>1.3436928702010968</v>
      </c>
      <c r="E67" s="115">
        <v>147</v>
      </c>
      <c r="F67" s="114">
        <v>165</v>
      </c>
      <c r="G67" s="114">
        <v>189</v>
      </c>
      <c r="H67" s="114">
        <v>112</v>
      </c>
      <c r="I67" s="140">
        <v>135</v>
      </c>
      <c r="J67" s="115">
        <v>12</v>
      </c>
      <c r="K67" s="116">
        <v>8.8888888888888893</v>
      </c>
    </row>
    <row r="68" spans="1:11" ht="14.1" customHeight="1" x14ac:dyDescent="0.2">
      <c r="A68" s="306" t="s">
        <v>302</v>
      </c>
      <c r="B68" s="307" t="s">
        <v>303</v>
      </c>
      <c r="C68" s="308"/>
      <c r="D68" s="113">
        <v>0.85923217550274222</v>
      </c>
      <c r="E68" s="115">
        <v>94</v>
      </c>
      <c r="F68" s="114">
        <v>73</v>
      </c>
      <c r="G68" s="114">
        <v>109</v>
      </c>
      <c r="H68" s="114">
        <v>60</v>
      </c>
      <c r="I68" s="140">
        <v>78</v>
      </c>
      <c r="J68" s="115">
        <v>16</v>
      </c>
      <c r="K68" s="116">
        <v>20.512820512820515</v>
      </c>
    </row>
    <row r="69" spans="1:11" ht="14.1" customHeight="1" x14ac:dyDescent="0.2">
      <c r="A69" s="306">
        <v>83</v>
      </c>
      <c r="B69" s="307" t="s">
        <v>304</v>
      </c>
      <c r="C69" s="308"/>
      <c r="D69" s="113">
        <v>3.2998171846435103</v>
      </c>
      <c r="E69" s="115">
        <v>361</v>
      </c>
      <c r="F69" s="114">
        <v>292</v>
      </c>
      <c r="G69" s="114">
        <v>791</v>
      </c>
      <c r="H69" s="114">
        <v>256</v>
      </c>
      <c r="I69" s="140">
        <v>386</v>
      </c>
      <c r="J69" s="115">
        <v>-25</v>
      </c>
      <c r="K69" s="116">
        <v>-6.4766839378238341</v>
      </c>
    </row>
    <row r="70" spans="1:11" ht="14.1" customHeight="1" x14ac:dyDescent="0.2">
      <c r="A70" s="306" t="s">
        <v>305</v>
      </c>
      <c r="B70" s="307" t="s">
        <v>306</v>
      </c>
      <c r="C70" s="308"/>
      <c r="D70" s="113">
        <v>2.5319926873857406</v>
      </c>
      <c r="E70" s="115">
        <v>277</v>
      </c>
      <c r="F70" s="114">
        <v>200</v>
      </c>
      <c r="G70" s="114">
        <v>675</v>
      </c>
      <c r="H70" s="114">
        <v>182</v>
      </c>
      <c r="I70" s="140">
        <v>313</v>
      </c>
      <c r="J70" s="115">
        <v>-36</v>
      </c>
      <c r="K70" s="116">
        <v>-11.501597444089457</v>
      </c>
    </row>
    <row r="71" spans="1:11" ht="14.1" customHeight="1" x14ac:dyDescent="0.2">
      <c r="A71" s="306"/>
      <c r="B71" s="307" t="s">
        <v>307</v>
      </c>
      <c r="C71" s="308"/>
      <c r="D71" s="113">
        <v>1.3619744058500913</v>
      </c>
      <c r="E71" s="115">
        <v>149</v>
      </c>
      <c r="F71" s="114">
        <v>111</v>
      </c>
      <c r="G71" s="114">
        <v>392</v>
      </c>
      <c r="H71" s="114">
        <v>95</v>
      </c>
      <c r="I71" s="140">
        <v>147</v>
      </c>
      <c r="J71" s="115">
        <v>2</v>
      </c>
      <c r="K71" s="116">
        <v>1.3605442176870748</v>
      </c>
    </row>
    <row r="72" spans="1:11" ht="14.1" customHeight="1" x14ac:dyDescent="0.2">
      <c r="A72" s="306">
        <v>84</v>
      </c>
      <c r="B72" s="307" t="s">
        <v>308</v>
      </c>
      <c r="C72" s="308"/>
      <c r="D72" s="113">
        <v>1.0786106032906764</v>
      </c>
      <c r="E72" s="115">
        <v>118</v>
      </c>
      <c r="F72" s="114">
        <v>77</v>
      </c>
      <c r="G72" s="114">
        <v>146</v>
      </c>
      <c r="H72" s="114">
        <v>58</v>
      </c>
      <c r="I72" s="140">
        <v>103</v>
      </c>
      <c r="J72" s="115">
        <v>15</v>
      </c>
      <c r="K72" s="116">
        <v>14.563106796116505</v>
      </c>
    </row>
    <row r="73" spans="1:11" ht="14.1" customHeight="1" x14ac:dyDescent="0.2">
      <c r="A73" s="306" t="s">
        <v>309</v>
      </c>
      <c r="B73" s="307" t="s">
        <v>310</v>
      </c>
      <c r="C73" s="308"/>
      <c r="D73" s="113">
        <v>0.60329067641681899</v>
      </c>
      <c r="E73" s="115">
        <v>66</v>
      </c>
      <c r="F73" s="114">
        <v>16</v>
      </c>
      <c r="G73" s="114">
        <v>79</v>
      </c>
      <c r="H73" s="114">
        <v>17</v>
      </c>
      <c r="I73" s="140">
        <v>59</v>
      </c>
      <c r="J73" s="115">
        <v>7</v>
      </c>
      <c r="K73" s="116">
        <v>11.864406779661017</v>
      </c>
    </row>
    <row r="74" spans="1:11" ht="14.1" customHeight="1" x14ac:dyDescent="0.2">
      <c r="A74" s="306" t="s">
        <v>311</v>
      </c>
      <c r="B74" s="307" t="s">
        <v>312</v>
      </c>
      <c r="C74" s="308"/>
      <c r="D74" s="113">
        <v>0.20109689213893966</v>
      </c>
      <c r="E74" s="115">
        <v>22</v>
      </c>
      <c r="F74" s="114">
        <v>33</v>
      </c>
      <c r="G74" s="114">
        <v>28</v>
      </c>
      <c r="H74" s="114">
        <v>11</v>
      </c>
      <c r="I74" s="140">
        <v>12</v>
      </c>
      <c r="J74" s="115">
        <v>10</v>
      </c>
      <c r="K74" s="116">
        <v>83.333333333333329</v>
      </c>
    </row>
    <row r="75" spans="1:11" ht="14.1" customHeight="1" x14ac:dyDescent="0.2">
      <c r="A75" s="306" t="s">
        <v>313</v>
      </c>
      <c r="B75" s="307" t="s">
        <v>314</v>
      </c>
      <c r="C75" s="308"/>
      <c r="D75" s="113">
        <v>3.6563071297989032E-2</v>
      </c>
      <c r="E75" s="115">
        <v>4</v>
      </c>
      <c r="F75" s="114">
        <v>0</v>
      </c>
      <c r="G75" s="114">
        <v>5</v>
      </c>
      <c r="H75" s="114">
        <v>3</v>
      </c>
      <c r="I75" s="140" t="s">
        <v>513</v>
      </c>
      <c r="J75" s="115" t="s">
        <v>513</v>
      </c>
      <c r="K75" s="116" t="s">
        <v>513</v>
      </c>
    </row>
    <row r="76" spans="1:11" ht="14.1" customHeight="1" x14ac:dyDescent="0.2">
      <c r="A76" s="306">
        <v>91</v>
      </c>
      <c r="B76" s="307" t="s">
        <v>315</v>
      </c>
      <c r="C76" s="308"/>
      <c r="D76" s="113">
        <v>0.18281535648994515</v>
      </c>
      <c r="E76" s="115">
        <v>20</v>
      </c>
      <c r="F76" s="114">
        <v>5</v>
      </c>
      <c r="G76" s="114">
        <v>22</v>
      </c>
      <c r="H76" s="114">
        <v>10</v>
      </c>
      <c r="I76" s="140">
        <v>13</v>
      </c>
      <c r="J76" s="115">
        <v>7</v>
      </c>
      <c r="K76" s="116">
        <v>53.846153846153847</v>
      </c>
    </row>
    <row r="77" spans="1:11" ht="14.1" customHeight="1" x14ac:dyDescent="0.2">
      <c r="A77" s="306">
        <v>92</v>
      </c>
      <c r="B77" s="307" t="s">
        <v>316</v>
      </c>
      <c r="C77" s="308"/>
      <c r="D77" s="113">
        <v>0.53016453382084094</v>
      </c>
      <c r="E77" s="115">
        <v>58</v>
      </c>
      <c r="F77" s="114">
        <v>32</v>
      </c>
      <c r="G77" s="114">
        <v>29</v>
      </c>
      <c r="H77" s="114">
        <v>26</v>
      </c>
      <c r="I77" s="140">
        <v>38</v>
      </c>
      <c r="J77" s="115">
        <v>20</v>
      </c>
      <c r="K77" s="116">
        <v>52.631578947368418</v>
      </c>
    </row>
    <row r="78" spans="1:11" ht="14.1" customHeight="1" x14ac:dyDescent="0.2">
      <c r="A78" s="306">
        <v>93</v>
      </c>
      <c r="B78" s="307" t="s">
        <v>317</v>
      </c>
      <c r="C78" s="308"/>
      <c r="D78" s="113">
        <v>0.10054844606946983</v>
      </c>
      <c r="E78" s="115">
        <v>11</v>
      </c>
      <c r="F78" s="114">
        <v>13</v>
      </c>
      <c r="G78" s="114">
        <v>10</v>
      </c>
      <c r="H78" s="114">
        <v>12</v>
      </c>
      <c r="I78" s="140" t="s">
        <v>513</v>
      </c>
      <c r="J78" s="115" t="s">
        <v>513</v>
      </c>
      <c r="K78" s="116" t="s">
        <v>513</v>
      </c>
    </row>
    <row r="79" spans="1:11" ht="14.1" customHeight="1" x14ac:dyDescent="0.2">
      <c r="A79" s="306">
        <v>94</v>
      </c>
      <c r="B79" s="307" t="s">
        <v>318</v>
      </c>
      <c r="C79" s="308"/>
      <c r="D79" s="113">
        <v>3.6563071297989032E-2</v>
      </c>
      <c r="E79" s="115">
        <v>4</v>
      </c>
      <c r="F79" s="114">
        <v>12</v>
      </c>
      <c r="G79" s="114">
        <v>34</v>
      </c>
      <c r="H79" s="114">
        <v>8</v>
      </c>
      <c r="I79" s="140">
        <v>12</v>
      </c>
      <c r="J79" s="115">
        <v>-8</v>
      </c>
      <c r="K79" s="116">
        <v>-66.666666666666671</v>
      </c>
    </row>
    <row r="80" spans="1:11" ht="14.1" customHeight="1" x14ac:dyDescent="0.2">
      <c r="A80" s="306" t="s">
        <v>319</v>
      </c>
      <c r="B80" s="307" t="s">
        <v>320</v>
      </c>
      <c r="C80" s="308"/>
      <c r="D80" s="113">
        <v>0</v>
      </c>
      <c r="E80" s="115">
        <v>0</v>
      </c>
      <c r="F80" s="114">
        <v>0</v>
      </c>
      <c r="G80" s="114">
        <v>4</v>
      </c>
      <c r="H80" s="114">
        <v>0</v>
      </c>
      <c r="I80" s="140" t="s">
        <v>513</v>
      </c>
      <c r="J80" s="115" t="s">
        <v>513</v>
      </c>
      <c r="K80" s="116" t="s">
        <v>513</v>
      </c>
    </row>
    <row r="81" spans="1:11" ht="14.1" customHeight="1" x14ac:dyDescent="0.2">
      <c r="A81" s="310" t="s">
        <v>321</v>
      </c>
      <c r="B81" s="311" t="s">
        <v>333</v>
      </c>
      <c r="C81" s="312"/>
      <c r="D81" s="125">
        <v>0.18281535648994515</v>
      </c>
      <c r="E81" s="143">
        <v>20</v>
      </c>
      <c r="F81" s="144">
        <v>9</v>
      </c>
      <c r="G81" s="144">
        <v>62</v>
      </c>
      <c r="H81" s="144">
        <v>7</v>
      </c>
      <c r="I81" s="145">
        <v>17</v>
      </c>
      <c r="J81" s="143">
        <v>3</v>
      </c>
      <c r="K81" s="146">
        <v>17.647058823529413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106563</v>
      </c>
      <c r="C10" s="114">
        <v>66871</v>
      </c>
      <c r="D10" s="114">
        <v>39692</v>
      </c>
      <c r="E10" s="114">
        <v>86472</v>
      </c>
      <c r="F10" s="114">
        <v>17701</v>
      </c>
      <c r="G10" s="114">
        <v>17126</v>
      </c>
      <c r="H10" s="114">
        <v>23762</v>
      </c>
      <c r="I10" s="115">
        <v>35337</v>
      </c>
      <c r="J10" s="114">
        <v>27421</v>
      </c>
      <c r="K10" s="114">
        <v>7916</v>
      </c>
      <c r="L10" s="423">
        <v>9031</v>
      </c>
      <c r="M10" s="424">
        <v>8453</v>
      </c>
    </row>
    <row r="11" spans="1:13" ht="11.1" customHeight="1" x14ac:dyDescent="0.2">
      <c r="A11" s="422" t="s">
        <v>387</v>
      </c>
      <c r="B11" s="115">
        <v>107491</v>
      </c>
      <c r="C11" s="114">
        <v>67844</v>
      </c>
      <c r="D11" s="114">
        <v>39647</v>
      </c>
      <c r="E11" s="114">
        <v>87319</v>
      </c>
      <c r="F11" s="114">
        <v>17824</v>
      </c>
      <c r="G11" s="114">
        <v>16603</v>
      </c>
      <c r="H11" s="114">
        <v>24470</v>
      </c>
      <c r="I11" s="115">
        <v>36023</v>
      </c>
      <c r="J11" s="114">
        <v>27832</v>
      </c>
      <c r="K11" s="114">
        <v>8191</v>
      </c>
      <c r="L11" s="423">
        <v>7691</v>
      </c>
      <c r="M11" s="424">
        <v>6741</v>
      </c>
    </row>
    <row r="12" spans="1:13" ht="11.1" customHeight="1" x14ac:dyDescent="0.2">
      <c r="A12" s="422" t="s">
        <v>388</v>
      </c>
      <c r="B12" s="115">
        <v>110714</v>
      </c>
      <c r="C12" s="114">
        <v>69536</v>
      </c>
      <c r="D12" s="114">
        <v>41178</v>
      </c>
      <c r="E12" s="114">
        <v>89911</v>
      </c>
      <c r="F12" s="114">
        <v>18364</v>
      </c>
      <c r="G12" s="114">
        <v>18562</v>
      </c>
      <c r="H12" s="114">
        <v>25087</v>
      </c>
      <c r="I12" s="115">
        <v>36370</v>
      </c>
      <c r="J12" s="114">
        <v>27735</v>
      </c>
      <c r="K12" s="114">
        <v>8635</v>
      </c>
      <c r="L12" s="423">
        <v>11616</v>
      </c>
      <c r="M12" s="424">
        <v>8830</v>
      </c>
    </row>
    <row r="13" spans="1:13" s="110" customFormat="1" ht="11.1" customHeight="1" x14ac:dyDescent="0.2">
      <c r="A13" s="422" t="s">
        <v>389</v>
      </c>
      <c r="B13" s="115">
        <v>109156</v>
      </c>
      <c r="C13" s="114">
        <v>68209</v>
      </c>
      <c r="D13" s="114">
        <v>40947</v>
      </c>
      <c r="E13" s="114">
        <v>88210</v>
      </c>
      <c r="F13" s="114">
        <v>18514</v>
      </c>
      <c r="G13" s="114">
        <v>17774</v>
      </c>
      <c r="H13" s="114">
        <v>25139</v>
      </c>
      <c r="I13" s="115">
        <v>36017</v>
      </c>
      <c r="J13" s="114">
        <v>27643</v>
      </c>
      <c r="K13" s="114">
        <v>8374</v>
      </c>
      <c r="L13" s="423">
        <v>5654</v>
      </c>
      <c r="M13" s="424">
        <v>7288</v>
      </c>
    </row>
    <row r="14" spans="1:13" ht="15" customHeight="1" x14ac:dyDescent="0.2">
      <c r="A14" s="422" t="s">
        <v>390</v>
      </c>
      <c r="B14" s="115">
        <v>110168</v>
      </c>
      <c r="C14" s="114">
        <v>69014</v>
      </c>
      <c r="D14" s="114">
        <v>41154</v>
      </c>
      <c r="E14" s="114">
        <v>85816</v>
      </c>
      <c r="F14" s="114">
        <v>22260</v>
      </c>
      <c r="G14" s="114">
        <v>17456</v>
      </c>
      <c r="H14" s="114">
        <v>25872</v>
      </c>
      <c r="I14" s="115">
        <v>36200</v>
      </c>
      <c r="J14" s="114">
        <v>27658</v>
      </c>
      <c r="K14" s="114">
        <v>8542</v>
      </c>
      <c r="L14" s="423">
        <v>9515</v>
      </c>
      <c r="M14" s="424">
        <v>8460</v>
      </c>
    </row>
    <row r="15" spans="1:13" ht="11.1" customHeight="1" x14ac:dyDescent="0.2">
      <c r="A15" s="422" t="s">
        <v>387</v>
      </c>
      <c r="B15" s="115">
        <v>111423</v>
      </c>
      <c r="C15" s="114">
        <v>70032</v>
      </c>
      <c r="D15" s="114">
        <v>41391</v>
      </c>
      <c r="E15" s="114">
        <v>86300</v>
      </c>
      <c r="F15" s="114">
        <v>23111</v>
      </c>
      <c r="G15" s="114">
        <v>16861</v>
      </c>
      <c r="H15" s="114">
        <v>26674</v>
      </c>
      <c r="I15" s="115">
        <v>36954</v>
      </c>
      <c r="J15" s="114">
        <v>28188</v>
      </c>
      <c r="K15" s="114">
        <v>8766</v>
      </c>
      <c r="L15" s="423">
        <v>7942</v>
      </c>
      <c r="M15" s="424">
        <v>6850</v>
      </c>
    </row>
    <row r="16" spans="1:13" ht="11.1" customHeight="1" x14ac:dyDescent="0.2">
      <c r="A16" s="422" t="s">
        <v>388</v>
      </c>
      <c r="B16" s="115">
        <v>114650</v>
      </c>
      <c r="C16" s="114">
        <v>71759</v>
      </c>
      <c r="D16" s="114">
        <v>42891</v>
      </c>
      <c r="E16" s="114">
        <v>89420</v>
      </c>
      <c r="F16" s="114">
        <v>23426</v>
      </c>
      <c r="G16" s="114">
        <v>18945</v>
      </c>
      <c r="H16" s="114">
        <v>27311</v>
      </c>
      <c r="I16" s="115">
        <v>37236</v>
      </c>
      <c r="J16" s="114">
        <v>28030</v>
      </c>
      <c r="K16" s="114">
        <v>9206</v>
      </c>
      <c r="L16" s="423">
        <v>11952</v>
      </c>
      <c r="M16" s="424">
        <v>9055</v>
      </c>
    </row>
    <row r="17" spans="1:13" s="110" customFormat="1" ht="11.1" customHeight="1" x14ac:dyDescent="0.2">
      <c r="A17" s="422" t="s">
        <v>389</v>
      </c>
      <c r="B17" s="115">
        <v>114038</v>
      </c>
      <c r="C17" s="114">
        <v>71128</v>
      </c>
      <c r="D17" s="114">
        <v>42910</v>
      </c>
      <c r="E17" s="114">
        <v>90382</v>
      </c>
      <c r="F17" s="114">
        <v>23569</v>
      </c>
      <c r="G17" s="114">
        <v>18246</v>
      </c>
      <c r="H17" s="114">
        <v>27558</v>
      </c>
      <c r="I17" s="115">
        <v>36941</v>
      </c>
      <c r="J17" s="114">
        <v>27798</v>
      </c>
      <c r="K17" s="114">
        <v>9143</v>
      </c>
      <c r="L17" s="423">
        <v>5960</v>
      </c>
      <c r="M17" s="424">
        <v>6914</v>
      </c>
    </row>
    <row r="18" spans="1:13" ht="15" customHeight="1" x14ac:dyDescent="0.2">
      <c r="A18" s="422" t="s">
        <v>391</v>
      </c>
      <c r="B18" s="115">
        <v>114983</v>
      </c>
      <c r="C18" s="114">
        <v>71609</v>
      </c>
      <c r="D18" s="114">
        <v>43374</v>
      </c>
      <c r="E18" s="114">
        <v>90563</v>
      </c>
      <c r="F18" s="114">
        <v>24281</v>
      </c>
      <c r="G18" s="114">
        <v>17872</v>
      </c>
      <c r="H18" s="114">
        <v>28114</v>
      </c>
      <c r="I18" s="115">
        <v>36648</v>
      </c>
      <c r="J18" s="114">
        <v>27632</v>
      </c>
      <c r="K18" s="114">
        <v>9016</v>
      </c>
      <c r="L18" s="423">
        <v>9298</v>
      </c>
      <c r="M18" s="424">
        <v>8380</v>
      </c>
    </row>
    <row r="19" spans="1:13" ht="11.1" customHeight="1" x14ac:dyDescent="0.2">
      <c r="A19" s="422" t="s">
        <v>387</v>
      </c>
      <c r="B19" s="115">
        <v>115831</v>
      </c>
      <c r="C19" s="114">
        <v>72430</v>
      </c>
      <c r="D19" s="114">
        <v>43401</v>
      </c>
      <c r="E19" s="114">
        <v>90957</v>
      </c>
      <c r="F19" s="114">
        <v>24738</v>
      </c>
      <c r="G19" s="114">
        <v>17295</v>
      </c>
      <c r="H19" s="114">
        <v>28870</v>
      </c>
      <c r="I19" s="115">
        <v>37452</v>
      </c>
      <c r="J19" s="114">
        <v>28136</v>
      </c>
      <c r="K19" s="114">
        <v>9316</v>
      </c>
      <c r="L19" s="423">
        <v>6939</v>
      </c>
      <c r="M19" s="424">
        <v>6398</v>
      </c>
    </row>
    <row r="20" spans="1:13" ht="11.1" customHeight="1" x14ac:dyDescent="0.2">
      <c r="A20" s="422" t="s">
        <v>388</v>
      </c>
      <c r="B20" s="115">
        <v>118173</v>
      </c>
      <c r="C20" s="114">
        <v>73809</v>
      </c>
      <c r="D20" s="114">
        <v>44364</v>
      </c>
      <c r="E20" s="114">
        <v>92897</v>
      </c>
      <c r="F20" s="114">
        <v>25053</v>
      </c>
      <c r="G20" s="114">
        <v>18893</v>
      </c>
      <c r="H20" s="114">
        <v>29460</v>
      </c>
      <c r="I20" s="115">
        <v>37790</v>
      </c>
      <c r="J20" s="114">
        <v>28042</v>
      </c>
      <c r="K20" s="114">
        <v>9748</v>
      </c>
      <c r="L20" s="423">
        <v>11944</v>
      </c>
      <c r="M20" s="424">
        <v>9839</v>
      </c>
    </row>
    <row r="21" spans="1:13" s="110" customFormat="1" ht="11.1" customHeight="1" x14ac:dyDescent="0.2">
      <c r="A21" s="422" t="s">
        <v>389</v>
      </c>
      <c r="B21" s="115">
        <v>116842</v>
      </c>
      <c r="C21" s="114">
        <v>72508</v>
      </c>
      <c r="D21" s="114">
        <v>44334</v>
      </c>
      <c r="E21" s="114">
        <v>91825</v>
      </c>
      <c r="F21" s="114">
        <v>24949</v>
      </c>
      <c r="G21" s="114">
        <v>18198</v>
      </c>
      <c r="H21" s="114">
        <v>29644</v>
      </c>
      <c r="I21" s="115">
        <v>37495</v>
      </c>
      <c r="J21" s="114">
        <v>27887</v>
      </c>
      <c r="K21" s="114">
        <v>9608</v>
      </c>
      <c r="L21" s="423">
        <v>5350</v>
      </c>
      <c r="M21" s="424">
        <v>7006</v>
      </c>
    </row>
    <row r="22" spans="1:13" ht="15" customHeight="1" x14ac:dyDescent="0.2">
      <c r="A22" s="422" t="s">
        <v>392</v>
      </c>
      <c r="B22" s="115">
        <v>117832</v>
      </c>
      <c r="C22" s="114">
        <v>73195</v>
      </c>
      <c r="D22" s="114">
        <v>44637</v>
      </c>
      <c r="E22" s="114">
        <v>92383</v>
      </c>
      <c r="F22" s="114">
        <v>25067</v>
      </c>
      <c r="G22" s="114">
        <v>17629</v>
      </c>
      <c r="H22" s="114">
        <v>30357</v>
      </c>
      <c r="I22" s="115">
        <v>37275</v>
      </c>
      <c r="J22" s="114">
        <v>27738</v>
      </c>
      <c r="K22" s="114">
        <v>9537</v>
      </c>
      <c r="L22" s="423">
        <v>8359</v>
      </c>
      <c r="M22" s="424">
        <v>7887</v>
      </c>
    </row>
    <row r="23" spans="1:13" ht="11.1" customHeight="1" x14ac:dyDescent="0.2">
      <c r="A23" s="422" t="s">
        <v>387</v>
      </c>
      <c r="B23" s="115">
        <v>118032</v>
      </c>
      <c r="C23" s="114">
        <v>73521</v>
      </c>
      <c r="D23" s="114">
        <v>44511</v>
      </c>
      <c r="E23" s="114">
        <v>92321</v>
      </c>
      <c r="F23" s="114">
        <v>25279</v>
      </c>
      <c r="G23" s="114">
        <v>16941</v>
      </c>
      <c r="H23" s="114">
        <v>31133</v>
      </c>
      <c r="I23" s="115">
        <v>38031</v>
      </c>
      <c r="J23" s="114">
        <v>28272</v>
      </c>
      <c r="K23" s="114">
        <v>9759</v>
      </c>
      <c r="L23" s="423">
        <v>7388</v>
      </c>
      <c r="M23" s="424">
        <v>7138</v>
      </c>
    </row>
    <row r="24" spans="1:13" ht="11.1" customHeight="1" x14ac:dyDescent="0.2">
      <c r="A24" s="422" t="s">
        <v>388</v>
      </c>
      <c r="B24" s="115">
        <v>120739</v>
      </c>
      <c r="C24" s="114">
        <v>75056</v>
      </c>
      <c r="D24" s="114">
        <v>45683</v>
      </c>
      <c r="E24" s="114">
        <v>92877</v>
      </c>
      <c r="F24" s="114">
        <v>25517</v>
      </c>
      <c r="G24" s="114">
        <v>18741</v>
      </c>
      <c r="H24" s="114">
        <v>31673</v>
      </c>
      <c r="I24" s="115">
        <v>38327</v>
      </c>
      <c r="J24" s="114">
        <v>28105</v>
      </c>
      <c r="K24" s="114">
        <v>10222</v>
      </c>
      <c r="L24" s="423">
        <v>11761</v>
      </c>
      <c r="M24" s="424">
        <v>9432</v>
      </c>
    </row>
    <row r="25" spans="1:13" s="110" customFormat="1" ht="11.1" customHeight="1" x14ac:dyDescent="0.2">
      <c r="A25" s="422" t="s">
        <v>389</v>
      </c>
      <c r="B25" s="115">
        <v>118856</v>
      </c>
      <c r="C25" s="114">
        <v>73543</v>
      </c>
      <c r="D25" s="114">
        <v>45313</v>
      </c>
      <c r="E25" s="114">
        <v>90924</v>
      </c>
      <c r="F25" s="114">
        <v>25494</v>
      </c>
      <c r="G25" s="114">
        <v>17855</v>
      </c>
      <c r="H25" s="114">
        <v>31735</v>
      </c>
      <c r="I25" s="115">
        <v>37965</v>
      </c>
      <c r="J25" s="114">
        <v>27890</v>
      </c>
      <c r="K25" s="114">
        <v>10075</v>
      </c>
      <c r="L25" s="423">
        <v>5577</v>
      </c>
      <c r="M25" s="424">
        <v>7551</v>
      </c>
    </row>
    <row r="26" spans="1:13" ht="15" customHeight="1" x14ac:dyDescent="0.2">
      <c r="A26" s="422" t="s">
        <v>393</v>
      </c>
      <c r="B26" s="115">
        <v>120124</v>
      </c>
      <c r="C26" s="114">
        <v>74277</v>
      </c>
      <c r="D26" s="114">
        <v>45847</v>
      </c>
      <c r="E26" s="114">
        <v>91616</v>
      </c>
      <c r="F26" s="114">
        <v>26067</v>
      </c>
      <c r="G26" s="114">
        <v>17387</v>
      </c>
      <c r="H26" s="114">
        <v>32490</v>
      </c>
      <c r="I26" s="115">
        <v>37716</v>
      </c>
      <c r="J26" s="114">
        <v>27722</v>
      </c>
      <c r="K26" s="114">
        <v>9994</v>
      </c>
      <c r="L26" s="423">
        <v>9322</v>
      </c>
      <c r="M26" s="424">
        <v>8209</v>
      </c>
    </row>
    <row r="27" spans="1:13" ht="11.1" customHeight="1" x14ac:dyDescent="0.2">
      <c r="A27" s="422" t="s">
        <v>387</v>
      </c>
      <c r="B27" s="115">
        <v>120604</v>
      </c>
      <c r="C27" s="114">
        <v>74584</v>
      </c>
      <c r="D27" s="114">
        <v>46020</v>
      </c>
      <c r="E27" s="114">
        <v>91689</v>
      </c>
      <c r="F27" s="114">
        <v>26501</v>
      </c>
      <c r="G27" s="114">
        <v>16946</v>
      </c>
      <c r="H27" s="114">
        <v>33059</v>
      </c>
      <c r="I27" s="115">
        <v>38544</v>
      </c>
      <c r="J27" s="114">
        <v>28187</v>
      </c>
      <c r="K27" s="114">
        <v>10357</v>
      </c>
      <c r="L27" s="423">
        <v>7052</v>
      </c>
      <c r="M27" s="424">
        <v>6749</v>
      </c>
    </row>
    <row r="28" spans="1:13" ht="11.1" customHeight="1" x14ac:dyDescent="0.2">
      <c r="A28" s="422" t="s">
        <v>388</v>
      </c>
      <c r="B28" s="115">
        <v>123284</v>
      </c>
      <c r="C28" s="114">
        <v>76106</v>
      </c>
      <c r="D28" s="114">
        <v>47178</v>
      </c>
      <c r="E28" s="114">
        <v>95577</v>
      </c>
      <c r="F28" s="114">
        <v>26984</v>
      </c>
      <c r="G28" s="114">
        <v>18465</v>
      </c>
      <c r="H28" s="114">
        <v>33520</v>
      </c>
      <c r="I28" s="115">
        <v>38646</v>
      </c>
      <c r="J28" s="114">
        <v>27783</v>
      </c>
      <c r="K28" s="114">
        <v>10863</v>
      </c>
      <c r="L28" s="423">
        <v>12851</v>
      </c>
      <c r="M28" s="424">
        <v>10512</v>
      </c>
    </row>
    <row r="29" spans="1:13" s="110" customFormat="1" ht="11.1" customHeight="1" x14ac:dyDescent="0.2">
      <c r="A29" s="422" t="s">
        <v>389</v>
      </c>
      <c r="B29" s="115">
        <v>121803</v>
      </c>
      <c r="C29" s="114">
        <v>74729</v>
      </c>
      <c r="D29" s="114">
        <v>47074</v>
      </c>
      <c r="E29" s="114">
        <v>94701</v>
      </c>
      <c r="F29" s="114">
        <v>27049</v>
      </c>
      <c r="G29" s="114">
        <v>17694</v>
      </c>
      <c r="H29" s="114">
        <v>33565</v>
      </c>
      <c r="I29" s="115">
        <v>38250</v>
      </c>
      <c r="J29" s="114">
        <v>27679</v>
      </c>
      <c r="K29" s="114">
        <v>10571</v>
      </c>
      <c r="L29" s="423">
        <v>6099</v>
      </c>
      <c r="M29" s="424">
        <v>7616</v>
      </c>
    </row>
    <row r="30" spans="1:13" ht="15" customHeight="1" x14ac:dyDescent="0.2">
      <c r="A30" s="422" t="s">
        <v>394</v>
      </c>
      <c r="B30" s="115">
        <v>123781</v>
      </c>
      <c r="C30" s="114">
        <v>75571</v>
      </c>
      <c r="D30" s="114">
        <v>48210</v>
      </c>
      <c r="E30" s="114">
        <v>95618</v>
      </c>
      <c r="F30" s="114">
        <v>28123</v>
      </c>
      <c r="G30" s="114">
        <v>17393</v>
      </c>
      <c r="H30" s="114">
        <v>34464</v>
      </c>
      <c r="I30" s="115">
        <v>37000</v>
      </c>
      <c r="J30" s="114">
        <v>26633</v>
      </c>
      <c r="K30" s="114">
        <v>10367</v>
      </c>
      <c r="L30" s="423">
        <v>10901</v>
      </c>
      <c r="M30" s="424">
        <v>9051</v>
      </c>
    </row>
    <row r="31" spans="1:13" ht="11.1" customHeight="1" x14ac:dyDescent="0.2">
      <c r="A31" s="422" t="s">
        <v>387</v>
      </c>
      <c r="B31" s="115">
        <v>124877</v>
      </c>
      <c r="C31" s="114">
        <v>76406</v>
      </c>
      <c r="D31" s="114">
        <v>48471</v>
      </c>
      <c r="E31" s="114">
        <v>96227</v>
      </c>
      <c r="F31" s="114">
        <v>28615</v>
      </c>
      <c r="G31" s="114">
        <v>16949</v>
      </c>
      <c r="H31" s="114">
        <v>35222</v>
      </c>
      <c r="I31" s="115">
        <v>37735</v>
      </c>
      <c r="J31" s="114">
        <v>27060</v>
      </c>
      <c r="K31" s="114">
        <v>10675</v>
      </c>
      <c r="L31" s="423">
        <v>8389</v>
      </c>
      <c r="M31" s="424">
        <v>7427</v>
      </c>
    </row>
    <row r="32" spans="1:13" ht="11.1" customHeight="1" x14ac:dyDescent="0.2">
      <c r="A32" s="422" t="s">
        <v>388</v>
      </c>
      <c r="B32" s="115">
        <v>127917</v>
      </c>
      <c r="C32" s="114">
        <v>78086</v>
      </c>
      <c r="D32" s="114">
        <v>49831</v>
      </c>
      <c r="E32" s="114">
        <v>98727</v>
      </c>
      <c r="F32" s="114">
        <v>29171</v>
      </c>
      <c r="G32" s="114">
        <v>18737</v>
      </c>
      <c r="H32" s="114">
        <v>35807</v>
      </c>
      <c r="I32" s="115">
        <v>37594</v>
      </c>
      <c r="J32" s="114">
        <v>26476</v>
      </c>
      <c r="K32" s="114">
        <v>11118</v>
      </c>
      <c r="L32" s="423">
        <v>13051</v>
      </c>
      <c r="M32" s="424">
        <v>10297</v>
      </c>
    </row>
    <row r="33" spans="1:13" s="110" customFormat="1" ht="11.1" customHeight="1" x14ac:dyDescent="0.2">
      <c r="A33" s="422" t="s">
        <v>389</v>
      </c>
      <c r="B33" s="115">
        <v>126640</v>
      </c>
      <c r="C33" s="114">
        <v>76975</v>
      </c>
      <c r="D33" s="114">
        <v>49665</v>
      </c>
      <c r="E33" s="114">
        <v>97292</v>
      </c>
      <c r="F33" s="114">
        <v>29334</v>
      </c>
      <c r="G33" s="114">
        <v>17956</v>
      </c>
      <c r="H33" s="114">
        <v>35837</v>
      </c>
      <c r="I33" s="115">
        <v>37204</v>
      </c>
      <c r="J33" s="114">
        <v>26324</v>
      </c>
      <c r="K33" s="114">
        <v>10880</v>
      </c>
      <c r="L33" s="423">
        <v>6263</v>
      </c>
      <c r="M33" s="424">
        <v>7623</v>
      </c>
    </row>
    <row r="34" spans="1:13" ht="15" customHeight="1" x14ac:dyDescent="0.2">
      <c r="A34" s="422" t="s">
        <v>395</v>
      </c>
      <c r="B34" s="115">
        <v>127953</v>
      </c>
      <c r="C34" s="114">
        <v>77650</v>
      </c>
      <c r="D34" s="114">
        <v>50303</v>
      </c>
      <c r="E34" s="114">
        <v>98032</v>
      </c>
      <c r="F34" s="114">
        <v>29913</v>
      </c>
      <c r="G34" s="114">
        <v>17546</v>
      </c>
      <c r="H34" s="114">
        <v>36759</v>
      </c>
      <c r="I34" s="115">
        <v>37174</v>
      </c>
      <c r="J34" s="114">
        <v>26294</v>
      </c>
      <c r="K34" s="114">
        <v>10880</v>
      </c>
      <c r="L34" s="423">
        <v>10466</v>
      </c>
      <c r="M34" s="424">
        <v>8990</v>
      </c>
    </row>
    <row r="35" spans="1:13" ht="11.1" customHeight="1" x14ac:dyDescent="0.2">
      <c r="A35" s="422" t="s">
        <v>387</v>
      </c>
      <c r="B35" s="115">
        <v>128707</v>
      </c>
      <c r="C35" s="114">
        <v>78168</v>
      </c>
      <c r="D35" s="114">
        <v>50539</v>
      </c>
      <c r="E35" s="114">
        <v>98351</v>
      </c>
      <c r="F35" s="114">
        <v>30350</v>
      </c>
      <c r="G35" s="114">
        <v>17170</v>
      </c>
      <c r="H35" s="114">
        <v>37385</v>
      </c>
      <c r="I35" s="115">
        <v>37848</v>
      </c>
      <c r="J35" s="114">
        <v>26713</v>
      </c>
      <c r="K35" s="114">
        <v>11135</v>
      </c>
      <c r="L35" s="423">
        <v>9603</v>
      </c>
      <c r="M35" s="424">
        <v>8912</v>
      </c>
    </row>
    <row r="36" spans="1:13" ht="11.1" customHeight="1" x14ac:dyDescent="0.2">
      <c r="A36" s="422" t="s">
        <v>388</v>
      </c>
      <c r="B36" s="115">
        <v>131621</v>
      </c>
      <c r="C36" s="114">
        <v>79840</v>
      </c>
      <c r="D36" s="114">
        <v>51781</v>
      </c>
      <c r="E36" s="114">
        <v>100656</v>
      </c>
      <c r="F36" s="114">
        <v>30963</v>
      </c>
      <c r="G36" s="114">
        <v>19032</v>
      </c>
      <c r="H36" s="114">
        <v>38003</v>
      </c>
      <c r="I36" s="115">
        <v>37883</v>
      </c>
      <c r="J36" s="114">
        <v>26197</v>
      </c>
      <c r="K36" s="114">
        <v>11686</v>
      </c>
      <c r="L36" s="423">
        <v>12780</v>
      </c>
      <c r="M36" s="424">
        <v>9980</v>
      </c>
    </row>
    <row r="37" spans="1:13" s="110" customFormat="1" ht="11.1" customHeight="1" x14ac:dyDescent="0.2">
      <c r="A37" s="422" t="s">
        <v>389</v>
      </c>
      <c r="B37" s="115">
        <v>130461</v>
      </c>
      <c r="C37" s="114">
        <v>78891</v>
      </c>
      <c r="D37" s="114">
        <v>51570</v>
      </c>
      <c r="E37" s="114">
        <v>99369</v>
      </c>
      <c r="F37" s="114">
        <v>31092</v>
      </c>
      <c r="G37" s="114">
        <v>18227</v>
      </c>
      <c r="H37" s="114">
        <v>38238</v>
      </c>
      <c r="I37" s="115">
        <v>37557</v>
      </c>
      <c r="J37" s="114">
        <v>26049</v>
      </c>
      <c r="K37" s="114">
        <v>11508</v>
      </c>
      <c r="L37" s="423">
        <v>6781</v>
      </c>
      <c r="M37" s="424">
        <v>7942</v>
      </c>
    </row>
    <row r="38" spans="1:13" ht="15" customHeight="1" x14ac:dyDescent="0.2">
      <c r="A38" s="425" t="s">
        <v>396</v>
      </c>
      <c r="B38" s="115">
        <v>131996</v>
      </c>
      <c r="C38" s="114">
        <v>79844</v>
      </c>
      <c r="D38" s="114">
        <v>52152</v>
      </c>
      <c r="E38" s="114">
        <v>100342</v>
      </c>
      <c r="F38" s="114">
        <v>31654</v>
      </c>
      <c r="G38" s="114">
        <v>17883</v>
      </c>
      <c r="H38" s="114">
        <v>39035</v>
      </c>
      <c r="I38" s="115">
        <v>37557</v>
      </c>
      <c r="J38" s="114">
        <v>26014</v>
      </c>
      <c r="K38" s="114">
        <v>11543</v>
      </c>
      <c r="L38" s="423">
        <v>11140</v>
      </c>
      <c r="M38" s="424">
        <v>9707</v>
      </c>
    </row>
    <row r="39" spans="1:13" ht="11.1" customHeight="1" x14ac:dyDescent="0.2">
      <c r="A39" s="422" t="s">
        <v>387</v>
      </c>
      <c r="B39" s="115">
        <v>132429</v>
      </c>
      <c r="C39" s="114">
        <v>80292</v>
      </c>
      <c r="D39" s="114">
        <v>52137</v>
      </c>
      <c r="E39" s="114">
        <v>100416</v>
      </c>
      <c r="F39" s="114">
        <v>32013</v>
      </c>
      <c r="G39" s="114">
        <v>17264</v>
      </c>
      <c r="H39" s="114">
        <v>39763</v>
      </c>
      <c r="I39" s="115">
        <v>38453</v>
      </c>
      <c r="J39" s="114">
        <v>26544</v>
      </c>
      <c r="K39" s="114">
        <v>11909</v>
      </c>
      <c r="L39" s="423">
        <v>9233</v>
      </c>
      <c r="M39" s="424">
        <v>8798</v>
      </c>
    </row>
    <row r="40" spans="1:13" ht="11.1" customHeight="1" x14ac:dyDescent="0.2">
      <c r="A40" s="425" t="s">
        <v>388</v>
      </c>
      <c r="B40" s="115">
        <v>135862</v>
      </c>
      <c r="C40" s="114">
        <v>82107</v>
      </c>
      <c r="D40" s="114">
        <v>53755</v>
      </c>
      <c r="E40" s="114">
        <v>103076</v>
      </c>
      <c r="F40" s="114">
        <v>32786</v>
      </c>
      <c r="G40" s="114">
        <v>19075</v>
      </c>
      <c r="H40" s="114">
        <v>40510</v>
      </c>
      <c r="I40" s="115">
        <v>38545</v>
      </c>
      <c r="J40" s="114">
        <v>25999</v>
      </c>
      <c r="K40" s="114">
        <v>12546</v>
      </c>
      <c r="L40" s="423">
        <v>14209</v>
      </c>
      <c r="M40" s="424">
        <v>11485</v>
      </c>
    </row>
    <row r="41" spans="1:13" s="110" customFormat="1" ht="11.1" customHeight="1" x14ac:dyDescent="0.2">
      <c r="A41" s="422" t="s">
        <v>389</v>
      </c>
      <c r="B41" s="115">
        <v>135266</v>
      </c>
      <c r="C41" s="114">
        <v>81468</v>
      </c>
      <c r="D41" s="114">
        <v>53798</v>
      </c>
      <c r="E41" s="114">
        <v>102266</v>
      </c>
      <c r="F41" s="114">
        <v>33000</v>
      </c>
      <c r="G41" s="114">
        <v>18315</v>
      </c>
      <c r="H41" s="114">
        <v>40864</v>
      </c>
      <c r="I41" s="115">
        <v>38209</v>
      </c>
      <c r="J41" s="114">
        <v>25771</v>
      </c>
      <c r="K41" s="114">
        <v>12438</v>
      </c>
      <c r="L41" s="423">
        <v>7937</v>
      </c>
      <c r="M41" s="424">
        <v>9010</v>
      </c>
    </row>
    <row r="42" spans="1:13" ht="15" customHeight="1" x14ac:dyDescent="0.2">
      <c r="A42" s="422" t="s">
        <v>397</v>
      </c>
      <c r="B42" s="115">
        <v>135972</v>
      </c>
      <c r="C42" s="114">
        <v>81873</v>
      </c>
      <c r="D42" s="114">
        <v>54099</v>
      </c>
      <c r="E42" s="114">
        <v>102692</v>
      </c>
      <c r="F42" s="114">
        <v>33280</v>
      </c>
      <c r="G42" s="114">
        <v>17877</v>
      </c>
      <c r="H42" s="114">
        <v>41487</v>
      </c>
      <c r="I42" s="115">
        <v>38191</v>
      </c>
      <c r="J42" s="114">
        <v>25721</v>
      </c>
      <c r="K42" s="114">
        <v>12470</v>
      </c>
      <c r="L42" s="423">
        <v>11994</v>
      </c>
      <c r="M42" s="424">
        <v>10801</v>
      </c>
    </row>
    <row r="43" spans="1:13" ht="11.1" customHeight="1" x14ac:dyDescent="0.2">
      <c r="A43" s="422" t="s">
        <v>387</v>
      </c>
      <c r="B43" s="115">
        <v>136564</v>
      </c>
      <c r="C43" s="114">
        <v>82409</v>
      </c>
      <c r="D43" s="114">
        <v>54155</v>
      </c>
      <c r="E43" s="114">
        <v>102865</v>
      </c>
      <c r="F43" s="114">
        <v>33699</v>
      </c>
      <c r="G43" s="114">
        <v>17340</v>
      </c>
      <c r="H43" s="114">
        <v>42178</v>
      </c>
      <c r="I43" s="115">
        <v>39071</v>
      </c>
      <c r="J43" s="114">
        <v>26238</v>
      </c>
      <c r="K43" s="114">
        <v>12833</v>
      </c>
      <c r="L43" s="423">
        <v>11179</v>
      </c>
      <c r="M43" s="424">
        <v>10771</v>
      </c>
    </row>
    <row r="44" spans="1:13" ht="11.1" customHeight="1" x14ac:dyDescent="0.2">
      <c r="A44" s="422" t="s">
        <v>388</v>
      </c>
      <c r="B44" s="115">
        <v>139848</v>
      </c>
      <c r="C44" s="114">
        <v>84217</v>
      </c>
      <c r="D44" s="114">
        <v>55631</v>
      </c>
      <c r="E44" s="114">
        <v>105271</v>
      </c>
      <c r="F44" s="114">
        <v>34577</v>
      </c>
      <c r="G44" s="114">
        <v>19317</v>
      </c>
      <c r="H44" s="114">
        <v>42793</v>
      </c>
      <c r="I44" s="115">
        <v>39080</v>
      </c>
      <c r="J44" s="114">
        <v>25660</v>
      </c>
      <c r="K44" s="114">
        <v>13420</v>
      </c>
      <c r="L44" s="423">
        <v>15102</v>
      </c>
      <c r="M44" s="424">
        <v>12067</v>
      </c>
    </row>
    <row r="45" spans="1:13" s="110" customFormat="1" ht="11.1" customHeight="1" x14ac:dyDescent="0.2">
      <c r="A45" s="422" t="s">
        <v>389</v>
      </c>
      <c r="B45" s="115">
        <v>138768</v>
      </c>
      <c r="C45" s="114">
        <v>83365</v>
      </c>
      <c r="D45" s="114">
        <v>55403</v>
      </c>
      <c r="E45" s="114">
        <v>104076</v>
      </c>
      <c r="F45" s="114">
        <v>34692</v>
      </c>
      <c r="G45" s="114">
        <v>18517</v>
      </c>
      <c r="H45" s="114">
        <v>43092</v>
      </c>
      <c r="I45" s="115">
        <v>38866</v>
      </c>
      <c r="J45" s="114">
        <v>25683</v>
      </c>
      <c r="K45" s="114">
        <v>13183</v>
      </c>
      <c r="L45" s="423">
        <v>8216</v>
      </c>
      <c r="M45" s="424">
        <v>9640</v>
      </c>
    </row>
    <row r="46" spans="1:13" ht="15" customHeight="1" x14ac:dyDescent="0.2">
      <c r="A46" s="422" t="s">
        <v>398</v>
      </c>
      <c r="B46" s="115">
        <v>140472</v>
      </c>
      <c r="C46" s="114">
        <v>84475</v>
      </c>
      <c r="D46" s="114">
        <v>55997</v>
      </c>
      <c r="E46" s="114">
        <v>105390</v>
      </c>
      <c r="F46" s="114">
        <v>35082</v>
      </c>
      <c r="G46" s="114">
        <v>18197</v>
      </c>
      <c r="H46" s="114">
        <v>43832</v>
      </c>
      <c r="I46" s="115">
        <v>38980</v>
      </c>
      <c r="J46" s="114">
        <v>25665</v>
      </c>
      <c r="K46" s="114">
        <v>13315</v>
      </c>
      <c r="L46" s="423">
        <v>11727</v>
      </c>
      <c r="M46" s="424">
        <v>9988</v>
      </c>
    </row>
    <row r="47" spans="1:13" ht="11.1" customHeight="1" x14ac:dyDescent="0.2">
      <c r="A47" s="422" t="s">
        <v>387</v>
      </c>
      <c r="B47" s="115">
        <v>140698</v>
      </c>
      <c r="C47" s="114">
        <v>84794</v>
      </c>
      <c r="D47" s="114">
        <v>55904</v>
      </c>
      <c r="E47" s="114">
        <v>105147</v>
      </c>
      <c r="F47" s="114">
        <v>35551</v>
      </c>
      <c r="G47" s="114">
        <v>17531</v>
      </c>
      <c r="H47" s="114">
        <v>44393</v>
      </c>
      <c r="I47" s="115">
        <v>39735</v>
      </c>
      <c r="J47" s="114">
        <v>26127</v>
      </c>
      <c r="K47" s="114">
        <v>13608</v>
      </c>
      <c r="L47" s="423">
        <v>9800</v>
      </c>
      <c r="M47" s="424">
        <v>9588</v>
      </c>
    </row>
    <row r="48" spans="1:13" ht="11.1" customHeight="1" x14ac:dyDescent="0.2">
      <c r="A48" s="422" t="s">
        <v>388</v>
      </c>
      <c r="B48" s="115">
        <v>144040</v>
      </c>
      <c r="C48" s="114">
        <v>86548</v>
      </c>
      <c r="D48" s="114">
        <v>57492</v>
      </c>
      <c r="E48" s="114">
        <v>107782</v>
      </c>
      <c r="F48" s="114">
        <v>36258</v>
      </c>
      <c r="G48" s="114">
        <v>19635</v>
      </c>
      <c r="H48" s="114">
        <v>44908</v>
      </c>
      <c r="I48" s="115">
        <v>39538</v>
      </c>
      <c r="J48" s="114">
        <v>25356</v>
      </c>
      <c r="K48" s="114">
        <v>14182</v>
      </c>
      <c r="L48" s="423">
        <v>15328</v>
      </c>
      <c r="M48" s="424">
        <v>12254</v>
      </c>
    </row>
    <row r="49" spans="1:17" s="110" customFormat="1" ht="11.1" customHeight="1" x14ac:dyDescent="0.2">
      <c r="A49" s="422" t="s">
        <v>389</v>
      </c>
      <c r="B49" s="115">
        <v>142531</v>
      </c>
      <c r="C49" s="114">
        <v>85463</v>
      </c>
      <c r="D49" s="114">
        <v>57068</v>
      </c>
      <c r="E49" s="114">
        <v>106384</v>
      </c>
      <c r="F49" s="114">
        <v>36147</v>
      </c>
      <c r="G49" s="114">
        <v>18864</v>
      </c>
      <c r="H49" s="114">
        <v>45029</v>
      </c>
      <c r="I49" s="115">
        <v>39192</v>
      </c>
      <c r="J49" s="114">
        <v>25317</v>
      </c>
      <c r="K49" s="114">
        <v>13875</v>
      </c>
      <c r="L49" s="423">
        <v>8077</v>
      </c>
      <c r="M49" s="424">
        <v>9656</v>
      </c>
    </row>
    <row r="50" spans="1:17" ht="15" customHeight="1" x14ac:dyDescent="0.2">
      <c r="A50" s="422" t="s">
        <v>399</v>
      </c>
      <c r="B50" s="143">
        <v>143472</v>
      </c>
      <c r="C50" s="144">
        <v>85993</v>
      </c>
      <c r="D50" s="144">
        <v>57479</v>
      </c>
      <c r="E50" s="144">
        <v>107030</v>
      </c>
      <c r="F50" s="144">
        <v>36442</v>
      </c>
      <c r="G50" s="144">
        <v>18528</v>
      </c>
      <c r="H50" s="144">
        <v>45494</v>
      </c>
      <c r="I50" s="143">
        <v>38071</v>
      </c>
      <c r="J50" s="144">
        <v>24621</v>
      </c>
      <c r="K50" s="144">
        <v>13450</v>
      </c>
      <c r="L50" s="426">
        <v>11932</v>
      </c>
      <c r="M50" s="427">
        <v>10940</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2.1356569280710747</v>
      </c>
      <c r="C6" s="480">
        <f>'Tabelle 3.3'!J11</f>
        <v>-2.3319651103129808</v>
      </c>
      <c r="D6" s="481">
        <f t="shared" ref="D6:E9" si="0">IF(OR(AND(B6&gt;=-50,B6&lt;=50),ISNUMBER(B6)=FALSE),B6,"")</f>
        <v>2.1356569280710747</v>
      </c>
      <c r="E6" s="481">
        <f t="shared" si="0"/>
        <v>-2.3319651103129808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1.4040057212208159</v>
      </c>
      <c r="C7" s="480">
        <f>'Tabelle 3.1'!J23</f>
        <v>-2.8801937126160149</v>
      </c>
      <c r="D7" s="481">
        <f t="shared" si="0"/>
        <v>1.4040057212208159</v>
      </c>
      <c r="E7" s="481">
        <f>IF(OR(AND(C7&gt;=-50,C7&lt;=50),ISNUMBER(C7)=FALSE),C7,"")</f>
        <v>-2.8801937126160149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2.1356569280710747</v>
      </c>
      <c r="C14" s="480">
        <f>'Tabelle 3.3'!J11</f>
        <v>-2.3319651103129808</v>
      </c>
      <c r="D14" s="481">
        <f>IF(OR(AND(B14&gt;=-50,B14&lt;=50),ISNUMBER(B14)=FALSE),B14,"")</f>
        <v>2.1356569280710747</v>
      </c>
      <c r="E14" s="481">
        <f>IF(OR(AND(C14&gt;=-50,C14&lt;=50),ISNUMBER(C14)=FALSE),C14,"")</f>
        <v>-2.3319651103129808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-0.43699927166788055</v>
      </c>
      <c r="C15" s="480">
        <f>'Tabelle 3.3'!J12</f>
        <v>2.7027027027027026</v>
      </c>
      <c r="D15" s="481">
        <f t="shared" ref="D15:E45" si="3">IF(OR(AND(B15&gt;=-50,B15&lt;=50),ISNUMBER(B15)=FALSE),B15,"")</f>
        <v>-0.43699927166788055</v>
      </c>
      <c r="E15" s="481">
        <f t="shared" si="3"/>
        <v>2.7027027027027026</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2.4884464984002843</v>
      </c>
      <c r="C16" s="480">
        <f>'Tabelle 3.3'!J13</f>
        <v>2.8195488721804511</v>
      </c>
      <c r="D16" s="481">
        <f t="shared" si="3"/>
        <v>2.4884464984002843</v>
      </c>
      <c r="E16" s="481">
        <f t="shared" si="3"/>
        <v>2.8195488721804511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2.0633048018273552</v>
      </c>
      <c r="C17" s="480">
        <f>'Tabelle 3.3'!J14</f>
        <v>-6.2557781201848996</v>
      </c>
      <c r="D17" s="481">
        <f t="shared" si="3"/>
        <v>2.0633048018273552</v>
      </c>
      <c r="E17" s="481">
        <f t="shared" si="3"/>
        <v>-6.2557781201848996</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5.6361607142857144</v>
      </c>
      <c r="C18" s="480">
        <f>'Tabelle 3.3'!J15</f>
        <v>-2.7950310559006213</v>
      </c>
      <c r="D18" s="481">
        <f t="shared" si="3"/>
        <v>5.6361607142857144</v>
      </c>
      <c r="E18" s="481">
        <f t="shared" si="3"/>
        <v>-2.7950310559006213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1.9791334820006372</v>
      </c>
      <c r="C19" s="480">
        <f>'Tabelle 3.3'!J16</f>
        <v>-8.8014981273408246</v>
      </c>
      <c r="D19" s="481">
        <f t="shared" si="3"/>
        <v>1.9791334820006372</v>
      </c>
      <c r="E19" s="481">
        <f t="shared" si="3"/>
        <v>-8.8014981273408246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-1.0451117872734488</v>
      </c>
      <c r="C20" s="480">
        <f>'Tabelle 3.3'!J17</f>
        <v>-7.323943661971831</v>
      </c>
      <c r="D20" s="481">
        <f t="shared" si="3"/>
        <v>-1.0451117872734488</v>
      </c>
      <c r="E20" s="481">
        <f t="shared" si="3"/>
        <v>-7.323943661971831</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4.6276109431042967</v>
      </c>
      <c r="C21" s="480">
        <f>'Tabelle 3.3'!J18</f>
        <v>4.176904176904177</v>
      </c>
      <c r="D21" s="481">
        <f t="shared" si="3"/>
        <v>4.6276109431042967</v>
      </c>
      <c r="E21" s="481">
        <f t="shared" si="3"/>
        <v>4.176904176904177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-1.2384703078039174</v>
      </c>
      <c r="C22" s="480">
        <f>'Tabelle 3.3'!J19</f>
        <v>-2.3179749715585891</v>
      </c>
      <c r="D22" s="481">
        <f t="shared" si="3"/>
        <v>-1.2384703078039174</v>
      </c>
      <c r="E22" s="481">
        <f t="shared" si="3"/>
        <v>-2.3179749715585891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-1.0750936634631048</v>
      </c>
      <c r="C23" s="480">
        <f>'Tabelle 3.3'!J20</f>
        <v>3.278688524590164</v>
      </c>
      <c r="D23" s="481">
        <f t="shared" si="3"/>
        <v>-1.0750936634631048</v>
      </c>
      <c r="E23" s="481">
        <f t="shared" si="3"/>
        <v>3.278688524590164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4.8938134810710991</v>
      </c>
      <c r="C24" s="480">
        <f>'Tabelle 3.3'!J21</f>
        <v>-9.4473858371939112</v>
      </c>
      <c r="D24" s="481">
        <f t="shared" si="3"/>
        <v>4.8938134810710991</v>
      </c>
      <c r="E24" s="481">
        <f t="shared" si="3"/>
        <v>-9.4473858371939112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34.805194805194802</v>
      </c>
      <c r="C25" s="480">
        <f>'Tabelle 3.3'!J22</f>
        <v>-10.934393638170974</v>
      </c>
      <c r="D25" s="481">
        <f t="shared" si="3"/>
        <v>34.805194805194802</v>
      </c>
      <c r="E25" s="481">
        <f t="shared" si="3"/>
        <v>-10.934393638170974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0.6732813607370659</v>
      </c>
      <c r="C26" s="480">
        <f>'Tabelle 3.3'!J23</f>
        <v>-8.458646616541353</v>
      </c>
      <c r="D26" s="481">
        <f t="shared" si="3"/>
        <v>0.6732813607370659</v>
      </c>
      <c r="E26" s="481">
        <f t="shared" si="3"/>
        <v>-8.458646616541353</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4.3432363142814054</v>
      </c>
      <c r="C27" s="480">
        <f>'Tabelle 3.3'!J24</f>
        <v>-0.41284403669724773</v>
      </c>
      <c r="D27" s="481">
        <f t="shared" si="3"/>
        <v>4.3432363142814054</v>
      </c>
      <c r="E27" s="481">
        <f t="shared" si="3"/>
        <v>-0.41284403669724773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-8.3350698062096273E-2</v>
      </c>
      <c r="C28" s="480">
        <f>'Tabelle 3.3'!J25</f>
        <v>0</v>
      </c>
      <c r="D28" s="481">
        <f t="shared" si="3"/>
        <v>-8.3350698062096273E-2</v>
      </c>
      <c r="E28" s="481">
        <f t="shared" si="3"/>
        <v>0</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-10.876623376623376</v>
      </c>
      <c r="C29" s="480">
        <f>'Tabelle 3.3'!J26</f>
        <v>-28.571428571428573</v>
      </c>
      <c r="D29" s="481">
        <f t="shared" si="3"/>
        <v>-10.876623376623376</v>
      </c>
      <c r="E29" s="481">
        <f t="shared" si="3"/>
        <v>-28.571428571428573</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3.4419289526964842</v>
      </c>
      <c r="C30" s="480">
        <f>'Tabelle 3.3'!J27</f>
        <v>-5.6145675265553869</v>
      </c>
      <c r="D30" s="481">
        <f t="shared" si="3"/>
        <v>3.4419289526964842</v>
      </c>
      <c r="E30" s="481">
        <f t="shared" si="3"/>
        <v>-5.6145675265553869</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3.4420289855072466</v>
      </c>
      <c r="C31" s="480">
        <f>'Tabelle 3.3'!J28</f>
        <v>-2.17566478646253</v>
      </c>
      <c r="D31" s="481">
        <f t="shared" si="3"/>
        <v>3.4420289855072466</v>
      </c>
      <c r="E31" s="481">
        <f t="shared" si="3"/>
        <v>-2.17566478646253</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5.207307734383547</v>
      </c>
      <c r="C32" s="480">
        <f>'Tabelle 3.3'!J29</f>
        <v>-0.38216560509554143</v>
      </c>
      <c r="D32" s="481">
        <f t="shared" si="3"/>
        <v>5.207307734383547</v>
      </c>
      <c r="E32" s="481">
        <f t="shared" si="3"/>
        <v>-0.38216560509554143</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4.6487057580559954</v>
      </c>
      <c r="C33" s="480">
        <f>'Tabelle 3.3'!J30</f>
        <v>-0.98939929328621912</v>
      </c>
      <c r="D33" s="481">
        <f t="shared" si="3"/>
        <v>4.6487057580559954</v>
      </c>
      <c r="E33" s="481">
        <f t="shared" si="3"/>
        <v>-0.98939929328621912</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3.094777562862669</v>
      </c>
      <c r="C34" s="480">
        <f>'Tabelle 3.3'!J31</f>
        <v>-0.29604567561852402</v>
      </c>
      <c r="D34" s="481">
        <f t="shared" si="3"/>
        <v>3.094777562862669</v>
      </c>
      <c r="E34" s="481">
        <f t="shared" si="3"/>
        <v>-0.29604567561852402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-0.43699927166788055</v>
      </c>
      <c r="C37" s="480">
        <f>'Tabelle 3.3'!J34</f>
        <v>2.7027027027027026</v>
      </c>
      <c r="D37" s="481">
        <f t="shared" si="3"/>
        <v>-0.43699927166788055</v>
      </c>
      <c r="E37" s="481">
        <f t="shared" si="3"/>
        <v>2.7027027027027026</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2.7254664064285841</v>
      </c>
      <c r="C38" s="480">
        <f>'Tabelle 3.3'!J35</f>
        <v>-1.7721954576737784</v>
      </c>
      <c r="D38" s="481">
        <f t="shared" si="3"/>
        <v>2.7254664064285841</v>
      </c>
      <c r="E38" s="481">
        <f t="shared" si="3"/>
        <v>-1.7721954576737784</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1.8081974917752988</v>
      </c>
      <c r="C39" s="480">
        <f>'Tabelle 3.3'!J36</f>
        <v>-2.8018355739400205</v>
      </c>
      <c r="D39" s="481">
        <f t="shared" si="3"/>
        <v>1.8081974917752988</v>
      </c>
      <c r="E39" s="481">
        <f t="shared" si="3"/>
        <v>-2.8018355739400205</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1.8081974917752988</v>
      </c>
      <c r="C45" s="480">
        <f>'Tabelle 3.3'!J36</f>
        <v>-2.8018355739400205</v>
      </c>
      <c r="D45" s="481">
        <f t="shared" si="3"/>
        <v>1.8081974917752988</v>
      </c>
      <c r="E45" s="481">
        <f t="shared" si="3"/>
        <v>-2.8018355739400205</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120124</v>
      </c>
      <c r="C51" s="487">
        <v>27722</v>
      </c>
      <c r="D51" s="487">
        <v>9994</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120604</v>
      </c>
      <c r="C52" s="487">
        <v>28187</v>
      </c>
      <c r="D52" s="487">
        <v>10357</v>
      </c>
      <c r="E52" s="488">
        <f t="shared" ref="E52:G70" si="11">IF($A$51=37802,IF(COUNTBLANK(B$51:B$70)&gt;0,#N/A,B52/B$51*100),IF(COUNTBLANK(B$51:B$75)&gt;0,#N/A,B52/B$51*100))</f>
        <v>100.39958709333689</v>
      </c>
      <c r="F52" s="488">
        <f t="shared" si="11"/>
        <v>101.67736815525575</v>
      </c>
      <c r="G52" s="488">
        <f t="shared" si="11"/>
        <v>103.63217930758455</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123284</v>
      </c>
      <c r="C53" s="487">
        <v>27783</v>
      </c>
      <c r="D53" s="487">
        <v>10863</v>
      </c>
      <c r="E53" s="488">
        <f t="shared" si="11"/>
        <v>102.63061503113448</v>
      </c>
      <c r="F53" s="488">
        <f t="shared" si="11"/>
        <v>100.2200418440228</v>
      </c>
      <c r="G53" s="488">
        <f t="shared" si="11"/>
        <v>108.69521713027817</v>
      </c>
      <c r="H53" s="489">
        <f>IF(ISERROR(L53)=TRUE,IF(MONTH(A53)=MONTH(MAX(A$51:A$75)),A53,""),"")</f>
        <v>41883</v>
      </c>
      <c r="I53" s="488">
        <f t="shared" si="12"/>
        <v>102.63061503113448</v>
      </c>
      <c r="J53" s="488">
        <f t="shared" si="10"/>
        <v>100.2200418440228</v>
      </c>
      <c r="K53" s="488">
        <f t="shared" si="10"/>
        <v>108.69521713027817</v>
      </c>
      <c r="L53" s="488" t="e">
        <f t="shared" si="13"/>
        <v>#N/A</v>
      </c>
    </row>
    <row r="54" spans="1:14" ht="15" customHeight="1" x14ac:dyDescent="0.2">
      <c r="A54" s="490" t="s">
        <v>462</v>
      </c>
      <c r="B54" s="487">
        <v>121803</v>
      </c>
      <c r="C54" s="487">
        <v>27679</v>
      </c>
      <c r="D54" s="487">
        <v>10571</v>
      </c>
      <c r="E54" s="488">
        <f t="shared" si="11"/>
        <v>101.39772235356799</v>
      </c>
      <c r="F54" s="488">
        <f t="shared" si="11"/>
        <v>99.844888536180648</v>
      </c>
      <c r="G54" s="488">
        <f t="shared" si="11"/>
        <v>105.77346407844708</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123781</v>
      </c>
      <c r="C55" s="487">
        <v>26633</v>
      </c>
      <c r="D55" s="487">
        <v>10367</v>
      </c>
      <c r="E55" s="488">
        <f t="shared" si="11"/>
        <v>103.0443541673604</v>
      </c>
      <c r="F55" s="488">
        <f t="shared" si="11"/>
        <v>96.071711997691366</v>
      </c>
      <c r="G55" s="488">
        <f t="shared" si="11"/>
        <v>103.73223934360615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124877</v>
      </c>
      <c r="C56" s="487">
        <v>27060</v>
      </c>
      <c r="D56" s="487">
        <v>10675</v>
      </c>
      <c r="E56" s="488">
        <f t="shared" si="11"/>
        <v>103.95674469714629</v>
      </c>
      <c r="F56" s="488">
        <f t="shared" si="11"/>
        <v>97.612004905850952</v>
      </c>
      <c r="G56" s="488">
        <f t="shared" si="11"/>
        <v>106.81408845307186</v>
      </c>
      <c r="H56" s="489" t="str">
        <f t="shared" si="14"/>
        <v/>
      </c>
      <c r="I56" s="488" t="str">
        <f t="shared" si="12"/>
        <v/>
      </c>
      <c r="J56" s="488" t="str">
        <f t="shared" si="10"/>
        <v/>
      </c>
      <c r="K56" s="488" t="str">
        <f t="shared" si="10"/>
        <v/>
      </c>
      <c r="L56" s="488" t="e">
        <f t="shared" si="13"/>
        <v>#N/A</v>
      </c>
    </row>
    <row r="57" spans="1:14" ht="15" customHeight="1" x14ac:dyDescent="0.2">
      <c r="A57" s="490">
        <v>42248</v>
      </c>
      <c r="B57" s="487">
        <v>127917</v>
      </c>
      <c r="C57" s="487">
        <v>26476</v>
      </c>
      <c r="D57" s="487">
        <v>11118</v>
      </c>
      <c r="E57" s="488">
        <f t="shared" si="11"/>
        <v>106.48746295494655</v>
      </c>
      <c r="F57" s="488">
        <f t="shared" si="11"/>
        <v>95.50537479258351</v>
      </c>
      <c r="G57" s="488">
        <f t="shared" si="11"/>
        <v>111.2467480488293</v>
      </c>
      <c r="H57" s="489">
        <f t="shared" si="14"/>
        <v>42248</v>
      </c>
      <c r="I57" s="488">
        <f t="shared" si="12"/>
        <v>106.48746295494655</v>
      </c>
      <c r="J57" s="488">
        <f t="shared" si="10"/>
        <v>95.50537479258351</v>
      </c>
      <c r="K57" s="488">
        <f t="shared" si="10"/>
        <v>111.2467480488293</v>
      </c>
      <c r="L57" s="488" t="e">
        <f t="shared" si="13"/>
        <v>#N/A</v>
      </c>
    </row>
    <row r="58" spans="1:14" ht="15" customHeight="1" x14ac:dyDescent="0.2">
      <c r="A58" s="490" t="s">
        <v>465</v>
      </c>
      <c r="B58" s="487">
        <v>126640</v>
      </c>
      <c r="C58" s="487">
        <v>26324</v>
      </c>
      <c r="D58" s="487">
        <v>10880</v>
      </c>
      <c r="E58" s="488">
        <f t="shared" si="11"/>
        <v>105.42439479204822</v>
      </c>
      <c r="F58" s="488">
        <f t="shared" si="11"/>
        <v>94.957073804198828</v>
      </c>
      <c r="G58" s="488">
        <f t="shared" si="11"/>
        <v>108.86531919151491</v>
      </c>
      <c r="H58" s="489" t="str">
        <f t="shared" si="14"/>
        <v/>
      </c>
      <c r="I58" s="488" t="str">
        <f t="shared" si="12"/>
        <v/>
      </c>
      <c r="J58" s="488" t="str">
        <f t="shared" si="10"/>
        <v/>
      </c>
      <c r="K58" s="488" t="str">
        <f t="shared" si="10"/>
        <v/>
      </c>
      <c r="L58" s="488" t="e">
        <f t="shared" si="13"/>
        <v>#N/A</v>
      </c>
    </row>
    <row r="59" spans="1:14" ht="15" customHeight="1" x14ac:dyDescent="0.2">
      <c r="A59" s="490" t="s">
        <v>466</v>
      </c>
      <c r="B59" s="487">
        <v>127953</v>
      </c>
      <c r="C59" s="487">
        <v>26294</v>
      </c>
      <c r="D59" s="487">
        <v>10880</v>
      </c>
      <c r="E59" s="488">
        <f t="shared" si="11"/>
        <v>106.51743198694683</v>
      </c>
      <c r="F59" s="488">
        <f t="shared" si="11"/>
        <v>94.84885650385975</v>
      </c>
      <c r="G59" s="488">
        <f t="shared" si="11"/>
        <v>108.86531919151491</v>
      </c>
      <c r="H59" s="489" t="str">
        <f t="shared" si="14"/>
        <v/>
      </c>
      <c r="I59" s="488" t="str">
        <f t="shared" si="12"/>
        <v/>
      </c>
      <c r="J59" s="488" t="str">
        <f t="shared" si="10"/>
        <v/>
      </c>
      <c r="K59" s="488" t="str">
        <f t="shared" si="10"/>
        <v/>
      </c>
      <c r="L59" s="488" t="e">
        <f t="shared" si="13"/>
        <v>#N/A</v>
      </c>
    </row>
    <row r="60" spans="1:14" ht="15" customHeight="1" x14ac:dyDescent="0.2">
      <c r="A60" s="490" t="s">
        <v>467</v>
      </c>
      <c r="B60" s="487">
        <v>128707</v>
      </c>
      <c r="C60" s="487">
        <v>26713</v>
      </c>
      <c r="D60" s="487">
        <v>11135</v>
      </c>
      <c r="E60" s="488">
        <f t="shared" si="11"/>
        <v>107.14511671273017</v>
      </c>
      <c r="F60" s="488">
        <f t="shared" si="11"/>
        <v>96.36029146526225</v>
      </c>
      <c r="G60" s="488">
        <f t="shared" si="11"/>
        <v>111.41685011006604</v>
      </c>
      <c r="H60" s="489" t="str">
        <f t="shared" si="14"/>
        <v/>
      </c>
      <c r="I60" s="488" t="str">
        <f t="shared" si="12"/>
        <v/>
      </c>
      <c r="J60" s="488" t="str">
        <f t="shared" si="10"/>
        <v/>
      </c>
      <c r="K60" s="488" t="str">
        <f t="shared" si="10"/>
        <v/>
      </c>
      <c r="L60" s="488" t="e">
        <f t="shared" si="13"/>
        <v>#N/A</v>
      </c>
    </row>
    <row r="61" spans="1:14" ht="15" customHeight="1" x14ac:dyDescent="0.2">
      <c r="A61" s="490">
        <v>42614</v>
      </c>
      <c r="B61" s="487">
        <v>131621</v>
      </c>
      <c r="C61" s="487">
        <v>26197</v>
      </c>
      <c r="D61" s="487">
        <v>11686</v>
      </c>
      <c r="E61" s="488">
        <f t="shared" si="11"/>
        <v>109.57094335852953</v>
      </c>
      <c r="F61" s="488">
        <f t="shared" si="11"/>
        <v>94.498953899430063</v>
      </c>
      <c r="G61" s="488">
        <f t="shared" si="11"/>
        <v>116.93015809485692</v>
      </c>
      <c r="H61" s="489">
        <f t="shared" si="14"/>
        <v>42614</v>
      </c>
      <c r="I61" s="488">
        <f t="shared" si="12"/>
        <v>109.57094335852953</v>
      </c>
      <c r="J61" s="488">
        <f t="shared" si="10"/>
        <v>94.498953899430063</v>
      </c>
      <c r="K61" s="488">
        <f t="shared" si="10"/>
        <v>116.93015809485692</v>
      </c>
      <c r="L61" s="488" t="e">
        <f t="shared" si="13"/>
        <v>#N/A</v>
      </c>
    </row>
    <row r="62" spans="1:14" ht="15" customHeight="1" x14ac:dyDescent="0.2">
      <c r="A62" s="490" t="s">
        <v>468</v>
      </c>
      <c r="B62" s="487">
        <v>130461</v>
      </c>
      <c r="C62" s="487">
        <v>26049</v>
      </c>
      <c r="D62" s="487">
        <v>11508</v>
      </c>
      <c r="E62" s="488">
        <f t="shared" si="11"/>
        <v>108.60527454963204</v>
      </c>
      <c r="F62" s="488">
        <f t="shared" si="11"/>
        <v>93.965081884423924</v>
      </c>
      <c r="G62" s="488">
        <f t="shared" si="11"/>
        <v>115.14908945367219</v>
      </c>
      <c r="H62" s="489" t="str">
        <f t="shared" si="14"/>
        <v/>
      </c>
      <c r="I62" s="488" t="str">
        <f t="shared" si="12"/>
        <v/>
      </c>
      <c r="J62" s="488" t="str">
        <f t="shared" si="10"/>
        <v/>
      </c>
      <c r="K62" s="488" t="str">
        <f t="shared" si="10"/>
        <v/>
      </c>
      <c r="L62" s="488" t="e">
        <f t="shared" si="13"/>
        <v>#N/A</v>
      </c>
    </row>
    <row r="63" spans="1:14" ht="15" customHeight="1" x14ac:dyDescent="0.2">
      <c r="A63" s="490" t="s">
        <v>469</v>
      </c>
      <c r="B63" s="487">
        <v>131996</v>
      </c>
      <c r="C63" s="487">
        <v>26014</v>
      </c>
      <c r="D63" s="487">
        <v>11543</v>
      </c>
      <c r="E63" s="488">
        <f t="shared" si="11"/>
        <v>109.88312077519895</v>
      </c>
      <c r="F63" s="488">
        <f t="shared" si="11"/>
        <v>93.838828367361657</v>
      </c>
      <c r="G63" s="488">
        <f t="shared" si="11"/>
        <v>115.49929957974786</v>
      </c>
      <c r="H63" s="489" t="str">
        <f t="shared" si="14"/>
        <v/>
      </c>
      <c r="I63" s="488" t="str">
        <f t="shared" si="12"/>
        <v/>
      </c>
      <c r="J63" s="488" t="str">
        <f t="shared" si="10"/>
        <v/>
      </c>
      <c r="K63" s="488" t="str">
        <f t="shared" si="10"/>
        <v/>
      </c>
      <c r="L63" s="488" t="e">
        <f t="shared" si="13"/>
        <v>#N/A</v>
      </c>
    </row>
    <row r="64" spans="1:14" ht="15" customHeight="1" x14ac:dyDescent="0.2">
      <c r="A64" s="490" t="s">
        <v>470</v>
      </c>
      <c r="B64" s="487">
        <v>132429</v>
      </c>
      <c r="C64" s="487">
        <v>26544</v>
      </c>
      <c r="D64" s="487">
        <v>11909</v>
      </c>
      <c r="E64" s="488">
        <f t="shared" si="11"/>
        <v>110.24358163231327</v>
      </c>
      <c r="F64" s="488">
        <f t="shared" si="11"/>
        <v>95.750667340018765</v>
      </c>
      <c r="G64" s="488">
        <f t="shared" si="11"/>
        <v>119.16149689813889</v>
      </c>
      <c r="H64" s="489" t="str">
        <f t="shared" si="14"/>
        <v/>
      </c>
      <c r="I64" s="488" t="str">
        <f t="shared" si="12"/>
        <v/>
      </c>
      <c r="J64" s="488" t="str">
        <f t="shared" si="10"/>
        <v/>
      </c>
      <c r="K64" s="488" t="str">
        <f t="shared" si="10"/>
        <v/>
      </c>
      <c r="L64" s="488" t="e">
        <f t="shared" si="13"/>
        <v>#N/A</v>
      </c>
    </row>
    <row r="65" spans="1:12" ht="15" customHeight="1" x14ac:dyDescent="0.2">
      <c r="A65" s="490">
        <v>42979</v>
      </c>
      <c r="B65" s="487">
        <v>135862</v>
      </c>
      <c r="C65" s="487">
        <v>25999</v>
      </c>
      <c r="D65" s="487">
        <v>12546</v>
      </c>
      <c r="E65" s="488">
        <f t="shared" si="11"/>
        <v>113.10146182278314</v>
      </c>
      <c r="F65" s="488">
        <f t="shared" si="11"/>
        <v>93.784719717192118</v>
      </c>
      <c r="G65" s="488">
        <f t="shared" si="11"/>
        <v>125.53532119271563</v>
      </c>
      <c r="H65" s="489">
        <f t="shared" si="14"/>
        <v>42979</v>
      </c>
      <c r="I65" s="488">
        <f t="shared" si="12"/>
        <v>113.10146182278314</v>
      </c>
      <c r="J65" s="488">
        <f t="shared" si="10"/>
        <v>93.784719717192118</v>
      </c>
      <c r="K65" s="488">
        <f t="shared" si="10"/>
        <v>125.53532119271563</v>
      </c>
      <c r="L65" s="488" t="e">
        <f t="shared" si="13"/>
        <v>#N/A</v>
      </c>
    </row>
    <row r="66" spans="1:12" ht="15" customHeight="1" x14ac:dyDescent="0.2">
      <c r="A66" s="490" t="s">
        <v>471</v>
      </c>
      <c r="B66" s="487">
        <v>135266</v>
      </c>
      <c r="C66" s="487">
        <v>25771</v>
      </c>
      <c r="D66" s="487">
        <v>12438</v>
      </c>
      <c r="E66" s="488">
        <f t="shared" si="11"/>
        <v>112.60530784855649</v>
      </c>
      <c r="F66" s="488">
        <f t="shared" si="11"/>
        <v>92.962268234615109</v>
      </c>
      <c r="G66" s="488">
        <f t="shared" si="11"/>
        <v>124.45467280368221</v>
      </c>
      <c r="H66" s="489" t="str">
        <f t="shared" si="14"/>
        <v/>
      </c>
      <c r="I66" s="488" t="str">
        <f t="shared" si="12"/>
        <v/>
      </c>
      <c r="J66" s="488" t="str">
        <f t="shared" si="10"/>
        <v/>
      </c>
      <c r="K66" s="488" t="str">
        <f t="shared" si="10"/>
        <v/>
      </c>
      <c r="L66" s="488" t="e">
        <f t="shared" si="13"/>
        <v>#N/A</v>
      </c>
    </row>
    <row r="67" spans="1:12" ht="15" customHeight="1" x14ac:dyDescent="0.2">
      <c r="A67" s="490" t="s">
        <v>472</v>
      </c>
      <c r="B67" s="487">
        <v>135972</v>
      </c>
      <c r="C67" s="487">
        <v>25721</v>
      </c>
      <c r="D67" s="487">
        <v>12470</v>
      </c>
      <c r="E67" s="488">
        <f t="shared" si="11"/>
        <v>113.19303386500617</v>
      </c>
      <c r="F67" s="488">
        <f t="shared" si="11"/>
        <v>92.781906067383304</v>
      </c>
      <c r="G67" s="488">
        <f t="shared" si="11"/>
        <v>124.77486491895138</v>
      </c>
      <c r="H67" s="489" t="str">
        <f t="shared" si="14"/>
        <v/>
      </c>
      <c r="I67" s="488" t="str">
        <f t="shared" si="12"/>
        <v/>
      </c>
      <c r="J67" s="488" t="str">
        <f t="shared" si="12"/>
        <v/>
      </c>
      <c r="K67" s="488" t="str">
        <f t="shared" si="12"/>
        <v/>
      </c>
      <c r="L67" s="488" t="e">
        <f t="shared" si="13"/>
        <v>#N/A</v>
      </c>
    </row>
    <row r="68" spans="1:12" ht="15" customHeight="1" x14ac:dyDescent="0.2">
      <c r="A68" s="490" t="s">
        <v>473</v>
      </c>
      <c r="B68" s="487">
        <v>136564</v>
      </c>
      <c r="C68" s="487">
        <v>26238</v>
      </c>
      <c r="D68" s="487">
        <v>12833</v>
      </c>
      <c r="E68" s="488">
        <f t="shared" si="11"/>
        <v>113.68585794678832</v>
      </c>
      <c r="F68" s="488">
        <f t="shared" si="11"/>
        <v>94.646850876560123</v>
      </c>
      <c r="G68" s="488">
        <f t="shared" si="11"/>
        <v>128.40704422653593</v>
      </c>
      <c r="H68" s="489" t="str">
        <f t="shared" si="14"/>
        <v/>
      </c>
      <c r="I68" s="488" t="str">
        <f t="shared" si="12"/>
        <v/>
      </c>
      <c r="J68" s="488" t="str">
        <f t="shared" si="12"/>
        <v/>
      </c>
      <c r="K68" s="488" t="str">
        <f t="shared" si="12"/>
        <v/>
      </c>
      <c r="L68" s="488" t="e">
        <f t="shared" si="13"/>
        <v>#N/A</v>
      </c>
    </row>
    <row r="69" spans="1:12" ht="15" customHeight="1" x14ac:dyDescent="0.2">
      <c r="A69" s="490">
        <v>43344</v>
      </c>
      <c r="B69" s="487">
        <v>139848</v>
      </c>
      <c r="C69" s="487">
        <v>25660</v>
      </c>
      <c r="D69" s="487">
        <v>13420</v>
      </c>
      <c r="E69" s="488">
        <f t="shared" si="11"/>
        <v>116.41969964370151</v>
      </c>
      <c r="F69" s="488">
        <f t="shared" si="11"/>
        <v>92.561864223360516</v>
      </c>
      <c r="G69" s="488">
        <f t="shared" si="11"/>
        <v>134.28056834100462</v>
      </c>
      <c r="H69" s="489">
        <f t="shared" si="14"/>
        <v>43344</v>
      </c>
      <c r="I69" s="488">
        <f t="shared" si="12"/>
        <v>116.41969964370151</v>
      </c>
      <c r="J69" s="488">
        <f t="shared" si="12"/>
        <v>92.561864223360516</v>
      </c>
      <c r="K69" s="488">
        <f t="shared" si="12"/>
        <v>134.28056834100462</v>
      </c>
      <c r="L69" s="488" t="e">
        <f t="shared" si="13"/>
        <v>#N/A</v>
      </c>
    </row>
    <row r="70" spans="1:12" ht="15" customHeight="1" x14ac:dyDescent="0.2">
      <c r="A70" s="490" t="s">
        <v>474</v>
      </c>
      <c r="B70" s="487">
        <v>138768</v>
      </c>
      <c r="C70" s="487">
        <v>25683</v>
      </c>
      <c r="D70" s="487">
        <v>13183</v>
      </c>
      <c r="E70" s="488">
        <f t="shared" si="11"/>
        <v>115.52062868369353</v>
      </c>
      <c r="F70" s="488">
        <f t="shared" si="11"/>
        <v>92.64483082028714</v>
      </c>
      <c r="G70" s="488">
        <f t="shared" si="11"/>
        <v>131.90914548729239</v>
      </c>
      <c r="H70" s="489" t="str">
        <f t="shared" si="14"/>
        <v/>
      </c>
      <c r="I70" s="488" t="str">
        <f t="shared" si="12"/>
        <v/>
      </c>
      <c r="J70" s="488" t="str">
        <f t="shared" si="12"/>
        <v/>
      </c>
      <c r="K70" s="488" t="str">
        <f t="shared" si="12"/>
        <v/>
      </c>
      <c r="L70" s="488" t="e">
        <f t="shared" si="13"/>
        <v>#N/A</v>
      </c>
    </row>
    <row r="71" spans="1:12" ht="15" customHeight="1" x14ac:dyDescent="0.2">
      <c r="A71" s="490" t="s">
        <v>475</v>
      </c>
      <c r="B71" s="487">
        <v>140472</v>
      </c>
      <c r="C71" s="487">
        <v>25665</v>
      </c>
      <c r="D71" s="487">
        <v>13315</v>
      </c>
      <c r="E71" s="491">
        <f t="shared" ref="E71:G75" si="15">IF($A$51=37802,IF(COUNTBLANK(B$51:B$70)&gt;0,#N/A,IF(ISBLANK(B71)=FALSE,B71/B$51*100,#N/A)),IF(COUNTBLANK(B$51:B$75)&gt;0,#N/A,B71/B$51*100))</f>
        <v>116.93916286503946</v>
      </c>
      <c r="F71" s="491">
        <f t="shared" si="15"/>
        <v>92.579900440083691</v>
      </c>
      <c r="G71" s="491">
        <f t="shared" si="15"/>
        <v>133.22993796277765</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140698</v>
      </c>
      <c r="C72" s="487">
        <v>26127</v>
      </c>
      <c r="D72" s="487">
        <v>13608</v>
      </c>
      <c r="E72" s="491">
        <f t="shared" si="15"/>
        <v>117.12730178815225</v>
      </c>
      <c r="F72" s="491">
        <f t="shared" si="15"/>
        <v>94.246446865305529</v>
      </c>
      <c r="G72" s="491">
        <f t="shared" si="15"/>
        <v>136.16169701821093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144040</v>
      </c>
      <c r="C73" s="487">
        <v>25356</v>
      </c>
      <c r="D73" s="487">
        <v>14182</v>
      </c>
      <c r="E73" s="491">
        <f t="shared" si="15"/>
        <v>119.9094269255103</v>
      </c>
      <c r="F73" s="491">
        <f t="shared" si="15"/>
        <v>91.465262246591152</v>
      </c>
      <c r="G73" s="491">
        <f t="shared" si="15"/>
        <v>141.90514308585151</v>
      </c>
      <c r="H73" s="492">
        <f>IF(A$51=37802,IF(ISERROR(L73)=TRUE,IF(ISBLANK(A73)=FALSE,IF(MONTH(A73)=MONTH(MAX(A$51:A$75)),A73,""),""),""),IF(ISERROR(L73)=TRUE,IF(MONTH(A73)=MONTH(MAX(A$51:A$75)),A73,""),""))</f>
        <v>43709</v>
      </c>
      <c r="I73" s="488">
        <f t="shared" si="12"/>
        <v>119.9094269255103</v>
      </c>
      <c r="J73" s="488">
        <f t="shared" si="12"/>
        <v>91.465262246591152</v>
      </c>
      <c r="K73" s="488">
        <f t="shared" si="12"/>
        <v>141.90514308585151</v>
      </c>
      <c r="L73" s="488" t="e">
        <f t="shared" si="13"/>
        <v>#N/A</v>
      </c>
    </row>
    <row r="74" spans="1:12" ht="15" customHeight="1" x14ac:dyDescent="0.2">
      <c r="A74" s="490" t="s">
        <v>477</v>
      </c>
      <c r="B74" s="487">
        <v>142531</v>
      </c>
      <c r="C74" s="487">
        <v>25317</v>
      </c>
      <c r="D74" s="487">
        <v>13875</v>
      </c>
      <c r="E74" s="491">
        <f t="shared" si="15"/>
        <v>118.65322500083246</v>
      </c>
      <c r="F74" s="491">
        <f t="shared" si="15"/>
        <v>91.324579756150342</v>
      </c>
      <c r="G74" s="491">
        <f t="shared" si="15"/>
        <v>138.833299979988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143472</v>
      </c>
      <c r="C75" s="493">
        <v>24621</v>
      </c>
      <c r="D75" s="493">
        <v>13450</v>
      </c>
      <c r="E75" s="491">
        <f t="shared" si="15"/>
        <v>119.43658219839499</v>
      </c>
      <c r="F75" s="491">
        <f t="shared" si="15"/>
        <v>88.813938388283674</v>
      </c>
      <c r="G75" s="491">
        <f t="shared" si="15"/>
        <v>134.58074844906943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119.9094269255103</v>
      </c>
      <c r="J77" s="488">
        <f>IF(J75&lt;&gt;"",J75,IF(J74&lt;&gt;"",J74,IF(J73&lt;&gt;"",J73,IF(J72&lt;&gt;"",J72,IF(J71&lt;&gt;"",J71,IF(J70&lt;&gt;"",J70,""))))))</f>
        <v>91.465262246591152</v>
      </c>
      <c r="K77" s="488">
        <f>IF(K75&lt;&gt;"",K75,IF(K74&lt;&gt;"",K74,IF(K73&lt;&gt;"",K73,IF(K72&lt;&gt;"",K72,IF(K71&lt;&gt;"",K71,IF(K70&lt;&gt;"",K70,""))))))</f>
        <v>141.90514308585151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+19,9%</v>
      </c>
      <c r="J79" s="488" t="str">
        <f>"GeB - ausschließlich: "&amp;IF(J77&gt;100,"+","")&amp;TEXT(J77-100,"0,0")&amp;"%"</f>
        <v>GeB - ausschließlich: -8,5%</v>
      </c>
      <c r="K79" s="488" t="str">
        <f>"GeB - im Nebenjob: "&amp;IF(K77&gt;100,"+","")&amp;TEXT(K77-100,"0,0")&amp;"%"</f>
        <v>GeB - im Nebenjob: +41,9%</v>
      </c>
    </row>
    <row r="81" spans="9:9" ht="15" customHeight="1" x14ac:dyDescent="0.2">
      <c r="I81" s="488" t="str">
        <f>IF(ISERROR(HLOOKUP(1,I$78:K$79,2,FALSE)),"",HLOOKUP(1,I$78:K$79,2,FALSE))</f>
        <v>GeB - im Nebenjob: +41,9%</v>
      </c>
    </row>
    <row r="82" spans="9:9" ht="15" customHeight="1" x14ac:dyDescent="0.2">
      <c r="I82" s="488" t="str">
        <f>IF(ISERROR(HLOOKUP(2,I$78:K$79,2,FALSE)),"",HLOOKUP(2,I$78:K$79,2,FALSE))</f>
        <v>SvB: +19,9%</v>
      </c>
    </row>
    <row r="83" spans="9:9" ht="15" customHeight="1" x14ac:dyDescent="0.2">
      <c r="I83" s="488" t="str">
        <f>IF(ISERROR(HLOOKUP(3,I$78:K$79,2,FALSE)),"",HLOOKUP(3,I$78:K$79,2,FALSE))</f>
        <v>GeB - ausschließlich: -8,5%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143472</v>
      </c>
      <c r="E12" s="114">
        <v>142531</v>
      </c>
      <c r="F12" s="114">
        <v>144040</v>
      </c>
      <c r="G12" s="114">
        <v>140698</v>
      </c>
      <c r="H12" s="114">
        <v>140472</v>
      </c>
      <c r="I12" s="115">
        <v>3000</v>
      </c>
      <c r="J12" s="116">
        <v>2.1356569280710747</v>
      </c>
      <c r="N12" s="117"/>
    </row>
    <row r="13" spans="1:15" s="110" customFormat="1" ht="13.5" customHeight="1" x14ac:dyDescent="0.2">
      <c r="A13" s="118" t="s">
        <v>105</v>
      </c>
      <c r="B13" s="119" t="s">
        <v>106</v>
      </c>
      <c r="C13" s="113">
        <v>59.937130589940892</v>
      </c>
      <c r="D13" s="114">
        <v>85993</v>
      </c>
      <c r="E13" s="114">
        <v>85463</v>
      </c>
      <c r="F13" s="114">
        <v>86548</v>
      </c>
      <c r="G13" s="114">
        <v>84794</v>
      </c>
      <c r="H13" s="114">
        <v>84475</v>
      </c>
      <c r="I13" s="115">
        <v>1518</v>
      </c>
      <c r="J13" s="116">
        <v>1.7969813554306007</v>
      </c>
    </row>
    <row r="14" spans="1:15" s="110" customFormat="1" ht="13.5" customHeight="1" x14ac:dyDescent="0.2">
      <c r="A14" s="120"/>
      <c r="B14" s="119" t="s">
        <v>107</v>
      </c>
      <c r="C14" s="113">
        <v>40.062869410059108</v>
      </c>
      <c r="D14" s="114">
        <v>57479</v>
      </c>
      <c r="E14" s="114">
        <v>57068</v>
      </c>
      <c r="F14" s="114">
        <v>57492</v>
      </c>
      <c r="G14" s="114">
        <v>55904</v>
      </c>
      <c r="H14" s="114">
        <v>55997</v>
      </c>
      <c r="I14" s="115">
        <v>1482</v>
      </c>
      <c r="J14" s="116">
        <v>2.6465703519831418</v>
      </c>
    </row>
    <row r="15" spans="1:15" s="110" customFormat="1" ht="13.5" customHeight="1" x14ac:dyDescent="0.2">
      <c r="A15" s="118" t="s">
        <v>105</v>
      </c>
      <c r="B15" s="121" t="s">
        <v>108</v>
      </c>
      <c r="C15" s="113">
        <v>12.914018066242891</v>
      </c>
      <c r="D15" s="114">
        <v>18528</v>
      </c>
      <c r="E15" s="114">
        <v>18864</v>
      </c>
      <c r="F15" s="114">
        <v>19635</v>
      </c>
      <c r="G15" s="114">
        <v>17531</v>
      </c>
      <c r="H15" s="114">
        <v>18197</v>
      </c>
      <c r="I15" s="115">
        <v>331</v>
      </c>
      <c r="J15" s="116">
        <v>1.8189811507391329</v>
      </c>
    </row>
    <row r="16" spans="1:15" s="110" customFormat="1" ht="13.5" customHeight="1" x14ac:dyDescent="0.2">
      <c r="A16" s="118"/>
      <c r="B16" s="121" t="s">
        <v>109</v>
      </c>
      <c r="C16" s="113">
        <v>67.644557823129247</v>
      </c>
      <c r="D16" s="114">
        <v>97051</v>
      </c>
      <c r="E16" s="114">
        <v>96271</v>
      </c>
      <c r="F16" s="114">
        <v>97266</v>
      </c>
      <c r="G16" s="114">
        <v>96622</v>
      </c>
      <c r="H16" s="114">
        <v>96182</v>
      </c>
      <c r="I16" s="115">
        <v>869</v>
      </c>
      <c r="J16" s="116">
        <v>0.90349545653032792</v>
      </c>
    </row>
    <row r="17" spans="1:10" s="110" customFormat="1" ht="13.5" customHeight="1" x14ac:dyDescent="0.2">
      <c r="A17" s="118"/>
      <c r="B17" s="121" t="s">
        <v>110</v>
      </c>
      <c r="C17" s="113">
        <v>18.392438942790232</v>
      </c>
      <c r="D17" s="114">
        <v>26388</v>
      </c>
      <c r="E17" s="114">
        <v>25895</v>
      </c>
      <c r="F17" s="114">
        <v>25665</v>
      </c>
      <c r="G17" s="114">
        <v>25109</v>
      </c>
      <c r="H17" s="114">
        <v>24713</v>
      </c>
      <c r="I17" s="115">
        <v>1675</v>
      </c>
      <c r="J17" s="116">
        <v>6.7778092501922069</v>
      </c>
    </row>
    <row r="18" spans="1:10" s="110" customFormat="1" ht="13.5" customHeight="1" x14ac:dyDescent="0.2">
      <c r="A18" s="120"/>
      <c r="B18" s="121" t="s">
        <v>111</v>
      </c>
      <c r="C18" s="113">
        <v>1.048985167837627</v>
      </c>
      <c r="D18" s="114">
        <v>1505</v>
      </c>
      <c r="E18" s="114">
        <v>1501</v>
      </c>
      <c r="F18" s="114">
        <v>1474</v>
      </c>
      <c r="G18" s="114">
        <v>1436</v>
      </c>
      <c r="H18" s="114">
        <v>1380</v>
      </c>
      <c r="I18" s="115">
        <v>125</v>
      </c>
      <c r="J18" s="116">
        <v>9.0579710144927539</v>
      </c>
    </row>
    <row r="19" spans="1:10" s="110" customFormat="1" ht="13.5" customHeight="1" x14ac:dyDescent="0.2">
      <c r="A19" s="120"/>
      <c r="B19" s="121" t="s">
        <v>112</v>
      </c>
      <c r="C19" s="113">
        <v>0.272527043604327</v>
      </c>
      <c r="D19" s="114">
        <v>391</v>
      </c>
      <c r="E19" s="114">
        <v>383</v>
      </c>
      <c r="F19" s="114">
        <v>381</v>
      </c>
      <c r="G19" s="114">
        <v>328</v>
      </c>
      <c r="H19" s="114">
        <v>300</v>
      </c>
      <c r="I19" s="115">
        <v>91</v>
      </c>
      <c r="J19" s="116">
        <v>30.333333333333332</v>
      </c>
    </row>
    <row r="20" spans="1:10" s="110" customFormat="1" ht="13.5" customHeight="1" x14ac:dyDescent="0.2">
      <c r="A20" s="118" t="s">
        <v>113</v>
      </c>
      <c r="B20" s="122" t="s">
        <v>114</v>
      </c>
      <c r="C20" s="113">
        <v>74.59992193598751</v>
      </c>
      <c r="D20" s="114">
        <v>107030</v>
      </c>
      <c r="E20" s="114">
        <v>106384</v>
      </c>
      <c r="F20" s="114">
        <v>107782</v>
      </c>
      <c r="G20" s="114">
        <v>105147</v>
      </c>
      <c r="H20" s="114">
        <v>105390</v>
      </c>
      <c r="I20" s="115">
        <v>1640</v>
      </c>
      <c r="J20" s="116">
        <v>1.5561248695322136</v>
      </c>
    </row>
    <row r="21" spans="1:10" s="110" customFormat="1" ht="13.5" customHeight="1" x14ac:dyDescent="0.2">
      <c r="A21" s="120"/>
      <c r="B21" s="122" t="s">
        <v>115</v>
      </c>
      <c r="C21" s="113">
        <v>25.40007806401249</v>
      </c>
      <c r="D21" s="114">
        <v>36442</v>
      </c>
      <c r="E21" s="114">
        <v>36147</v>
      </c>
      <c r="F21" s="114">
        <v>36258</v>
      </c>
      <c r="G21" s="114">
        <v>35551</v>
      </c>
      <c r="H21" s="114">
        <v>35082</v>
      </c>
      <c r="I21" s="115">
        <v>1360</v>
      </c>
      <c r="J21" s="116">
        <v>3.8766318909982327</v>
      </c>
    </row>
    <row r="22" spans="1:10" s="110" customFormat="1" ht="13.5" customHeight="1" x14ac:dyDescent="0.2">
      <c r="A22" s="118" t="s">
        <v>113</v>
      </c>
      <c r="B22" s="122" t="s">
        <v>116</v>
      </c>
      <c r="C22" s="113">
        <v>89.555453328872531</v>
      </c>
      <c r="D22" s="114">
        <v>128487</v>
      </c>
      <c r="E22" s="114">
        <v>128593</v>
      </c>
      <c r="F22" s="114">
        <v>129473</v>
      </c>
      <c r="G22" s="114">
        <v>126743</v>
      </c>
      <c r="H22" s="114">
        <v>126705</v>
      </c>
      <c r="I22" s="115">
        <v>1782</v>
      </c>
      <c r="J22" s="116">
        <v>1.4064164792233929</v>
      </c>
    </row>
    <row r="23" spans="1:10" s="110" customFormat="1" ht="13.5" customHeight="1" x14ac:dyDescent="0.2">
      <c r="A23" s="123"/>
      <c r="B23" s="124" t="s">
        <v>117</v>
      </c>
      <c r="C23" s="125">
        <v>10.418757667001227</v>
      </c>
      <c r="D23" s="114">
        <v>14948</v>
      </c>
      <c r="E23" s="114">
        <v>13899</v>
      </c>
      <c r="F23" s="114">
        <v>14530</v>
      </c>
      <c r="G23" s="114">
        <v>13916</v>
      </c>
      <c r="H23" s="114">
        <v>13727</v>
      </c>
      <c r="I23" s="115">
        <v>1221</v>
      </c>
      <c r="J23" s="116">
        <v>8.8948787061994601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38071</v>
      </c>
      <c r="E26" s="114">
        <v>39192</v>
      </c>
      <c r="F26" s="114">
        <v>39538</v>
      </c>
      <c r="G26" s="114">
        <v>39735</v>
      </c>
      <c r="H26" s="140">
        <v>38980</v>
      </c>
      <c r="I26" s="115">
        <v>-909</v>
      </c>
      <c r="J26" s="116">
        <v>-2.3319651103129808</v>
      </c>
    </row>
    <row r="27" spans="1:10" s="110" customFormat="1" ht="13.5" customHeight="1" x14ac:dyDescent="0.2">
      <c r="A27" s="118" t="s">
        <v>105</v>
      </c>
      <c r="B27" s="119" t="s">
        <v>106</v>
      </c>
      <c r="C27" s="113">
        <v>40.390323343227131</v>
      </c>
      <c r="D27" s="115">
        <v>15377</v>
      </c>
      <c r="E27" s="114">
        <v>15755</v>
      </c>
      <c r="F27" s="114">
        <v>15794</v>
      </c>
      <c r="G27" s="114">
        <v>15801</v>
      </c>
      <c r="H27" s="140">
        <v>15455</v>
      </c>
      <c r="I27" s="115">
        <v>-78</v>
      </c>
      <c r="J27" s="116">
        <v>-0.50469103849886765</v>
      </c>
    </row>
    <row r="28" spans="1:10" s="110" customFormat="1" ht="13.5" customHeight="1" x14ac:dyDescent="0.2">
      <c r="A28" s="120"/>
      <c r="B28" s="119" t="s">
        <v>107</v>
      </c>
      <c r="C28" s="113">
        <v>59.609676656772869</v>
      </c>
      <c r="D28" s="115">
        <v>22694</v>
      </c>
      <c r="E28" s="114">
        <v>23437</v>
      </c>
      <c r="F28" s="114">
        <v>23744</v>
      </c>
      <c r="G28" s="114">
        <v>23934</v>
      </c>
      <c r="H28" s="140">
        <v>23525</v>
      </c>
      <c r="I28" s="115">
        <v>-831</v>
      </c>
      <c r="J28" s="116">
        <v>-3.5324123273113708</v>
      </c>
    </row>
    <row r="29" spans="1:10" s="110" customFormat="1" ht="13.5" customHeight="1" x14ac:dyDescent="0.2">
      <c r="A29" s="118" t="s">
        <v>105</v>
      </c>
      <c r="B29" s="121" t="s">
        <v>108</v>
      </c>
      <c r="C29" s="113">
        <v>18.625725617924406</v>
      </c>
      <c r="D29" s="115">
        <v>7091</v>
      </c>
      <c r="E29" s="114">
        <v>7426</v>
      </c>
      <c r="F29" s="114">
        <v>7447</v>
      </c>
      <c r="G29" s="114">
        <v>7597</v>
      </c>
      <c r="H29" s="140">
        <v>7234</v>
      </c>
      <c r="I29" s="115">
        <v>-143</v>
      </c>
      <c r="J29" s="116">
        <v>-1.9767763339784352</v>
      </c>
    </row>
    <row r="30" spans="1:10" s="110" customFormat="1" ht="13.5" customHeight="1" x14ac:dyDescent="0.2">
      <c r="A30" s="118"/>
      <c r="B30" s="121" t="s">
        <v>109</v>
      </c>
      <c r="C30" s="113">
        <v>45.7960127130887</v>
      </c>
      <c r="D30" s="115">
        <v>17435</v>
      </c>
      <c r="E30" s="114">
        <v>18070</v>
      </c>
      <c r="F30" s="114">
        <v>18327</v>
      </c>
      <c r="G30" s="114">
        <v>18457</v>
      </c>
      <c r="H30" s="140">
        <v>18280</v>
      </c>
      <c r="I30" s="115">
        <v>-845</v>
      </c>
      <c r="J30" s="116">
        <v>-4.6225382932166301</v>
      </c>
    </row>
    <row r="31" spans="1:10" s="110" customFormat="1" ht="13.5" customHeight="1" x14ac:dyDescent="0.2">
      <c r="A31" s="118"/>
      <c r="B31" s="121" t="s">
        <v>110</v>
      </c>
      <c r="C31" s="113">
        <v>20.209608363321163</v>
      </c>
      <c r="D31" s="115">
        <v>7694</v>
      </c>
      <c r="E31" s="114">
        <v>7751</v>
      </c>
      <c r="F31" s="114">
        <v>7838</v>
      </c>
      <c r="G31" s="114">
        <v>7847</v>
      </c>
      <c r="H31" s="140">
        <v>7751</v>
      </c>
      <c r="I31" s="115">
        <v>-57</v>
      </c>
      <c r="J31" s="116">
        <v>-0.73538898206683012</v>
      </c>
    </row>
    <row r="32" spans="1:10" s="110" customFormat="1" ht="13.5" customHeight="1" x14ac:dyDescent="0.2">
      <c r="A32" s="120"/>
      <c r="B32" s="121" t="s">
        <v>111</v>
      </c>
      <c r="C32" s="113">
        <v>15.368653305665729</v>
      </c>
      <c r="D32" s="115">
        <v>5851</v>
      </c>
      <c r="E32" s="114">
        <v>5945</v>
      </c>
      <c r="F32" s="114">
        <v>5926</v>
      </c>
      <c r="G32" s="114">
        <v>5834</v>
      </c>
      <c r="H32" s="140">
        <v>5715</v>
      </c>
      <c r="I32" s="115">
        <v>136</v>
      </c>
      <c r="J32" s="116">
        <v>2.379702537182852</v>
      </c>
    </row>
    <row r="33" spans="1:10" s="110" customFormat="1" ht="13.5" customHeight="1" x14ac:dyDescent="0.2">
      <c r="A33" s="120"/>
      <c r="B33" s="121" t="s">
        <v>112</v>
      </c>
      <c r="C33" s="113">
        <v>1.6048961151532664</v>
      </c>
      <c r="D33" s="115">
        <v>611</v>
      </c>
      <c r="E33" s="114">
        <v>634</v>
      </c>
      <c r="F33" s="114">
        <v>663</v>
      </c>
      <c r="G33" s="114">
        <v>554</v>
      </c>
      <c r="H33" s="140">
        <v>534</v>
      </c>
      <c r="I33" s="115">
        <v>77</v>
      </c>
      <c r="J33" s="116">
        <v>14.419475655430711</v>
      </c>
    </row>
    <row r="34" spans="1:10" s="110" customFormat="1" ht="13.5" customHeight="1" x14ac:dyDescent="0.2">
      <c r="A34" s="118" t="s">
        <v>113</v>
      </c>
      <c r="B34" s="122" t="s">
        <v>116</v>
      </c>
      <c r="C34" s="113">
        <v>93.349268472065347</v>
      </c>
      <c r="D34" s="115">
        <v>35539</v>
      </c>
      <c r="E34" s="114">
        <v>36675</v>
      </c>
      <c r="F34" s="114">
        <v>37063</v>
      </c>
      <c r="G34" s="114">
        <v>37255</v>
      </c>
      <c r="H34" s="140">
        <v>36706</v>
      </c>
      <c r="I34" s="115">
        <v>-1167</v>
      </c>
      <c r="J34" s="116">
        <v>-3.1793167329591894</v>
      </c>
    </row>
    <row r="35" spans="1:10" s="110" customFormat="1" ht="13.5" customHeight="1" x14ac:dyDescent="0.2">
      <c r="A35" s="118"/>
      <c r="B35" s="119" t="s">
        <v>117</v>
      </c>
      <c r="C35" s="113">
        <v>6.5088912820782223</v>
      </c>
      <c r="D35" s="115">
        <v>2478</v>
      </c>
      <c r="E35" s="114">
        <v>2459</v>
      </c>
      <c r="F35" s="114">
        <v>2408</v>
      </c>
      <c r="G35" s="114">
        <v>2410</v>
      </c>
      <c r="H35" s="140">
        <v>2216</v>
      </c>
      <c r="I35" s="115">
        <v>262</v>
      </c>
      <c r="J35" s="116">
        <v>11.823104693140793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24621</v>
      </c>
      <c r="E37" s="114">
        <v>25317</v>
      </c>
      <c r="F37" s="114">
        <v>25356</v>
      </c>
      <c r="G37" s="114">
        <v>26127</v>
      </c>
      <c r="H37" s="140">
        <v>25665</v>
      </c>
      <c r="I37" s="115">
        <v>-1044</v>
      </c>
      <c r="J37" s="116">
        <v>-4.0677966101694913</v>
      </c>
    </row>
    <row r="38" spans="1:10" s="110" customFormat="1" ht="13.5" customHeight="1" x14ac:dyDescent="0.2">
      <c r="A38" s="118" t="s">
        <v>105</v>
      </c>
      <c r="B38" s="119" t="s">
        <v>106</v>
      </c>
      <c r="C38" s="113">
        <v>34.970147435116367</v>
      </c>
      <c r="D38" s="115">
        <v>8610</v>
      </c>
      <c r="E38" s="114">
        <v>8720</v>
      </c>
      <c r="F38" s="114">
        <v>8593</v>
      </c>
      <c r="G38" s="114">
        <v>8917</v>
      </c>
      <c r="H38" s="140">
        <v>8712</v>
      </c>
      <c r="I38" s="115">
        <v>-102</v>
      </c>
      <c r="J38" s="116">
        <v>-1.1707988980716253</v>
      </c>
    </row>
    <row r="39" spans="1:10" s="110" customFormat="1" ht="13.5" customHeight="1" x14ac:dyDescent="0.2">
      <c r="A39" s="120"/>
      <c r="B39" s="119" t="s">
        <v>107</v>
      </c>
      <c r="C39" s="113">
        <v>65.02985256488364</v>
      </c>
      <c r="D39" s="115">
        <v>16011</v>
      </c>
      <c r="E39" s="114">
        <v>16597</v>
      </c>
      <c r="F39" s="114">
        <v>16763</v>
      </c>
      <c r="G39" s="114">
        <v>17210</v>
      </c>
      <c r="H39" s="140">
        <v>16953</v>
      </c>
      <c r="I39" s="115">
        <v>-942</v>
      </c>
      <c r="J39" s="116">
        <v>-5.556538665722881</v>
      </c>
    </row>
    <row r="40" spans="1:10" s="110" customFormat="1" ht="13.5" customHeight="1" x14ac:dyDescent="0.2">
      <c r="A40" s="118" t="s">
        <v>105</v>
      </c>
      <c r="B40" s="121" t="s">
        <v>108</v>
      </c>
      <c r="C40" s="113">
        <v>20.401283457211324</v>
      </c>
      <c r="D40" s="115">
        <v>5023</v>
      </c>
      <c r="E40" s="114">
        <v>5146</v>
      </c>
      <c r="F40" s="114">
        <v>5013</v>
      </c>
      <c r="G40" s="114">
        <v>5538</v>
      </c>
      <c r="H40" s="140">
        <v>5141</v>
      </c>
      <c r="I40" s="115">
        <v>-118</v>
      </c>
      <c r="J40" s="116">
        <v>-2.2952732931336315</v>
      </c>
    </row>
    <row r="41" spans="1:10" s="110" customFormat="1" ht="13.5" customHeight="1" x14ac:dyDescent="0.2">
      <c r="A41" s="118"/>
      <c r="B41" s="121" t="s">
        <v>109</v>
      </c>
      <c r="C41" s="113">
        <v>33.556719873278908</v>
      </c>
      <c r="D41" s="115">
        <v>8262</v>
      </c>
      <c r="E41" s="114">
        <v>8688</v>
      </c>
      <c r="F41" s="114">
        <v>8781</v>
      </c>
      <c r="G41" s="114">
        <v>9048</v>
      </c>
      <c r="H41" s="140">
        <v>9126</v>
      </c>
      <c r="I41" s="115">
        <v>-864</v>
      </c>
      <c r="J41" s="116">
        <v>-9.4674556213017755</v>
      </c>
    </row>
    <row r="42" spans="1:10" s="110" customFormat="1" ht="13.5" customHeight="1" x14ac:dyDescent="0.2">
      <c r="A42" s="118"/>
      <c r="B42" s="121" t="s">
        <v>110</v>
      </c>
      <c r="C42" s="113">
        <v>22.712318752284634</v>
      </c>
      <c r="D42" s="115">
        <v>5592</v>
      </c>
      <c r="E42" s="114">
        <v>5657</v>
      </c>
      <c r="F42" s="114">
        <v>5761</v>
      </c>
      <c r="G42" s="114">
        <v>5820</v>
      </c>
      <c r="H42" s="140">
        <v>5784</v>
      </c>
      <c r="I42" s="115">
        <v>-192</v>
      </c>
      <c r="J42" s="116">
        <v>-3.3195020746887969</v>
      </c>
    </row>
    <row r="43" spans="1:10" s="110" customFormat="1" ht="13.5" customHeight="1" x14ac:dyDescent="0.2">
      <c r="A43" s="120"/>
      <c r="B43" s="121" t="s">
        <v>111</v>
      </c>
      <c r="C43" s="113">
        <v>23.329677917225133</v>
      </c>
      <c r="D43" s="115">
        <v>5744</v>
      </c>
      <c r="E43" s="114">
        <v>5826</v>
      </c>
      <c r="F43" s="114">
        <v>5801</v>
      </c>
      <c r="G43" s="114">
        <v>5721</v>
      </c>
      <c r="H43" s="140">
        <v>5614</v>
      </c>
      <c r="I43" s="115">
        <v>130</v>
      </c>
      <c r="J43" s="116">
        <v>2.3156394727467045</v>
      </c>
    </row>
    <row r="44" spans="1:10" s="110" customFormat="1" ht="13.5" customHeight="1" x14ac:dyDescent="0.2">
      <c r="A44" s="120"/>
      <c r="B44" s="121" t="s">
        <v>112</v>
      </c>
      <c r="C44" s="113">
        <v>2.3557126030624262</v>
      </c>
      <c r="D44" s="115">
        <v>580</v>
      </c>
      <c r="E44" s="114">
        <v>601</v>
      </c>
      <c r="F44" s="114">
        <v>631</v>
      </c>
      <c r="G44" s="114">
        <v>532</v>
      </c>
      <c r="H44" s="140">
        <v>517</v>
      </c>
      <c r="I44" s="115">
        <v>63</v>
      </c>
      <c r="J44" s="116">
        <v>12.185686653771761</v>
      </c>
    </row>
    <row r="45" spans="1:10" s="110" customFormat="1" ht="13.5" customHeight="1" x14ac:dyDescent="0.2">
      <c r="A45" s="118" t="s">
        <v>113</v>
      </c>
      <c r="B45" s="122" t="s">
        <v>116</v>
      </c>
      <c r="C45" s="113">
        <v>93.708622720441895</v>
      </c>
      <c r="D45" s="115">
        <v>23072</v>
      </c>
      <c r="E45" s="114">
        <v>23730</v>
      </c>
      <c r="F45" s="114">
        <v>23848</v>
      </c>
      <c r="G45" s="114">
        <v>24573</v>
      </c>
      <c r="H45" s="140">
        <v>24182</v>
      </c>
      <c r="I45" s="115">
        <v>-1110</v>
      </c>
      <c r="J45" s="116">
        <v>-4.5901910511951041</v>
      </c>
    </row>
    <row r="46" spans="1:10" s="110" customFormat="1" ht="13.5" customHeight="1" x14ac:dyDescent="0.2">
      <c r="A46" s="118"/>
      <c r="B46" s="119" t="s">
        <v>117</v>
      </c>
      <c r="C46" s="113">
        <v>6.0801754599731934</v>
      </c>
      <c r="D46" s="115">
        <v>1497</v>
      </c>
      <c r="E46" s="114">
        <v>1531</v>
      </c>
      <c r="F46" s="114">
        <v>1443</v>
      </c>
      <c r="G46" s="114">
        <v>1488</v>
      </c>
      <c r="H46" s="140">
        <v>1429</v>
      </c>
      <c r="I46" s="115">
        <v>68</v>
      </c>
      <c r="J46" s="116">
        <v>4.7585724282715187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13450</v>
      </c>
      <c r="E48" s="114">
        <v>13875</v>
      </c>
      <c r="F48" s="114">
        <v>14182</v>
      </c>
      <c r="G48" s="114">
        <v>13608</v>
      </c>
      <c r="H48" s="140">
        <v>13315</v>
      </c>
      <c r="I48" s="115">
        <v>135</v>
      </c>
      <c r="J48" s="116">
        <v>1.0138941043935412</v>
      </c>
    </row>
    <row r="49" spans="1:12" s="110" customFormat="1" ht="13.5" customHeight="1" x14ac:dyDescent="0.2">
      <c r="A49" s="118" t="s">
        <v>105</v>
      </c>
      <c r="B49" s="119" t="s">
        <v>106</v>
      </c>
      <c r="C49" s="113">
        <v>50.312267657992564</v>
      </c>
      <c r="D49" s="115">
        <v>6767</v>
      </c>
      <c r="E49" s="114">
        <v>7035</v>
      </c>
      <c r="F49" s="114">
        <v>7201</v>
      </c>
      <c r="G49" s="114">
        <v>6884</v>
      </c>
      <c r="H49" s="140">
        <v>6743</v>
      </c>
      <c r="I49" s="115">
        <v>24</v>
      </c>
      <c r="J49" s="116">
        <v>0.35592466261308026</v>
      </c>
    </row>
    <row r="50" spans="1:12" s="110" customFormat="1" ht="13.5" customHeight="1" x14ac:dyDescent="0.2">
      <c r="A50" s="120"/>
      <c r="B50" s="119" t="s">
        <v>107</v>
      </c>
      <c r="C50" s="113">
        <v>49.687732342007436</v>
      </c>
      <c r="D50" s="115">
        <v>6683</v>
      </c>
      <c r="E50" s="114">
        <v>6840</v>
      </c>
      <c r="F50" s="114">
        <v>6981</v>
      </c>
      <c r="G50" s="114">
        <v>6724</v>
      </c>
      <c r="H50" s="140">
        <v>6572</v>
      </c>
      <c r="I50" s="115">
        <v>111</v>
      </c>
      <c r="J50" s="116">
        <v>1.6889835666463786</v>
      </c>
    </row>
    <row r="51" spans="1:12" s="110" customFormat="1" ht="13.5" customHeight="1" x14ac:dyDescent="0.2">
      <c r="A51" s="118" t="s">
        <v>105</v>
      </c>
      <c r="B51" s="121" t="s">
        <v>108</v>
      </c>
      <c r="C51" s="113">
        <v>15.375464684014871</v>
      </c>
      <c r="D51" s="115">
        <v>2068</v>
      </c>
      <c r="E51" s="114">
        <v>2280</v>
      </c>
      <c r="F51" s="114">
        <v>2434</v>
      </c>
      <c r="G51" s="114">
        <v>2059</v>
      </c>
      <c r="H51" s="140">
        <v>2093</v>
      </c>
      <c r="I51" s="115">
        <v>-25</v>
      </c>
      <c r="J51" s="116">
        <v>-1.1944577161968466</v>
      </c>
    </row>
    <row r="52" spans="1:12" s="110" customFormat="1" ht="13.5" customHeight="1" x14ac:dyDescent="0.2">
      <c r="A52" s="118"/>
      <c r="B52" s="121" t="s">
        <v>109</v>
      </c>
      <c r="C52" s="113">
        <v>68.20074349442379</v>
      </c>
      <c r="D52" s="115">
        <v>9173</v>
      </c>
      <c r="E52" s="114">
        <v>9382</v>
      </c>
      <c r="F52" s="114">
        <v>9546</v>
      </c>
      <c r="G52" s="114">
        <v>9409</v>
      </c>
      <c r="H52" s="140">
        <v>9154</v>
      </c>
      <c r="I52" s="115">
        <v>19</v>
      </c>
      <c r="J52" s="116">
        <v>0.20755953681450731</v>
      </c>
    </row>
    <row r="53" spans="1:12" s="110" customFormat="1" ht="13.5" customHeight="1" x14ac:dyDescent="0.2">
      <c r="A53" s="118"/>
      <c r="B53" s="121" t="s">
        <v>110</v>
      </c>
      <c r="C53" s="113">
        <v>15.628252788104088</v>
      </c>
      <c r="D53" s="115">
        <v>2102</v>
      </c>
      <c r="E53" s="114">
        <v>2094</v>
      </c>
      <c r="F53" s="114">
        <v>2077</v>
      </c>
      <c r="G53" s="114">
        <v>2027</v>
      </c>
      <c r="H53" s="140">
        <v>1967</v>
      </c>
      <c r="I53" s="115">
        <v>135</v>
      </c>
      <c r="J53" s="116">
        <v>6.8632435180477884</v>
      </c>
    </row>
    <row r="54" spans="1:12" s="110" customFormat="1" ht="13.5" customHeight="1" x14ac:dyDescent="0.2">
      <c r="A54" s="120"/>
      <c r="B54" s="121" t="s">
        <v>111</v>
      </c>
      <c r="C54" s="113">
        <v>0.79553903345724908</v>
      </c>
      <c r="D54" s="115">
        <v>107</v>
      </c>
      <c r="E54" s="114">
        <v>119</v>
      </c>
      <c r="F54" s="114">
        <v>125</v>
      </c>
      <c r="G54" s="114">
        <v>113</v>
      </c>
      <c r="H54" s="140">
        <v>101</v>
      </c>
      <c r="I54" s="115">
        <v>6</v>
      </c>
      <c r="J54" s="116">
        <v>5.9405940594059405</v>
      </c>
    </row>
    <row r="55" spans="1:12" s="110" customFormat="1" ht="13.5" customHeight="1" x14ac:dyDescent="0.2">
      <c r="A55" s="120"/>
      <c r="B55" s="121" t="s">
        <v>112</v>
      </c>
      <c r="C55" s="113">
        <v>0.23048327137546468</v>
      </c>
      <c r="D55" s="115">
        <v>31</v>
      </c>
      <c r="E55" s="114">
        <v>33</v>
      </c>
      <c r="F55" s="114">
        <v>32</v>
      </c>
      <c r="G55" s="114">
        <v>22</v>
      </c>
      <c r="H55" s="140">
        <v>17</v>
      </c>
      <c r="I55" s="115">
        <v>14</v>
      </c>
      <c r="J55" s="116">
        <v>82.352941176470594</v>
      </c>
    </row>
    <row r="56" spans="1:12" s="110" customFormat="1" ht="13.5" customHeight="1" x14ac:dyDescent="0.2">
      <c r="A56" s="118" t="s">
        <v>113</v>
      </c>
      <c r="B56" s="122" t="s">
        <v>116</v>
      </c>
      <c r="C56" s="113">
        <v>92.6914498141264</v>
      </c>
      <c r="D56" s="115">
        <v>12467</v>
      </c>
      <c r="E56" s="114">
        <v>12945</v>
      </c>
      <c r="F56" s="114">
        <v>13215</v>
      </c>
      <c r="G56" s="114">
        <v>12682</v>
      </c>
      <c r="H56" s="140">
        <v>12524</v>
      </c>
      <c r="I56" s="115">
        <v>-57</v>
      </c>
      <c r="J56" s="116">
        <v>-0.45512615777706805</v>
      </c>
    </row>
    <row r="57" spans="1:12" s="110" customFormat="1" ht="13.5" customHeight="1" x14ac:dyDescent="0.2">
      <c r="A57" s="142"/>
      <c r="B57" s="124" t="s">
        <v>117</v>
      </c>
      <c r="C57" s="125">
        <v>7.2936802973977697</v>
      </c>
      <c r="D57" s="143">
        <v>981</v>
      </c>
      <c r="E57" s="144">
        <v>928</v>
      </c>
      <c r="F57" s="144">
        <v>965</v>
      </c>
      <c r="G57" s="144">
        <v>922</v>
      </c>
      <c r="H57" s="145">
        <v>787</v>
      </c>
      <c r="I57" s="143">
        <v>194</v>
      </c>
      <c r="J57" s="146">
        <v>24.650571791613721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143472</v>
      </c>
      <c r="E12" s="236">
        <v>142531</v>
      </c>
      <c r="F12" s="114">
        <v>144040</v>
      </c>
      <c r="G12" s="114">
        <v>140698</v>
      </c>
      <c r="H12" s="140">
        <v>140472</v>
      </c>
      <c r="I12" s="115">
        <v>3000</v>
      </c>
      <c r="J12" s="116">
        <v>2.1356569280710747</v>
      </c>
    </row>
    <row r="13" spans="1:15" s="110" customFormat="1" ht="12" customHeight="1" x14ac:dyDescent="0.2">
      <c r="A13" s="118" t="s">
        <v>105</v>
      </c>
      <c r="B13" s="119" t="s">
        <v>106</v>
      </c>
      <c r="C13" s="113">
        <v>59.937130589940892</v>
      </c>
      <c r="D13" s="115">
        <v>85993</v>
      </c>
      <c r="E13" s="114">
        <v>85463</v>
      </c>
      <c r="F13" s="114">
        <v>86548</v>
      </c>
      <c r="G13" s="114">
        <v>84794</v>
      </c>
      <c r="H13" s="140">
        <v>84475</v>
      </c>
      <c r="I13" s="115">
        <v>1518</v>
      </c>
      <c r="J13" s="116">
        <v>1.7969813554306007</v>
      </c>
    </row>
    <row r="14" spans="1:15" s="110" customFormat="1" ht="12" customHeight="1" x14ac:dyDescent="0.2">
      <c r="A14" s="118"/>
      <c r="B14" s="119" t="s">
        <v>107</v>
      </c>
      <c r="C14" s="113">
        <v>40.062869410059108</v>
      </c>
      <c r="D14" s="115">
        <v>57479</v>
      </c>
      <c r="E14" s="114">
        <v>57068</v>
      </c>
      <c r="F14" s="114">
        <v>57492</v>
      </c>
      <c r="G14" s="114">
        <v>55904</v>
      </c>
      <c r="H14" s="140">
        <v>55997</v>
      </c>
      <c r="I14" s="115">
        <v>1482</v>
      </c>
      <c r="J14" s="116">
        <v>2.6465703519831418</v>
      </c>
    </row>
    <row r="15" spans="1:15" s="110" customFormat="1" ht="12" customHeight="1" x14ac:dyDescent="0.2">
      <c r="A15" s="118" t="s">
        <v>105</v>
      </c>
      <c r="B15" s="121" t="s">
        <v>108</v>
      </c>
      <c r="C15" s="113">
        <v>12.914018066242891</v>
      </c>
      <c r="D15" s="115">
        <v>18528</v>
      </c>
      <c r="E15" s="114">
        <v>18864</v>
      </c>
      <c r="F15" s="114">
        <v>19635</v>
      </c>
      <c r="G15" s="114">
        <v>17531</v>
      </c>
      <c r="H15" s="140">
        <v>18197</v>
      </c>
      <c r="I15" s="115">
        <v>331</v>
      </c>
      <c r="J15" s="116">
        <v>1.8189811507391329</v>
      </c>
    </row>
    <row r="16" spans="1:15" s="110" customFormat="1" ht="12" customHeight="1" x14ac:dyDescent="0.2">
      <c r="A16" s="118"/>
      <c r="B16" s="121" t="s">
        <v>109</v>
      </c>
      <c r="C16" s="113">
        <v>67.644557823129247</v>
      </c>
      <c r="D16" s="115">
        <v>97051</v>
      </c>
      <c r="E16" s="114">
        <v>96271</v>
      </c>
      <c r="F16" s="114">
        <v>97266</v>
      </c>
      <c r="G16" s="114">
        <v>96622</v>
      </c>
      <c r="H16" s="140">
        <v>96182</v>
      </c>
      <c r="I16" s="115">
        <v>869</v>
      </c>
      <c r="J16" s="116">
        <v>0.90349545653032792</v>
      </c>
    </row>
    <row r="17" spans="1:10" s="110" customFormat="1" ht="12" customHeight="1" x14ac:dyDescent="0.2">
      <c r="A17" s="118"/>
      <c r="B17" s="121" t="s">
        <v>110</v>
      </c>
      <c r="C17" s="113">
        <v>18.392438942790232</v>
      </c>
      <c r="D17" s="115">
        <v>26388</v>
      </c>
      <c r="E17" s="114">
        <v>25895</v>
      </c>
      <c r="F17" s="114">
        <v>25665</v>
      </c>
      <c r="G17" s="114">
        <v>25109</v>
      </c>
      <c r="H17" s="140">
        <v>24713</v>
      </c>
      <c r="I17" s="115">
        <v>1675</v>
      </c>
      <c r="J17" s="116">
        <v>6.7778092501922069</v>
      </c>
    </row>
    <row r="18" spans="1:10" s="110" customFormat="1" ht="12" customHeight="1" x14ac:dyDescent="0.2">
      <c r="A18" s="120"/>
      <c r="B18" s="121" t="s">
        <v>111</v>
      </c>
      <c r="C18" s="113">
        <v>1.048985167837627</v>
      </c>
      <c r="D18" s="115">
        <v>1505</v>
      </c>
      <c r="E18" s="114">
        <v>1501</v>
      </c>
      <c r="F18" s="114">
        <v>1474</v>
      </c>
      <c r="G18" s="114">
        <v>1436</v>
      </c>
      <c r="H18" s="140">
        <v>1380</v>
      </c>
      <c r="I18" s="115">
        <v>125</v>
      </c>
      <c r="J18" s="116">
        <v>9.0579710144927539</v>
      </c>
    </row>
    <row r="19" spans="1:10" s="110" customFormat="1" ht="12" customHeight="1" x14ac:dyDescent="0.2">
      <c r="A19" s="120"/>
      <c r="B19" s="121" t="s">
        <v>112</v>
      </c>
      <c r="C19" s="113">
        <v>0.272527043604327</v>
      </c>
      <c r="D19" s="115">
        <v>391</v>
      </c>
      <c r="E19" s="114">
        <v>383</v>
      </c>
      <c r="F19" s="114">
        <v>381</v>
      </c>
      <c r="G19" s="114">
        <v>328</v>
      </c>
      <c r="H19" s="140">
        <v>300</v>
      </c>
      <c r="I19" s="115">
        <v>91</v>
      </c>
      <c r="J19" s="116">
        <v>30.333333333333332</v>
      </c>
    </row>
    <row r="20" spans="1:10" s="110" customFormat="1" ht="12" customHeight="1" x14ac:dyDescent="0.2">
      <c r="A20" s="118" t="s">
        <v>113</v>
      </c>
      <c r="B20" s="119" t="s">
        <v>181</v>
      </c>
      <c r="C20" s="113">
        <v>74.59992193598751</v>
      </c>
      <c r="D20" s="115">
        <v>107030</v>
      </c>
      <c r="E20" s="114">
        <v>106384</v>
      </c>
      <c r="F20" s="114">
        <v>107782</v>
      </c>
      <c r="G20" s="114">
        <v>105147</v>
      </c>
      <c r="H20" s="140">
        <v>105390</v>
      </c>
      <c r="I20" s="115">
        <v>1640</v>
      </c>
      <c r="J20" s="116">
        <v>1.5561248695322136</v>
      </c>
    </row>
    <row r="21" spans="1:10" s="110" customFormat="1" ht="12" customHeight="1" x14ac:dyDescent="0.2">
      <c r="A21" s="118"/>
      <c r="B21" s="119" t="s">
        <v>182</v>
      </c>
      <c r="C21" s="113">
        <v>25.40007806401249</v>
      </c>
      <c r="D21" s="115">
        <v>36442</v>
      </c>
      <c r="E21" s="114">
        <v>36147</v>
      </c>
      <c r="F21" s="114">
        <v>36258</v>
      </c>
      <c r="G21" s="114">
        <v>35551</v>
      </c>
      <c r="H21" s="140">
        <v>35082</v>
      </c>
      <c r="I21" s="115">
        <v>1360</v>
      </c>
      <c r="J21" s="116">
        <v>3.8766318909982327</v>
      </c>
    </row>
    <row r="22" spans="1:10" s="110" customFormat="1" ht="12" customHeight="1" x14ac:dyDescent="0.2">
      <c r="A22" s="118" t="s">
        <v>113</v>
      </c>
      <c r="B22" s="119" t="s">
        <v>116</v>
      </c>
      <c r="C22" s="113">
        <v>89.555453328872531</v>
      </c>
      <c r="D22" s="115">
        <v>128487</v>
      </c>
      <c r="E22" s="114">
        <v>128593</v>
      </c>
      <c r="F22" s="114">
        <v>129473</v>
      </c>
      <c r="G22" s="114">
        <v>126743</v>
      </c>
      <c r="H22" s="140">
        <v>126705</v>
      </c>
      <c r="I22" s="115">
        <v>1782</v>
      </c>
      <c r="J22" s="116">
        <v>1.4064164792233929</v>
      </c>
    </row>
    <row r="23" spans="1:10" s="110" customFormat="1" ht="12" customHeight="1" x14ac:dyDescent="0.2">
      <c r="A23" s="118"/>
      <c r="B23" s="119" t="s">
        <v>117</v>
      </c>
      <c r="C23" s="113">
        <v>10.418757667001227</v>
      </c>
      <c r="D23" s="115">
        <v>14948</v>
      </c>
      <c r="E23" s="114">
        <v>13899</v>
      </c>
      <c r="F23" s="114">
        <v>14530</v>
      </c>
      <c r="G23" s="114">
        <v>13916</v>
      </c>
      <c r="H23" s="140">
        <v>13727</v>
      </c>
      <c r="I23" s="115">
        <v>1221</v>
      </c>
      <c r="J23" s="116">
        <v>8.8948787061994601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3042180</v>
      </c>
      <c r="E25" s="236">
        <v>3047365</v>
      </c>
      <c r="F25" s="236">
        <v>3071798</v>
      </c>
      <c r="G25" s="236">
        <v>3007560</v>
      </c>
      <c r="H25" s="241">
        <v>3000059</v>
      </c>
      <c r="I25" s="235">
        <v>42121</v>
      </c>
      <c r="J25" s="116">
        <v>1.4040057212208159</v>
      </c>
    </row>
    <row r="26" spans="1:10" s="110" customFormat="1" ht="12" customHeight="1" x14ac:dyDescent="0.2">
      <c r="A26" s="118" t="s">
        <v>105</v>
      </c>
      <c r="B26" s="119" t="s">
        <v>106</v>
      </c>
      <c r="C26" s="113">
        <v>53.944178188009914</v>
      </c>
      <c r="D26" s="115">
        <v>1641079</v>
      </c>
      <c r="E26" s="114">
        <v>1644126</v>
      </c>
      <c r="F26" s="114">
        <v>1664193</v>
      </c>
      <c r="G26" s="114">
        <v>1629317</v>
      </c>
      <c r="H26" s="140">
        <v>1623095</v>
      </c>
      <c r="I26" s="115">
        <v>17984</v>
      </c>
      <c r="J26" s="116">
        <v>1.108006616987915</v>
      </c>
    </row>
    <row r="27" spans="1:10" s="110" customFormat="1" ht="12" customHeight="1" x14ac:dyDescent="0.2">
      <c r="A27" s="118"/>
      <c r="B27" s="119" t="s">
        <v>107</v>
      </c>
      <c r="C27" s="113">
        <v>46.055821811990086</v>
      </c>
      <c r="D27" s="115">
        <v>1401101</v>
      </c>
      <c r="E27" s="114">
        <v>1403239</v>
      </c>
      <c r="F27" s="114">
        <v>1407605</v>
      </c>
      <c r="G27" s="114">
        <v>1378243</v>
      </c>
      <c r="H27" s="140">
        <v>1376964</v>
      </c>
      <c r="I27" s="115">
        <v>24137</v>
      </c>
      <c r="J27" s="116">
        <v>1.7529143826563367</v>
      </c>
    </row>
    <row r="28" spans="1:10" s="110" customFormat="1" ht="12" customHeight="1" x14ac:dyDescent="0.2">
      <c r="A28" s="118" t="s">
        <v>105</v>
      </c>
      <c r="B28" s="121" t="s">
        <v>108</v>
      </c>
      <c r="C28" s="113">
        <v>10.871809031681229</v>
      </c>
      <c r="D28" s="115">
        <v>330740</v>
      </c>
      <c r="E28" s="114">
        <v>342915</v>
      </c>
      <c r="F28" s="114">
        <v>354809</v>
      </c>
      <c r="G28" s="114">
        <v>315767</v>
      </c>
      <c r="H28" s="140">
        <v>327828</v>
      </c>
      <c r="I28" s="115">
        <v>2912</v>
      </c>
      <c r="J28" s="116">
        <v>0.8882706785265444</v>
      </c>
    </row>
    <row r="29" spans="1:10" s="110" customFormat="1" ht="12" customHeight="1" x14ac:dyDescent="0.2">
      <c r="A29" s="118"/>
      <c r="B29" s="121" t="s">
        <v>109</v>
      </c>
      <c r="C29" s="113">
        <v>67.383060831377506</v>
      </c>
      <c r="D29" s="115">
        <v>2049914</v>
      </c>
      <c r="E29" s="114">
        <v>2050390</v>
      </c>
      <c r="F29" s="114">
        <v>2067171</v>
      </c>
      <c r="G29" s="114">
        <v>2054726</v>
      </c>
      <c r="H29" s="140">
        <v>2047631</v>
      </c>
      <c r="I29" s="115">
        <v>2283</v>
      </c>
      <c r="J29" s="116">
        <v>0.11149469801932087</v>
      </c>
    </row>
    <row r="30" spans="1:10" s="110" customFormat="1" ht="12" customHeight="1" x14ac:dyDescent="0.2">
      <c r="A30" s="118"/>
      <c r="B30" s="121" t="s">
        <v>110</v>
      </c>
      <c r="C30" s="113">
        <v>20.534353654287386</v>
      </c>
      <c r="D30" s="115">
        <v>624692</v>
      </c>
      <c r="E30" s="114">
        <v>617350</v>
      </c>
      <c r="F30" s="114">
        <v>613535</v>
      </c>
      <c r="G30" s="114">
        <v>602020</v>
      </c>
      <c r="H30" s="140">
        <v>591082</v>
      </c>
      <c r="I30" s="115">
        <v>33610</v>
      </c>
      <c r="J30" s="116">
        <v>5.6861822894285394</v>
      </c>
    </row>
    <row r="31" spans="1:10" s="110" customFormat="1" ht="12" customHeight="1" x14ac:dyDescent="0.2">
      <c r="A31" s="120"/>
      <c r="B31" s="121" t="s">
        <v>111</v>
      </c>
      <c r="C31" s="113">
        <v>1.2107764826538863</v>
      </c>
      <c r="D31" s="115">
        <v>36834</v>
      </c>
      <c r="E31" s="114">
        <v>36710</v>
      </c>
      <c r="F31" s="114">
        <v>36283</v>
      </c>
      <c r="G31" s="114">
        <v>35047</v>
      </c>
      <c r="H31" s="140">
        <v>33518</v>
      </c>
      <c r="I31" s="115">
        <v>3316</v>
      </c>
      <c r="J31" s="116">
        <v>9.8931917178829281</v>
      </c>
    </row>
    <row r="32" spans="1:10" s="110" customFormat="1" ht="12" customHeight="1" x14ac:dyDescent="0.2">
      <c r="A32" s="120"/>
      <c r="B32" s="121" t="s">
        <v>112</v>
      </c>
      <c r="C32" s="113">
        <v>0.33807992952422278</v>
      </c>
      <c r="D32" s="115">
        <v>10285</v>
      </c>
      <c r="E32" s="114">
        <v>10055</v>
      </c>
      <c r="F32" s="114">
        <v>10321</v>
      </c>
      <c r="G32" s="114">
        <v>8982</v>
      </c>
      <c r="H32" s="140">
        <v>8476</v>
      </c>
      <c r="I32" s="115">
        <v>1809</v>
      </c>
      <c r="J32" s="116">
        <v>21.34261444077395</v>
      </c>
    </row>
    <row r="33" spans="1:10" s="110" customFormat="1" ht="12" customHeight="1" x14ac:dyDescent="0.2">
      <c r="A33" s="118" t="s">
        <v>113</v>
      </c>
      <c r="B33" s="119" t="s">
        <v>181</v>
      </c>
      <c r="C33" s="113">
        <v>70.020150023995953</v>
      </c>
      <c r="D33" s="115">
        <v>2130139</v>
      </c>
      <c r="E33" s="114">
        <v>2136733</v>
      </c>
      <c r="F33" s="114">
        <v>2165076</v>
      </c>
      <c r="G33" s="114">
        <v>2114966</v>
      </c>
      <c r="H33" s="140">
        <v>2118588</v>
      </c>
      <c r="I33" s="115">
        <v>11551</v>
      </c>
      <c r="J33" s="116">
        <v>0.5452216287451831</v>
      </c>
    </row>
    <row r="34" spans="1:10" s="110" customFormat="1" ht="12" customHeight="1" x14ac:dyDescent="0.2">
      <c r="A34" s="118"/>
      <c r="B34" s="119" t="s">
        <v>182</v>
      </c>
      <c r="C34" s="113">
        <v>29.979849976004051</v>
      </c>
      <c r="D34" s="115">
        <v>912041</v>
      </c>
      <c r="E34" s="114">
        <v>910632</v>
      </c>
      <c r="F34" s="114">
        <v>906722</v>
      </c>
      <c r="G34" s="114">
        <v>892594</v>
      </c>
      <c r="H34" s="140">
        <v>881471</v>
      </c>
      <c r="I34" s="115">
        <v>30570</v>
      </c>
      <c r="J34" s="116">
        <v>3.4680664480170078</v>
      </c>
    </row>
    <row r="35" spans="1:10" s="110" customFormat="1" ht="12" customHeight="1" x14ac:dyDescent="0.2">
      <c r="A35" s="118" t="s">
        <v>113</v>
      </c>
      <c r="B35" s="119" t="s">
        <v>116</v>
      </c>
      <c r="C35" s="113">
        <v>90.306523611357647</v>
      </c>
      <c r="D35" s="115">
        <v>2747287</v>
      </c>
      <c r="E35" s="114">
        <v>2759892</v>
      </c>
      <c r="F35" s="114">
        <v>2777866</v>
      </c>
      <c r="G35" s="114">
        <v>2725630</v>
      </c>
      <c r="H35" s="140">
        <v>2726580</v>
      </c>
      <c r="I35" s="115">
        <v>20707</v>
      </c>
      <c r="J35" s="116">
        <v>0.75944956685664822</v>
      </c>
    </row>
    <row r="36" spans="1:10" s="110" customFormat="1" ht="12" customHeight="1" x14ac:dyDescent="0.2">
      <c r="A36" s="118"/>
      <c r="B36" s="119" t="s">
        <v>117</v>
      </c>
      <c r="C36" s="113">
        <v>9.6545569295702425</v>
      </c>
      <c r="D36" s="115">
        <v>293709</v>
      </c>
      <c r="E36" s="114">
        <v>286294</v>
      </c>
      <c r="F36" s="114">
        <v>292731</v>
      </c>
      <c r="G36" s="114">
        <v>280719</v>
      </c>
      <c r="H36" s="140">
        <v>272279</v>
      </c>
      <c r="I36" s="115">
        <v>21430</v>
      </c>
      <c r="J36" s="116">
        <v>7.8706033149820591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136989</v>
      </c>
      <c r="E64" s="236">
        <v>135912</v>
      </c>
      <c r="F64" s="236">
        <v>137460</v>
      </c>
      <c r="G64" s="236">
        <v>134437</v>
      </c>
      <c r="H64" s="140">
        <v>134516</v>
      </c>
      <c r="I64" s="115">
        <v>2473</v>
      </c>
      <c r="J64" s="116">
        <v>1.8384430104968925</v>
      </c>
    </row>
    <row r="65" spans="1:12" s="110" customFormat="1" ht="12" customHeight="1" x14ac:dyDescent="0.2">
      <c r="A65" s="118" t="s">
        <v>105</v>
      </c>
      <c r="B65" s="119" t="s">
        <v>106</v>
      </c>
      <c r="C65" s="113">
        <v>57.653534225375758</v>
      </c>
      <c r="D65" s="235">
        <v>78979</v>
      </c>
      <c r="E65" s="236">
        <v>78339</v>
      </c>
      <c r="F65" s="236">
        <v>79625</v>
      </c>
      <c r="G65" s="236">
        <v>78032</v>
      </c>
      <c r="H65" s="140">
        <v>78129</v>
      </c>
      <c r="I65" s="115">
        <v>850</v>
      </c>
      <c r="J65" s="116">
        <v>1.0879442972519806</v>
      </c>
    </row>
    <row r="66" spans="1:12" s="110" customFormat="1" ht="12" customHeight="1" x14ac:dyDescent="0.2">
      <c r="A66" s="118"/>
      <c r="B66" s="119" t="s">
        <v>107</v>
      </c>
      <c r="C66" s="113">
        <v>42.346465774624242</v>
      </c>
      <c r="D66" s="235">
        <v>58010</v>
      </c>
      <c r="E66" s="236">
        <v>57573</v>
      </c>
      <c r="F66" s="236">
        <v>57835</v>
      </c>
      <c r="G66" s="236">
        <v>56405</v>
      </c>
      <c r="H66" s="140">
        <v>56387</v>
      </c>
      <c r="I66" s="115">
        <v>1623</v>
      </c>
      <c r="J66" s="116">
        <v>2.8783230177168497</v>
      </c>
    </row>
    <row r="67" spans="1:12" s="110" customFormat="1" ht="12" customHeight="1" x14ac:dyDescent="0.2">
      <c r="A67" s="118" t="s">
        <v>105</v>
      </c>
      <c r="B67" s="121" t="s">
        <v>108</v>
      </c>
      <c r="C67" s="113">
        <v>12.779128251173452</v>
      </c>
      <c r="D67" s="235">
        <v>17506</v>
      </c>
      <c r="E67" s="236">
        <v>17812</v>
      </c>
      <c r="F67" s="236">
        <v>18564</v>
      </c>
      <c r="G67" s="236">
        <v>16718</v>
      </c>
      <c r="H67" s="140">
        <v>17383</v>
      </c>
      <c r="I67" s="115">
        <v>123</v>
      </c>
      <c r="J67" s="116">
        <v>0.70758787320945749</v>
      </c>
    </row>
    <row r="68" spans="1:12" s="110" customFormat="1" ht="12" customHeight="1" x14ac:dyDescent="0.2">
      <c r="A68" s="118"/>
      <c r="B68" s="121" t="s">
        <v>109</v>
      </c>
      <c r="C68" s="113">
        <v>67.777704779215853</v>
      </c>
      <c r="D68" s="235">
        <v>92848</v>
      </c>
      <c r="E68" s="236">
        <v>91939</v>
      </c>
      <c r="F68" s="236">
        <v>92999</v>
      </c>
      <c r="G68" s="236">
        <v>92427</v>
      </c>
      <c r="H68" s="140">
        <v>92223</v>
      </c>
      <c r="I68" s="115">
        <v>625</v>
      </c>
      <c r="J68" s="116">
        <v>0.6777051277880789</v>
      </c>
    </row>
    <row r="69" spans="1:12" s="110" customFormat="1" ht="12" customHeight="1" x14ac:dyDescent="0.2">
      <c r="A69" s="118"/>
      <c r="B69" s="121" t="s">
        <v>110</v>
      </c>
      <c r="C69" s="113">
        <v>18.454766441101111</v>
      </c>
      <c r="D69" s="235">
        <v>25281</v>
      </c>
      <c r="E69" s="236">
        <v>24813</v>
      </c>
      <c r="F69" s="236">
        <v>24580</v>
      </c>
      <c r="G69" s="236">
        <v>23984</v>
      </c>
      <c r="H69" s="140">
        <v>23650</v>
      </c>
      <c r="I69" s="115">
        <v>1631</v>
      </c>
      <c r="J69" s="116">
        <v>6.896405919661734</v>
      </c>
    </row>
    <row r="70" spans="1:12" s="110" customFormat="1" ht="12" customHeight="1" x14ac:dyDescent="0.2">
      <c r="A70" s="120"/>
      <c r="B70" s="121" t="s">
        <v>111</v>
      </c>
      <c r="C70" s="113">
        <v>0.98840052850958837</v>
      </c>
      <c r="D70" s="235">
        <v>1354</v>
      </c>
      <c r="E70" s="236">
        <v>1348</v>
      </c>
      <c r="F70" s="236">
        <v>1317</v>
      </c>
      <c r="G70" s="236">
        <v>1308</v>
      </c>
      <c r="H70" s="140">
        <v>1260</v>
      </c>
      <c r="I70" s="115">
        <v>94</v>
      </c>
      <c r="J70" s="116">
        <v>7.4603174603174605</v>
      </c>
    </row>
    <row r="71" spans="1:12" s="110" customFormat="1" ht="12" customHeight="1" x14ac:dyDescent="0.2">
      <c r="A71" s="120"/>
      <c r="B71" s="121" t="s">
        <v>112</v>
      </c>
      <c r="C71" s="113">
        <v>0.26571476541912126</v>
      </c>
      <c r="D71" s="235">
        <v>364</v>
      </c>
      <c r="E71" s="236">
        <v>362</v>
      </c>
      <c r="F71" s="236">
        <v>350</v>
      </c>
      <c r="G71" s="236">
        <v>325</v>
      </c>
      <c r="H71" s="140">
        <v>298</v>
      </c>
      <c r="I71" s="115">
        <v>66</v>
      </c>
      <c r="J71" s="116">
        <v>22.14765100671141</v>
      </c>
    </row>
    <row r="72" spans="1:12" s="110" customFormat="1" ht="12" customHeight="1" x14ac:dyDescent="0.2">
      <c r="A72" s="118" t="s">
        <v>113</v>
      </c>
      <c r="B72" s="119" t="s">
        <v>181</v>
      </c>
      <c r="C72" s="113">
        <v>73.636569359583618</v>
      </c>
      <c r="D72" s="235">
        <v>100874</v>
      </c>
      <c r="E72" s="236">
        <v>100125</v>
      </c>
      <c r="F72" s="236">
        <v>101665</v>
      </c>
      <c r="G72" s="236">
        <v>99213</v>
      </c>
      <c r="H72" s="140">
        <v>99620</v>
      </c>
      <c r="I72" s="115">
        <v>1254</v>
      </c>
      <c r="J72" s="116">
        <v>1.2587833768319614</v>
      </c>
    </row>
    <row r="73" spans="1:12" s="110" customFormat="1" ht="12" customHeight="1" x14ac:dyDescent="0.2">
      <c r="A73" s="118"/>
      <c r="B73" s="119" t="s">
        <v>182</v>
      </c>
      <c r="C73" s="113">
        <v>26.363430640416382</v>
      </c>
      <c r="D73" s="115">
        <v>36115</v>
      </c>
      <c r="E73" s="114">
        <v>35787</v>
      </c>
      <c r="F73" s="114">
        <v>35795</v>
      </c>
      <c r="G73" s="114">
        <v>35224</v>
      </c>
      <c r="H73" s="140">
        <v>34896</v>
      </c>
      <c r="I73" s="115">
        <v>1219</v>
      </c>
      <c r="J73" s="116">
        <v>3.4932370472260432</v>
      </c>
    </row>
    <row r="74" spans="1:12" s="110" customFormat="1" ht="12" customHeight="1" x14ac:dyDescent="0.2">
      <c r="A74" s="118" t="s">
        <v>113</v>
      </c>
      <c r="B74" s="119" t="s">
        <v>116</v>
      </c>
      <c r="C74" s="113">
        <v>88.516596223054407</v>
      </c>
      <c r="D74" s="115">
        <v>121258</v>
      </c>
      <c r="E74" s="114">
        <v>121292</v>
      </c>
      <c r="F74" s="114">
        <v>122096</v>
      </c>
      <c r="G74" s="114">
        <v>119662</v>
      </c>
      <c r="H74" s="140">
        <v>119858</v>
      </c>
      <c r="I74" s="115">
        <v>1400</v>
      </c>
      <c r="J74" s="116">
        <v>1.1680488578150812</v>
      </c>
    </row>
    <row r="75" spans="1:12" s="110" customFormat="1" ht="12" customHeight="1" x14ac:dyDescent="0.2">
      <c r="A75" s="142"/>
      <c r="B75" s="124" t="s">
        <v>117</v>
      </c>
      <c r="C75" s="125">
        <v>11.452744380935696</v>
      </c>
      <c r="D75" s="143">
        <v>15689</v>
      </c>
      <c r="E75" s="144">
        <v>14576</v>
      </c>
      <c r="F75" s="144">
        <v>15320</v>
      </c>
      <c r="G75" s="144">
        <v>14731</v>
      </c>
      <c r="H75" s="145">
        <v>14619</v>
      </c>
      <c r="I75" s="143">
        <v>1070</v>
      </c>
      <c r="J75" s="146">
        <v>7.3192420822217663</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143472</v>
      </c>
      <c r="G11" s="114">
        <v>142531</v>
      </c>
      <c r="H11" s="114">
        <v>144040</v>
      </c>
      <c r="I11" s="114">
        <v>140698</v>
      </c>
      <c r="J11" s="140">
        <v>140472</v>
      </c>
      <c r="K11" s="114">
        <v>3000</v>
      </c>
      <c r="L11" s="116">
        <v>2.1356569280710747</v>
      </c>
    </row>
    <row r="12" spans="1:17" s="110" customFormat="1" ht="24.95" customHeight="1" x14ac:dyDescent="0.2">
      <c r="A12" s="604" t="s">
        <v>185</v>
      </c>
      <c r="B12" s="605"/>
      <c r="C12" s="605"/>
      <c r="D12" s="606"/>
      <c r="E12" s="113">
        <v>59.937130589940892</v>
      </c>
      <c r="F12" s="115">
        <v>85993</v>
      </c>
      <c r="G12" s="114">
        <v>85463</v>
      </c>
      <c r="H12" s="114">
        <v>86548</v>
      </c>
      <c r="I12" s="114">
        <v>84794</v>
      </c>
      <c r="J12" s="140">
        <v>84475</v>
      </c>
      <c r="K12" s="114">
        <v>1518</v>
      </c>
      <c r="L12" s="116">
        <v>1.7969813554306007</v>
      </c>
    </row>
    <row r="13" spans="1:17" s="110" customFormat="1" ht="15" customHeight="1" x14ac:dyDescent="0.2">
      <c r="A13" s="120"/>
      <c r="B13" s="612" t="s">
        <v>107</v>
      </c>
      <c r="C13" s="612"/>
      <c r="E13" s="113">
        <v>40.062869410059108</v>
      </c>
      <c r="F13" s="115">
        <v>57479</v>
      </c>
      <c r="G13" s="114">
        <v>57068</v>
      </c>
      <c r="H13" s="114">
        <v>57492</v>
      </c>
      <c r="I13" s="114">
        <v>55904</v>
      </c>
      <c r="J13" s="140">
        <v>55997</v>
      </c>
      <c r="K13" s="114">
        <v>1482</v>
      </c>
      <c r="L13" s="116">
        <v>2.6465703519831418</v>
      </c>
    </row>
    <row r="14" spans="1:17" s="110" customFormat="1" ht="24.95" customHeight="1" x14ac:dyDescent="0.2">
      <c r="A14" s="604" t="s">
        <v>186</v>
      </c>
      <c r="B14" s="605"/>
      <c r="C14" s="605"/>
      <c r="D14" s="606"/>
      <c r="E14" s="113">
        <v>12.914018066242891</v>
      </c>
      <c r="F14" s="115">
        <v>18528</v>
      </c>
      <c r="G14" s="114">
        <v>18864</v>
      </c>
      <c r="H14" s="114">
        <v>19635</v>
      </c>
      <c r="I14" s="114">
        <v>17531</v>
      </c>
      <c r="J14" s="140">
        <v>18197</v>
      </c>
      <c r="K14" s="114">
        <v>331</v>
      </c>
      <c r="L14" s="116">
        <v>1.8189811507391329</v>
      </c>
    </row>
    <row r="15" spans="1:17" s="110" customFormat="1" ht="15" customHeight="1" x14ac:dyDescent="0.2">
      <c r="A15" s="120"/>
      <c r="B15" s="119"/>
      <c r="C15" s="258" t="s">
        <v>106</v>
      </c>
      <c r="E15" s="113">
        <v>60.405872193436963</v>
      </c>
      <c r="F15" s="115">
        <v>11192</v>
      </c>
      <c r="G15" s="114">
        <v>11432</v>
      </c>
      <c r="H15" s="114">
        <v>11961</v>
      </c>
      <c r="I15" s="114">
        <v>10801</v>
      </c>
      <c r="J15" s="140">
        <v>11133</v>
      </c>
      <c r="K15" s="114">
        <v>59</v>
      </c>
      <c r="L15" s="116">
        <v>0.52995598670618882</v>
      </c>
    </row>
    <row r="16" spans="1:17" s="110" customFormat="1" ht="15" customHeight="1" x14ac:dyDescent="0.2">
      <c r="A16" s="120"/>
      <c r="B16" s="119"/>
      <c r="C16" s="258" t="s">
        <v>107</v>
      </c>
      <c r="E16" s="113">
        <v>39.594127806563037</v>
      </c>
      <c r="F16" s="115">
        <v>7336</v>
      </c>
      <c r="G16" s="114">
        <v>7432</v>
      </c>
      <c r="H16" s="114">
        <v>7674</v>
      </c>
      <c r="I16" s="114">
        <v>6730</v>
      </c>
      <c r="J16" s="140">
        <v>7064</v>
      </c>
      <c r="K16" s="114">
        <v>272</v>
      </c>
      <c r="L16" s="116">
        <v>3.8505096262740657</v>
      </c>
    </row>
    <row r="17" spans="1:12" s="110" customFormat="1" ht="15" customHeight="1" x14ac:dyDescent="0.2">
      <c r="A17" s="120"/>
      <c r="B17" s="121" t="s">
        <v>109</v>
      </c>
      <c r="C17" s="258"/>
      <c r="E17" s="113">
        <v>67.644557823129247</v>
      </c>
      <c r="F17" s="115">
        <v>97051</v>
      </c>
      <c r="G17" s="114">
        <v>96271</v>
      </c>
      <c r="H17" s="114">
        <v>97266</v>
      </c>
      <c r="I17" s="114">
        <v>96622</v>
      </c>
      <c r="J17" s="140">
        <v>96182</v>
      </c>
      <c r="K17" s="114">
        <v>869</v>
      </c>
      <c r="L17" s="116">
        <v>0.90349545653032792</v>
      </c>
    </row>
    <row r="18" spans="1:12" s="110" customFormat="1" ht="15" customHeight="1" x14ac:dyDescent="0.2">
      <c r="A18" s="120"/>
      <c r="B18" s="119"/>
      <c r="C18" s="258" t="s">
        <v>106</v>
      </c>
      <c r="E18" s="113">
        <v>59.829368064213661</v>
      </c>
      <c r="F18" s="115">
        <v>58065</v>
      </c>
      <c r="G18" s="114">
        <v>57548</v>
      </c>
      <c r="H18" s="114">
        <v>58247</v>
      </c>
      <c r="I18" s="114">
        <v>57994</v>
      </c>
      <c r="J18" s="140">
        <v>57600</v>
      </c>
      <c r="K18" s="114">
        <v>465</v>
      </c>
      <c r="L18" s="116">
        <v>0.80729166666666663</v>
      </c>
    </row>
    <row r="19" spans="1:12" s="110" customFormat="1" ht="15" customHeight="1" x14ac:dyDescent="0.2">
      <c r="A19" s="120"/>
      <c r="B19" s="119"/>
      <c r="C19" s="258" t="s">
        <v>107</v>
      </c>
      <c r="E19" s="113">
        <v>40.170631935786339</v>
      </c>
      <c r="F19" s="115">
        <v>38986</v>
      </c>
      <c r="G19" s="114">
        <v>38723</v>
      </c>
      <c r="H19" s="114">
        <v>39019</v>
      </c>
      <c r="I19" s="114">
        <v>38628</v>
      </c>
      <c r="J19" s="140">
        <v>38582</v>
      </c>
      <c r="K19" s="114">
        <v>404</v>
      </c>
      <c r="L19" s="116">
        <v>1.0471204188481675</v>
      </c>
    </row>
    <row r="20" spans="1:12" s="110" customFormat="1" ht="15" customHeight="1" x14ac:dyDescent="0.2">
      <c r="A20" s="120"/>
      <c r="B20" s="121" t="s">
        <v>110</v>
      </c>
      <c r="C20" s="258"/>
      <c r="E20" s="113">
        <v>18.392438942790232</v>
      </c>
      <c r="F20" s="115">
        <v>26388</v>
      </c>
      <c r="G20" s="114">
        <v>25895</v>
      </c>
      <c r="H20" s="114">
        <v>25665</v>
      </c>
      <c r="I20" s="114">
        <v>25109</v>
      </c>
      <c r="J20" s="140">
        <v>24713</v>
      </c>
      <c r="K20" s="114">
        <v>1675</v>
      </c>
      <c r="L20" s="116">
        <v>6.7778092501922069</v>
      </c>
    </row>
    <row r="21" spans="1:12" s="110" customFormat="1" ht="15" customHeight="1" x14ac:dyDescent="0.2">
      <c r="A21" s="120"/>
      <c r="B21" s="119"/>
      <c r="C21" s="258" t="s">
        <v>106</v>
      </c>
      <c r="E21" s="113">
        <v>59.489161740184933</v>
      </c>
      <c r="F21" s="115">
        <v>15698</v>
      </c>
      <c r="G21" s="114">
        <v>15451</v>
      </c>
      <c r="H21" s="114">
        <v>15322</v>
      </c>
      <c r="I21" s="114">
        <v>15005</v>
      </c>
      <c r="J21" s="140">
        <v>14792</v>
      </c>
      <c r="K21" s="114">
        <v>906</v>
      </c>
      <c r="L21" s="116">
        <v>6.1249323958896698</v>
      </c>
    </row>
    <row r="22" spans="1:12" s="110" customFormat="1" ht="15" customHeight="1" x14ac:dyDescent="0.2">
      <c r="A22" s="120"/>
      <c r="B22" s="119"/>
      <c r="C22" s="258" t="s">
        <v>107</v>
      </c>
      <c r="E22" s="113">
        <v>40.510838259815067</v>
      </c>
      <c r="F22" s="115">
        <v>10690</v>
      </c>
      <c r="G22" s="114">
        <v>10444</v>
      </c>
      <c r="H22" s="114">
        <v>10343</v>
      </c>
      <c r="I22" s="114">
        <v>10104</v>
      </c>
      <c r="J22" s="140">
        <v>9921</v>
      </c>
      <c r="K22" s="114">
        <v>769</v>
      </c>
      <c r="L22" s="116">
        <v>7.7512347545610325</v>
      </c>
    </row>
    <row r="23" spans="1:12" s="110" customFormat="1" ht="15" customHeight="1" x14ac:dyDescent="0.2">
      <c r="A23" s="120"/>
      <c r="B23" s="121" t="s">
        <v>111</v>
      </c>
      <c r="C23" s="258"/>
      <c r="E23" s="113">
        <v>1.048985167837627</v>
      </c>
      <c r="F23" s="115">
        <v>1505</v>
      </c>
      <c r="G23" s="114">
        <v>1501</v>
      </c>
      <c r="H23" s="114">
        <v>1474</v>
      </c>
      <c r="I23" s="114">
        <v>1436</v>
      </c>
      <c r="J23" s="140">
        <v>1380</v>
      </c>
      <c r="K23" s="114">
        <v>125</v>
      </c>
      <c r="L23" s="116">
        <v>9.0579710144927539</v>
      </c>
    </row>
    <row r="24" spans="1:12" s="110" customFormat="1" ht="15" customHeight="1" x14ac:dyDescent="0.2">
      <c r="A24" s="120"/>
      <c r="B24" s="119"/>
      <c r="C24" s="258" t="s">
        <v>106</v>
      </c>
      <c r="E24" s="113">
        <v>68.970099667774093</v>
      </c>
      <c r="F24" s="115">
        <v>1038</v>
      </c>
      <c r="G24" s="114">
        <v>1032</v>
      </c>
      <c r="H24" s="114">
        <v>1018</v>
      </c>
      <c r="I24" s="114">
        <v>994</v>
      </c>
      <c r="J24" s="140">
        <v>950</v>
      </c>
      <c r="K24" s="114">
        <v>88</v>
      </c>
      <c r="L24" s="116">
        <v>9.2631578947368425</v>
      </c>
    </row>
    <row r="25" spans="1:12" s="110" customFormat="1" ht="15" customHeight="1" x14ac:dyDescent="0.2">
      <c r="A25" s="120"/>
      <c r="B25" s="119"/>
      <c r="C25" s="258" t="s">
        <v>107</v>
      </c>
      <c r="E25" s="113">
        <v>31.029900332225914</v>
      </c>
      <c r="F25" s="115">
        <v>467</v>
      </c>
      <c r="G25" s="114">
        <v>469</v>
      </c>
      <c r="H25" s="114">
        <v>456</v>
      </c>
      <c r="I25" s="114">
        <v>442</v>
      </c>
      <c r="J25" s="140">
        <v>430</v>
      </c>
      <c r="K25" s="114">
        <v>37</v>
      </c>
      <c r="L25" s="116">
        <v>8.604651162790697</v>
      </c>
    </row>
    <row r="26" spans="1:12" s="110" customFormat="1" ht="15" customHeight="1" x14ac:dyDescent="0.2">
      <c r="A26" s="120"/>
      <c r="C26" s="121" t="s">
        <v>187</v>
      </c>
      <c r="D26" s="110" t="s">
        <v>188</v>
      </c>
      <c r="E26" s="113">
        <v>0.272527043604327</v>
      </c>
      <c r="F26" s="115">
        <v>391</v>
      </c>
      <c r="G26" s="114">
        <v>383</v>
      </c>
      <c r="H26" s="114">
        <v>381</v>
      </c>
      <c r="I26" s="114">
        <v>328</v>
      </c>
      <c r="J26" s="140">
        <v>300</v>
      </c>
      <c r="K26" s="114">
        <v>91</v>
      </c>
      <c r="L26" s="116">
        <v>30.333333333333332</v>
      </c>
    </row>
    <row r="27" spans="1:12" s="110" customFormat="1" ht="15" customHeight="1" x14ac:dyDescent="0.2">
      <c r="A27" s="120"/>
      <c r="B27" s="119"/>
      <c r="D27" s="259" t="s">
        <v>106</v>
      </c>
      <c r="E27" s="113">
        <v>60.102301790281331</v>
      </c>
      <c r="F27" s="115">
        <v>235</v>
      </c>
      <c r="G27" s="114">
        <v>220</v>
      </c>
      <c r="H27" s="114">
        <v>209</v>
      </c>
      <c r="I27" s="114">
        <v>170</v>
      </c>
      <c r="J27" s="140">
        <v>142</v>
      </c>
      <c r="K27" s="114">
        <v>93</v>
      </c>
      <c r="L27" s="116">
        <v>65.492957746478879</v>
      </c>
    </row>
    <row r="28" spans="1:12" s="110" customFormat="1" ht="15" customHeight="1" x14ac:dyDescent="0.2">
      <c r="A28" s="120"/>
      <c r="B28" s="119"/>
      <c r="D28" s="259" t="s">
        <v>107</v>
      </c>
      <c r="E28" s="113">
        <v>39.897698209718669</v>
      </c>
      <c r="F28" s="115">
        <v>156</v>
      </c>
      <c r="G28" s="114">
        <v>163</v>
      </c>
      <c r="H28" s="114">
        <v>172</v>
      </c>
      <c r="I28" s="114">
        <v>158</v>
      </c>
      <c r="J28" s="140">
        <v>158</v>
      </c>
      <c r="K28" s="114">
        <v>-2</v>
      </c>
      <c r="L28" s="116">
        <v>-1.2658227848101267</v>
      </c>
    </row>
    <row r="29" spans="1:12" s="110" customFormat="1" ht="24.95" customHeight="1" x14ac:dyDescent="0.2">
      <c r="A29" s="604" t="s">
        <v>189</v>
      </c>
      <c r="B29" s="605"/>
      <c r="C29" s="605"/>
      <c r="D29" s="606"/>
      <c r="E29" s="113">
        <v>89.555453328872531</v>
      </c>
      <c r="F29" s="115">
        <v>128487</v>
      </c>
      <c r="G29" s="114">
        <v>128593</v>
      </c>
      <c r="H29" s="114">
        <v>129473</v>
      </c>
      <c r="I29" s="114">
        <v>126743</v>
      </c>
      <c r="J29" s="140">
        <v>126705</v>
      </c>
      <c r="K29" s="114">
        <v>1782</v>
      </c>
      <c r="L29" s="116">
        <v>1.4064164792233929</v>
      </c>
    </row>
    <row r="30" spans="1:12" s="110" customFormat="1" ht="15" customHeight="1" x14ac:dyDescent="0.2">
      <c r="A30" s="120"/>
      <c r="B30" s="119"/>
      <c r="C30" s="258" t="s">
        <v>106</v>
      </c>
      <c r="E30" s="113">
        <v>58.426922568041903</v>
      </c>
      <c r="F30" s="115">
        <v>75071</v>
      </c>
      <c r="G30" s="114">
        <v>75198</v>
      </c>
      <c r="H30" s="114">
        <v>75842</v>
      </c>
      <c r="I30" s="114">
        <v>74518</v>
      </c>
      <c r="J30" s="140">
        <v>74387</v>
      </c>
      <c r="K30" s="114">
        <v>684</v>
      </c>
      <c r="L30" s="116">
        <v>0.91951550674176941</v>
      </c>
    </row>
    <row r="31" spans="1:12" s="110" customFormat="1" ht="15" customHeight="1" x14ac:dyDescent="0.2">
      <c r="A31" s="120"/>
      <c r="B31" s="119"/>
      <c r="C31" s="258" t="s">
        <v>107</v>
      </c>
      <c r="E31" s="113">
        <v>41.573077431958097</v>
      </c>
      <c r="F31" s="115">
        <v>53416</v>
      </c>
      <c r="G31" s="114">
        <v>53395</v>
      </c>
      <c r="H31" s="114">
        <v>53631</v>
      </c>
      <c r="I31" s="114">
        <v>52225</v>
      </c>
      <c r="J31" s="140">
        <v>52318</v>
      </c>
      <c r="K31" s="114">
        <v>1098</v>
      </c>
      <c r="L31" s="116">
        <v>2.0987040789020988</v>
      </c>
    </row>
    <row r="32" spans="1:12" s="110" customFormat="1" ht="15" customHeight="1" x14ac:dyDescent="0.2">
      <c r="A32" s="120"/>
      <c r="B32" s="119" t="s">
        <v>117</v>
      </c>
      <c r="C32" s="258"/>
      <c r="E32" s="113">
        <v>10.418757667001227</v>
      </c>
      <c r="F32" s="115">
        <v>14948</v>
      </c>
      <c r="G32" s="114">
        <v>13899</v>
      </c>
      <c r="H32" s="114">
        <v>14530</v>
      </c>
      <c r="I32" s="114">
        <v>13916</v>
      </c>
      <c r="J32" s="140">
        <v>13727</v>
      </c>
      <c r="K32" s="114">
        <v>1221</v>
      </c>
      <c r="L32" s="116">
        <v>8.8948787061994601</v>
      </c>
    </row>
    <row r="33" spans="1:12" s="110" customFormat="1" ht="15" customHeight="1" x14ac:dyDescent="0.2">
      <c r="A33" s="120"/>
      <c r="B33" s="119"/>
      <c r="C33" s="258" t="s">
        <v>106</v>
      </c>
      <c r="E33" s="113">
        <v>72.892694674872899</v>
      </c>
      <c r="F33" s="115">
        <v>10896</v>
      </c>
      <c r="G33" s="114">
        <v>10236</v>
      </c>
      <c r="H33" s="114">
        <v>10679</v>
      </c>
      <c r="I33" s="114">
        <v>10248</v>
      </c>
      <c r="J33" s="140">
        <v>10058</v>
      </c>
      <c r="K33" s="114">
        <v>838</v>
      </c>
      <c r="L33" s="116">
        <v>8.3316762775899775</v>
      </c>
    </row>
    <row r="34" spans="1:12" s="110" customFormat="1" ht="15" customHeight="1" x14ac:dyDescent="0.2">
      <c r="A34" s="120"/>
      <c r="B34" s="119"/>
      <c r="C34" s="258" t="s">
        <v>107</v>
      </c>
      <c r="E34" s="113">
        <v>27.107305325127108</v>
      </c>
      <c r="F34" s="115">
        <v>4052</v>
      </c>
      <c r="G34" s="114">
        <v>3663</v>
      </c>
      <c r="H34" s="114">
        <v>3851</v>
      </c>
      <c r="I34" s="114">
        <v>3668</v>
      </c>
      <c r="J34" s="140">
        <v>3669</v>
      </c>
      <c r="K34" s="114">
        <v>383</v>
      </c>
      <c r="L34" s="116">
        <v>10.438811665303897</v>
      </c>
    </row>
    <row r="35" spans="1:12" s="110" customFormat="1" ht="24.95" customHeight="1" x14ac:dyDescent="0.2">
      <c r="A35" s="604" t="s">
        <v>190</v>
      </c>
      <c r="B35" s="605"/>
      <c r="C35" s="605"/>
      <c r="D35" s="606"/>
      <c r="E35" s="113">
        <v>74.59992193598751</v>
      </c>
      <c r="F35" s="115">
        <v>107030</v>
      </c>
      <c r="G35" s="114">
        <v>106384</v>
      </c>
      <c r="H35" s="114">
        <v>107782</v>
      </c>
      <c r="I35" s="114">
        <v>105147</v>
      </c>
      <c r="J35" s="140">
        <v>105390</v>
      </c>
      <c r="K35" s="114">
        <v>1640</v>
      </c>
      <c r="L35" s="116">
        <v>1.5561248695322136</v>
      </c>
    </row>
    <row r="36" spans="1:12" s="110" customFormat="1" ht="15" customHeight="1" x14ac:dyDescent="0.2">
      <c r="A36" s="120"/>
      <c r="B36" s="119"/>
      <c r="C36" s="258" t="s">
        <v>106</v>
      </c>
      <c r="E36" s="113">
        <v>75.465757264318412</v>
      </c>
      <c r="F36" s="115">
        <v>80771</v>
      </c>
      <c r="G36" s="114">
        <v>80272</v>
      </c>
      <c r="H36" s="114">
        <v>81277</v>
      </c>
      <c r="I36" s="114">
        <v>79603</v>
      </c>
      <c r="J36" s="140">
        <v>79473</v>
      </c>
      <c r="K36" s="114">
        <v>1298</v>
      </c>
      <c r="L36" s="116">
        <v>1.6332590942835932</v>
      </c>
    </row>
    <row r="37" spans="1:12" s="110" customFormat="1" ht="15" customHeight="1" x14ac:dyDescent="0.2">
      <c r="A37" s="120"/>
      <c r="B37" s="119"/>
      <c r="C37" s="258" t="s">
        <v>107</v>
      </c>
      <c r="E37" s="113">
        <v>24.534242735681584</v>
      </c>
      <c r="F37" s="115">
        <v>26259</v>
      </c>
      <c r="G37" s="114">
        <v>26112</v>
      </c>
      <c r="H37" s="114">
        <v>26505</v>
      </c>
      <c r="I37" s="114">
        <v>25544</v>
      </c>
      <c r="J37" s="140">
        <v>25917</v>
      </c>
      <c r="K37" s="114">
        <v>342</v>
      </c>
      <c r="L37" s="116">
        <v>1.3195971755990277</v>
      </c>
    </row>
    <row r="38" spans="1:12" s="110" customFormat="1" ht="15" customHeight="1" x14ac:dyDescent="0.2">
      <c r="A38" s="120"/>
      <c r="B38" s="119" t="s">
        <v>182</v>
      </c>
      <c r="C38" s="258"/>
      <c r="E38" s="113">
        <v>25.40007806401249</v>
      </c>
      <c r="F38" s="115">
        <v>36442</v>
      </c>
      <c r="G38" s="114">
        <v>36147</v>
      </c>
      <c r="H38" s="114">
        <v>36258</v>
      </c>
      <c r="I38" s="114">
        <v>35551</v>
      </c>
      <c r="J38" s="140">
        <v>35082</v>
      </c>
      <c r="K38" s="114">
        <v>1360</v>
      </c>
      <c r="L38" s="116">
        <v>3.8766318909982327</v>
      </c>
    </row>
    <row r="39" spans="1:12" s="110" customFormat="1" ht="15" customHeight="1" x14ac:dyDescent="0.2">
      <c r="A39" s="120"/>
      <c r="B39" s="119"/>
      <c r="C39" s="258" t="s">
        <v>106</v>
      </c>
      <c r="E39" s="113">
        <v>14.329619669611986</v>
      </c>
      <c r="F39" s="115">
        <v>5222</v>
      </c>
      <c r="G39" s="114">
        <v>5191</v>
      </c>
      <c r="H39" s="114">
        <v>5271</v>
      </c>
      <c r="I39" s="114">
        <v>5191</v>
      </c>
      <c r="J39" s="140">
        <v>5002</v>
      </c>
      <c r="K39" s="114">
        <v>220</v>
      </c>
      <c r="L39" s="116">
        <v>4.3982407037185123</v>
      </c>
    </row>
    <row r="40" spans="1:12" s="110" customFormat="1" ht="15" customHeight="1" x14ac:dyDescent="0.2">
      <c r="A40" s="120"/>
      <c r="B40" s="119"/>
      <c r="C40" s="258" t="s">
        <v>107</v>
      </c>
      <c r="E40" s="113">
        <v>85.670380330388014</v>
      </c>
      <c r="F40" s="115">
        <v>31220</v>
      </c>
      <c r="G40" s="114">
        <v>30956</v>
      </c>
      <c r="H40" s="114">
        <v>30987</v>
      </c>
      <c r="I40" s="114">
        <v>30360</v>
      </c>
      <c r="J40" s="140">
        <v>30080</v>
      </c>
      <c r="K40" s="114">
        <v>1140</v>
      </c>
      <c r="L40" s="116">
        <v>3.7898936170212765</v>
      </c>
    </row>
    <row r="41" spans="1:12" s="110" customFormat="1" ht="24.75" customHeight="1" x14ac:dyDescent="0.2">
      <c r="A41" s="604" t="s">
        <v>517</v>
      </c>
      <c r="B41" s="605"/>
      <c r="C41" s="605"/>
      <c r="D41" s="606"/>
      <c r="E41" s="113">
        <v>5.5599698895951821</v>
      </c>
      <c r="F41" s="115">
        <v>7977</v>
      </c>
      <c r="G41" s="114">
        <v>8853</v>
      </c>
      <c r="H41" s="114">
        <v>8947</v>
      </c>
      <c r="I41" s="114">
        <v>6891</v>
      </c>
      <c r="J41" s="140">
        <v>7778</v>
      </c>
      <c r="K41" s="114">
        <v>199</v>
      </c>
      <c r="L41" s="116">
        <v>2.5584983286191822</v>
      </c>
    </row>
    <row r="42" spans="1:12" s="110" customFormat="1" ht="15" customHeight="1" x14ac:dyDescent="0.2">
      <c r="A42" s="120"/>
      <c r="B42" s="119"/>
      <c r="C42" s="258" t="s">
        <v>106</v>
      </c>
      <c r="E42" s="113">
        <v>60.097781120722075</v>
      </c>
      <c r="F42" s="115">
        <v>4794</v>
      </c>
      <c r="G42" s="114">
        <v>5485</v>
      </c>
      <c r="H42" s="114">
        <v>5551</v>
      </c>
      <c r="I42" s="114">
        <v>4229</v>
      </c>
      <c r="J42" s="140">
        <v>4660</v>
      </c>
      <c r="K42" s="114">
        <v>134</v>
      </c>
      <c r="L42" s="116">
        <v>2.8755364806866952</v>
      </c>
    </row>
    <row r="43" spans="1:12" s="110" customFormat="1" ht="15" customHeight="1" x14ac:dyDescent="0.2">
      <c r="A43" s="123"/>
      <c r="B43" s="124"/>
      <c r="C43" s="260" t="s">
        <v>107</v>
      </c>
      <c r="D43" s="261"/>
      <c r="E43" s="125">
        <v>39.902218879277925</v>
      </c>
      <c r="F43" s="143">
        <v>3183</v>
      </c>
      <c r="G43" s="144">
        <v>3368</v>
      </c>
      <c r="H43" s="144">
        <v>3396</v>
      </c>
      <c r="I43" s="144">
        <v>2662</v>
      </c>
      <c r="J43" s="145">
        <v>3118</v>
      </c>
      <c r="K43" s="144">
        <v>65</v>
      </c>
      <c r="L43" s="146">
        <v>2.0846696600384864</v>
      </c>
    </row>
    <row r="44" spans="1:12" s="110" customFormat="1" ht="45.75" customHeight="1" x14ac:dyDescent="0.2">
      <c r="A44" s="604" t="s">
        <v>191</v>
      </c>
      <c r="B44" s="605"/>
      <c r="C44" s="605"/>
      <c r="D44" s="606"/>
      <c r="E44" s="113">
        <v>1.911871305899409</v>
      </c>
      <c r="F44" s="115">
        <v>2743</v>
      </c>
      <c r="G44" s="114">
        <v>2780</v>
      </c>
      <c r="H44" s="114">
        <v>2778</v>
      </c>
      <c r="I44" s="114">
        <v>2603</v>
      </c>
      <c r="J44" s="140">
        <v>2679</v>
      </c>
      <c r="K44" s="114">
        <v>64</v>
      </c>
      <c r="L44" s="116">
        <v>2.388951101157148</v>
      </c>
    </row>
    <row r="45" spans="1:12" s="110" customFormat="1" ht="15" customHeight="1" x14ac:dyDescent="0.2">
      <c r="A45" s="120"/>
      <c r="B45" s="119"/>
      <c r="C45" s="258" t="s">
        <v>106</v>
      </c>
      <c r="E45" s="113">
        <v>59.496901203062343</v>
      </c>
      <c r="F45" s="115">
        <v>1632</v>
      </c>
      <c r="G45" s="114">
        <v>1658</v>
      </c>
      <c r="H45" s="114">
        <v>1659</v>
      </c>
      <c r="I45" s="114">
        <v>1536</v>
      </c>
      <c r="J45" s="140">
        <v>1589</v>
      </c>
      <c r="K45" s="114">
        <v>43</v>
      </c>
      <c r="L45" s="116">
        <v>2.7061044682190056</v>
      </c>
    </row>
    <row r="46" spans="1:12" s="110" customFormat="1" ht="15" customHeight="1" x14ac:dyDescent="0.2">
      <c r="A46" s="123"/>
      <c r="B46" s="124"/>
      <c r="C46" s="260" t="s">
        <v>107</v>
      </c>
      <c r="D46" s="261"/>
      <c r="E46" s="125">
        <v>40.503098796937657</v>
      </c>
      <c r="F46" s="143">
        <v>1111</v>
      </c>
      <c r="G46" s="144">
        <v>1122</v>
      </c>
      <c r="H46" s="144">
        <v>1119</v>
      </c>
      <c r="I46" s="144">
        <v>1067</v>
      </c>
      <c r="J46" s="145">
        <v>1090</v>
      </c>
      <c r="K46" s="144">
        <v>21</v>
      </c>
      <c r="L46" s="146">
        <v>1.926605504587156</v>
      </c>
    </row>
    <row r="47" spans="1:12" s="110" customFormat="1" ht="39" customHeight="1" x14ac:dyDescent="0.2">
      <c r="A47" s="604" t="s">
        <v>518</v>
      </c>
      <c r="B47" s="607"/>
      <c r="C47" s="607"/>
      <c r="D47" s="608"/>
      <c r="E47" s="113">
        <v>0.21816103490576558</v>
      </c>
      <c r="F47" s="115">
        <v>313</v>
      </c>
      <c r="G47" s="114">
        <v>325</v>
      </c>
      <c r="H47" s="114">
        <v>304</v>
      </c>
      <c r="I47" s="114">
        <v>305</v>
      </c>
      <c r="J47" s="140">
        <v>312</v>
      </c>
      <c r="K47" s="114">
        <v>1</v>
      </c>
      <c r="L47" s="116">
        <v>0.32051282051282054</v>
      </c>
    </row>
    <row r="48" spans="1:12" s="110" customFormat="1" ht="15" customHeight="1" x14ac:dyDescent="0.2">
      <c r="A48" s="120"/>
      <c r="B48" s="119"/>
      <c r="C48" s="258" t="s">
        <v>106</v>
      </c>
      <c r="E48" s="113">
        <v>28.753993610223642</v>
      </c>
      <c r="F48" s="115">
        <v>90</v>
      </c>
      <c r="G48" s="114">
        <v>97</v>
      </c>
      <c r="H48" s="114">
        <v>87</v>
      </c>
      <c r="I48" s="114">
        <v>100</v>
      </c>
      <c r="J48" s="140">
        <v>102</v>
      </c>
      <c r="K48" s="114">
        <v>-12</v>
      </c>
      <c r="L48" s="116">
        <v>-11.764705882352942</v>
      </c>
    </row>
    <row r="49" spans="1:12" s="110" customFormat="1" ht="15" customHeight="1" x14ac:dyDescent="0.2">
      <c r="A49" s="123"/>
      <c r="B49" s="124"/>
      <c r="C49" s="260" t="s">
        <v>107</v>
      </c>
      <c r="D49" s="261"/>
      <c r="E49" s="125">
        <v>71.246006389776355</v>
      </c>
      <c r="F49" s="143">
        <v>223</v>
      </c>
      <c r="G49" s="144">
        <v>228</v>
      </c>
      <c r="H49" s="144">
        <v>217</v>
      </c>
      <c r="I49" s="144">
        <v>205</v>
      </c>
      <c r="J49" s="145">
        <v>210</v>
      </c>
      <c r="K49" s="144">
        <v>13</v>
      </c>
      <c r="L49" s="146">
        <v>6.1904761904761907</v>
      </c>
    </row>
    <row r="50" spans="1:12" s="110" customFormat="1" ht="24.95" customHeight="1" x14ac:dyDescent="0.2">
      <c r="A50" s="609" t="s">
        <v>192</v>
      </c>
      <c r="B50" s="610"/>
      <c r="C50" s="610"/>
      <c r="D50" s="611"/>
      <c r="E50" s="262">
        <v>11.895700903312145</v>
      </c>
      <c r="F50" s="263">
        <v>17067</v>
      </c>
      <c r="G50" s="264">
        <v>17667</v>
      </c>
      <c r="H50" s="264">
        <v>18052</v>
      </c>
      <c r="I50" s="264">
        <v>16110</v>
      </c>
      <c r="J50" s="265">
        <v>16382</v>
      </c>
      <c r="K50" s="263">
        <v>685</v>
      </c>
      <c r="L50" s="266">
        <v>4.1814186302038827</v>
      </c>
    </row>
    <row r="51" spans="1:12" s="110" customFormat="1" ht="15" customHeight="1" x14ac:dyDescent="0.2">
      <c r="A51" s="120"/>
      <c r="B51" s="119"/>
      <c r="C51" s="258" t="s">
        <v>106</v>
      </c>
      <c r="E51" s="113">
        <v>59.746879943751097</v>
      </c>
      <c r="F51" s="115">
        <v>10197</v>
      </c>
      <c r="G51" s="114">
        <v>10524</v>
      </c>
      <c r="H51" s="114">
        <v>10818</v>
      </c>
      <c r="I51" s="114">
        <v>9704</v>
      </c>
      <c r="J51" s="140">
        <v>9779</v>
      </c>
      <c r="K51" s="114">
        <v>418</v>
      </c>
      <c r="L51" s="116">
        <v>4.2744656917885262</v>
      </c>
    </row>
    <row r="52" spans="1:12" s="110" customFormat="1" ht="15" customHeight="1" x14ac:dyDescent="0.2">
      <c r="A52" s="120"/>
      <c r="B52" s="119"/>
      <c r="C52" s="258" t="s">
        <v>107</v>
      </c>
      <c r="E52" s="113">
        <v>40.253120056248903</v>
      </c>
      <c r="F52" s="115">
        <v>6870</v>
      </c>
      <c r="G52" s="114">
        <v>7143</v>
      </c>
      <c r="H52" s="114">
        <v>7234</v>
      </c>
      <c r="I52" s="114">
        <v>6406</v>
      </c>
      <c r="J52" s="140">
        <v>6603</v>
      </c>
      <c r="K52" s="114">
        <v>267</v>
      </c>
      <c r="L52" s="116">
        <v>4.043616537937301</v>
      </c>
    </row>
    <row r="53" spans="1:12" s="110" customFormat="1" ht="15" customHeight="1" x14ac:dyDescent="0.2">
      <c r="A53" s="120"/>
      <c r="B53" s="119"/>
      <c r="C53" s="258" t="s">
        <v>187</v>
      </c>
      <c r="D53" s="110" t="s">
        <v>193</v>
      </c>
      <c r="E53" s="113">
        <v>33.145836995371184</v>
      </c>
      <c r="F53" s="115">
        <v>5657</v>
      </c>
      <c r="G53" s="114">
        <v>6568</v>
      </c>
      <c r="H53" s="114">
        <v>6731</v>
      </c>
      <c r="I53" s="114">
        <v>4925</v>
      </c>
      <c r="J53" s="140">
        <v>5384</v>
      </c>
      <c r="K53" s="114">
        <v>273</v>
      </c>
      <c r="L53" s="116">
        <v>5.0705794947994054</v>
      </c>
    </row>
    <row r="54" spans="1:12" s="110" customFormat="1" ht="15" customHeight="1" x14ac:dyDescent="0.2">
      <c r="A54" s="120"/>
      <c r="B54" s="119"/>
      <c r="D54" s="267" t="s">
        <v>194</v>
      </c>
      <c r="E54" s="113">
        <v>62.648046667845151</v>
      </c>
      <c r="F54" s="115">
        <v>3544</v>
      </c>
      <c r="G54" s="114">
        <v>4065</v>
      </c>
      <c r="H54" s="114">
        <v>4232</v>
      </c>
      <c r="I54" s="114">
        <v>3152</v>
      </c>
      <c r="J54" s="140">
        <v>3363</v>
      </c>
      <c r="K54" s="114">
        <v>181</v>
      </c>
      <c r="L54" s="116">
        <v>5.3820993160868271</v>
      </c>
    </row>
    <row r="55" spans="1:12" s="110" customFormat="1" ht="15" customHeight="1" x14ac:dyDescent="0.2">
      <c r="A55" s="120"/>
      <c r="B55" s="119"/>
      <c r="D55" s="267" t="s">
        <v>195</v>
      </c>
      <c r="E55" s="113">
        <v>37.351953332154849</v>
      </c>
      <c r="F55" s="115">
        <v>2113</v>
      </c>
      <c r="G55" s="114">
        <v>2503</v>
      </c>
      <c r="H55" s="114">
        <v>2499</v>
      </c>
      <c r="I55" s="114">
        <v>1773</v>
      </c>
      <c r="J55" s="140">
        <v>2021</v>
      </c>
      <c r="K55" s="114">
        <v>92</v>
      </c>
      <c r="L55" s="116">
        <v>4.5522018802572983</v>
      </c>
    </row>
    <row r="56" spans="1:12" s="110" customFormat="1" ht="15" customHeight="1" x14ac:dyDescent="0.2">
      <c r="A56" s="120"/>
      <c r="B56" s="119" t="s">
        <v>196</v>
      </c>
      <c r="C56" s="258"/>
      <c r="E56" s="113">
        <v>68.554839968774388</v>
      </c>
      <c r="F56" s="115">
        <v>98357</v>
      </c>
      <c r="G56" s="114">
        <v>97634</v>
      </c>
      <c r="H56" s="114">
        <v>98243</v>
      </c>
      <c r="I56" s="114">
        <v>97445</v>
      </c>
      <c r="J56" s="140">
        <v>97090</v>
      </c>
      <c r="K56" s="114">
        <v>1267</v>
      </c>
      <c r="L56" s="116">
        <v>1.3049747656813266</v>
      </c>
    </row>
    <row r="57" spans="1:12" s="110" customFormat="1" ht="15" customHeight="1" x14ac:dyDescent="0.2">
      <c r="A57" s="120"/>
      <c r="B57" s="119"/>
      <c r="C57" s="258" t="s">
        <v>106</v>
      </c>
      <c r="E57" s="113">
        <v>59.292170358998341</v>
      </c>
      <c r="F57" s="115">
        <v>58318</v>
      </c>
      <c r="G57" s="114">
        <v>58009</v>
      </c>
      <c r="H57" s="114">
        <v>58406</v>
      </c>
      <c r="I57" s="114">
        <v>58104</v>
      </c>
      <c r="J57" s="140">
        <v>57858</v>
      </c>
      <c r="K57" s="114">
        <v>460</v>
      </c>
      <c r="L57" s="116">
        <v>0.79504994987728572</v>
      </c>
    </row>
    <row r="58" spans="1:12" s="110" customFormat="1" ht="15" customHeight="1" x14ac:dyDescent="0.2">
      <c r="A58" s="120"/>
      <c r="B58" s="119"/>
      <c r="C58" s="258" t="s">
        <v>107</v>
      </c>
      <c r="E58" s="113">
        <v>40.707829641001659</v>
      </c>
      <c r="F58" s="115">
        <v>40039</v>
      </c>
      <c r="G58" s="114">
        <v>39625</v>
      </c>
      <c r="H58" s="114">
        <v>39837</v>
      </c>
      <c r="I58" s="114">
        <v>39341</v>
      </c>
      <c r="J58" s="140">
        <v>39232</v>
      </c>
      <c r="K58" s="114">
        <v>807</v>
      </c>
      <c r="L58" s="116">
        <v>2.0569942903752039</v>
      </c>
    </row>
    <row r="59" spans="1:12" s="110" customFormat="1" ht="15" customHeight="1" x14ac:dyDescent="0.2">
      <c r="A59" s="120"/>
      <c r="B59" s="119"/>
      <c r="C59" s="258" t="s">
        <v>105</v>
      </c>
      <c r="D59" s="110" t="s">
        <v>197</v>
      </c>
      <c r="E59" s="113">
        <v>91.34784509490936</v>
      </c>
      <c r="F59" s="115">
        <v>89847</v>
      </c>
      <c r="G59" s="114">
        <v>89174</v>
      </c>
      <c r="H59" s="114">
        <v>89788</v>
      </c>
      <c r="I59" s="114">
        <v>89137</v>
      </c>
      <c r="J59" s="140">
        <v>88849</v>
      </c>
      <c r="K59" s="114">
        <v>998</v>
      </c>
      <c r="L59" s="116">
        <v>1.1232540602595416</v>
      </c>
    </row>
    <row r="60" spans="1:12" s="110" customFormat="1" ht="15" customHeight="1" x14ac:dyDescent="0.2">
      <c r="A60" s="120"/>
      <c r="B60" s="119"/>
      <c r="C60" s="258"/>
      <c r="D60" s="267" t="s">
        <v>198</v>
      </c>
      <c r="E60" s="113">
        <v>57.640210580208574</v>
      </c>
      <c r="F60" s="115">
        <v>51788</v>
      </c>
      <c r="G60" s="114">
        <v>51506</v>
      </c>
      <c r="H60" s="114">
        <v>51905</v>
      </c>
      <c r="I60" s="114">
        <v>51700</v>
      </c>
      <c r="J60" s="140">
        <v>51518</v>
      </c>
      <c r="K60" s="114">
        <v>270</v>
      </c>
      <c r="L60" s="116">
        <v>0.52408866803835552</v>
      </c>
    </row>
    <row r="61" spans="1:12" s="110" customFormat="1" ht="15" customHeight="1" x14ac:dyDescent="0.2">
      <c r="A61" s="120"/>
      <c r="B61" s="119"/>
      <c r="C61" s="258"/>
      <c r="D61" s="267" t="s">
        <v>199</v>
      </c>
      <c r="E61" s="113">
        <v>42.359789419791426</v>
      </c>
      <c r="F61" s="115">
        <v>38059</v>
      </c>
      <c r="G61" s="114">
        <v>37668</v>
      </c>
      <c r="H61" s="114">
        <v>37883</v>
      </c>
      <c r="I61" s="114">
        <v>37437</v>
      </c>
      <c r="J61" s="140">
        <v>37331</v>
      </c>
      <c r="K61" s="114">
        <v>728</v>
      </c>
      <c r="L61" s="116">
        <v>1.9501218826176636</v>
      </c>
    </row>
    <row r="62" spans="1:12" s="110" customFormat="1" ht="15" customHeight="1" x14ac:dyDescent="0.2">
      <c r="A62" s="120"/>
      <c r="B62" s="119"/>
      <c r="C62" s="258"/>
      <c r="D62" s="258" t="s">
        <v>200</v>
      </c>
      <c r="E62" s="113">
        <v>8.6521549050906383</v>
      </c>
      <c r="F62" s="115">
        <v>8510</v>
      </c>
      <c r="G62" s="114">
        <v>8460</v>
      </c>
      <c r="H62" s="114">
        <v>8455</v>
      </c>
      <c r="I62" s="114">
        <v>8308</v>
      </c>
      <c r="J62" s="140">
        <v>8241</v>
      </c>
      <c r="K62" s="114">
        <v>269</v>
      </c>
      <c r="L62" s="116">
        <v>3.2641669700279095</v>
      </c>
    </row>
    <row r="63" spans="1:12" s="110" customFormat="1" ht="15" customHeight="1" x14ac:dyDescent="0.2">
      <c r="A63" s="120"/>
      <c r="B63" s="119"/>
      <c r="C63" s="258"/>
      <c r="D63" s="267" t="s">
        <v>198</v>
      </c>
      <c r="E63" s="113">
        <v>76.733254994124565</v>
      </c>
      <c r="F63" s="115">
        <v>6530</v>
      </c>
      <c r="G63" s="114">
        <v>6503</v>
      </c>
      <c r="H63" s="114">
        <v>6501</v>
      </c>
      <c r="I63" s="114">
        <v>6404</v>
      </c>
      <c r="J63" s="140">
        <v>6340</v>
      </c>
      <c r="K63" s="114">
        <v>190</v>
      </c>
      <c r="L63" s="116">
        <v>2.9968454258675079</v>
      </c>
    </row>
    <row r="64" spans="1:12" s="110" customFormat="1" ht="15" customHeight="1" x14ac:dyDescent="0.2">
      <c r="A64" s="120"/>
      <c r="B64" s="119"/>
      <c r="C64" s="258"/>
      <c r="D64" s="267" t="s">
        <v>199</v>
      </c>
      <c r="E64" s="113">
        <v>23.266745005875439</v>
      </c>
      <c r="F64" s="115">
        <v>1980</v>
      </c>
      <c r="G64" s="114">
        <v>1957</v>
      </c>
      <c r="H64" s="114">
        <v>1954</v>
      </c>
      <c r="I64" s="114">
        <v>1904</v>
      </c>
      <c r="J64" s="140">
        <v>1901</v>
      </c>
      <c r="K64" s="114">
        <v>79</v>
      </c>
      <c r="L64" s="116">
        <v>4.1557075223566544</v>
      </c>
    </row>
    <row r="65" spans="1:12" s="110" customFormat="1" ht="15" customHeight="1" x14ac:dyDescent="0.2">
      <c r="A65" s="120"/>
      <c r="B65" s="119" t="s">
        <v>201</v>
      </c>
      <c r="C65" s="258"/>
      <c r="E65" s="113">
        <v>9.4896565183450434</v>
      </c>
      <c r="F65" s="115">
        <v>13615</v>
      </c>
      <c r="G65" s="114">
        <v>13423</v>
      </c>
      <c r="H65" s="114">
        <v>13299</v>
      </c>
      <c r="I65" s="114">
        <v>12994</v>
      </c>
      <c r="J65" s="140">
        <v>12805</v>
      </c>
      <c r="K65" s="114">
        <v>810</v>
      </c>
      <c r="L65" s="116">
        <v>6.3256540413900817</v>
      </c>
    </row>
    <row r="66" spans="1:12" s="110" customFormat="1" ht="15" customHeight="1" x14ac:dyDescent="0.2">
      <c r="A66" s="120"/>
      <c r="B66" s="119"/>
      <c r="C66" s="258" t="s">
        <v>106</v>
      </c>
      <c r="E66" s="113">
        <v>59.823723834006607</v>
      </c>
      <c r="F66" s="115">
        <v>8145</v>
      </c>
      <c r="G66" s="114">
        <v>8034</v>
      </c>
      <c r="H66" s="114">
        <v>7966</v>
      </c>
      <c r="I66" s="114">
        <v>7811</v>
      </c>
      <c r="J66" s="140">
        <v>7708</v>
      </c>
      <c r="K66" s="114">
        <v>437</v>
      </c>
      <c r="L66" s="116">
        <v>5.6694343539180077</v>
      </c>
    </row>
    <row r="67" spans="1:12" s="110" customFormat="1" ht="15" customHeight="1" x14ac:dyDescent="0.2">
      <c r="A67" s="120"/>
      <c r="B67" s="119"/>
      <c r="C67" s="258" t="s">
        <v>107</v>
      </c>
      <c r="E67" s="113">
        <v>40.176276165993393</v>
      </c>
      <c r="F67" s="115">
        <v>5470</v>
      </c>
      <c r="G67" s="114">
        <v>5389</v>
      </c>
      <c r="H67" s="114">
        <v>5333</v>
      </c>
      <c r="I67" s="114">
        <v>5183</v>
      </c>
      <c r="J67" s="140">
        <v>5097</v>
      </c>
      <c r="K67" s="114">
        <v>373</v>
      </c>
      <c r="L67" s="116">
        <v>7.3180302138512854</v>
      </c>
    </row>
    <row r="68" spans="1:12" s="110" customFormat="1" ht="15" customHeight="1" x14ac:dyDescent="0.2">
      <c r="A68" s="120"/>
      <c r="B68" s="119"/>
      <c r="C68" s="258" t="s">
        <v>105</v>
      </c>
      <c r="D68" s="110" t="s">
        <v>202</v>
      </c>
      <c r="E68" s="113">
        <v>25.699596033786264</v>
      </c>
      <c r="F68" s="115">
        <v>3499</v>
      </c>
      <c r="G68" s="114">
        <v>3389</v>
      </c>
      <c r="H68" s="114">
        <v>3349</v>
      </c>
      <c r="I68" s="114">
        <v>3236</v>
      </c>
      <c r="J68" s="140">
        <v>3117</v>
      </c>
      <c r="K68" s="114">
        <v>382</v>
      </c>
      <c r="L68" s="116">
        <v>12.255373756817452</v>
      </c>
    </row>
    <row r="69" spans="1:12" s="110" customFormat="1" ht="15" customHeight="1" x14ac:dyDescent="0.2">
      <c r="A69" s="120"/>
      <c r="B69" s="119"/>
      <c r="C69" s="258"/>
      <c r="D69" s="267" t="s">
        <v>198</v>
      </c>
      <c r="E69" s="113">
        <v>53.786796227493568</v>
      </c>
      <c r="F69" s="115">
        <v>1882</v>
      </c>
      <c r="G69" s="114">
        <v>1827</v>
      </c>
      <c r="H69" s="114">
        <v>1794</v>
      </c>
      <c r="I69" s="114">
        <v>1756</v>
      </c>
      <c r="J69" s="140">
        <v>1684</v>
      </c>
      <c r="K69" s="114">
        <v>198</v>
      </c>
      <c r="L69" s="116">
        <v>11.75771971496437</v>
      </c>
    </row>
    <row r="70" spans="1:12" s="110" customFormat="1" ht="15" customHeight="1" x14ac:dyDescent="0.2">
      <c r="A70" s="120"/>
      <c r="B70" s="119"/>
      <c r="C70" s="258"/>
      <c r="D70" s="267" t="s">
        <v>199</v>
      </c>
      <c r="E70" s="113">
        <v>46.213203772506432</v>
      </c>
      <c r="F70" s="115">
        <v>1617</v>
      </c>
      <c r="G70" s="114">
        <v>1562</v>
      </c>
      <c r="H70" s="114">
        <v>1555</v>
      </c>
      <c r="I70" s="114">
        <v>1480</v>
      </c>
      <c r="J70" s="140">
        <v>1433</v>
      </c>
      <c r="K70" s="114">
        <v>184</v>
      </c>
      <c r="L70" s="116">
        <v>12.840195394277739</v>
      </c>
    </row>
    <row r="71" spans="1:12" s="110" customFormat="1" ht="15" customHeight="1" x14ac:dyDescent="0.2">
      <c r="A71" s="120"/>
      <c r="B71" s="119"/>
      <c r="C71" s="258"/>
      <c r="D71" s="110" t="s">
        <v>203</v>
      </c>
      <c r="E71" s="113">
        <v>69.59970620639001</v>
      </c>
      <c r="F71" s="115">
        <v>9476</v>
      </c>
      <c r="G71" s="114">
        <v>9418</v>
      </c>
      <c r="H71" s="114">
        <v>9344</v>
      </c>
      <c r="I71" s="114">
        <v>9173</v>
      </c>
      <c r="J71" s="140">
        <v>9098</v>
      </c>
      <c r="K71" s="114">
        <v>378</v>
      </c>
      <c r="L71" s="116">
        <v>4.1547592877555504</v>
      </c>
    </row>
    <row r="72" spans="1:12" s="110" customFormat="1" ht="15" customHeight="1" x14ac:dyDescent="0.2">
      <c r="A72" s="120"/>
      <c r="B72" s="119"/>
      <c r="C72" s="258"/>
      <c r="D72" s="267" t="s">
        <v>198</v>
      </c>
      <c r="E72" s="113">
        <v>61.756015196285354</v>
      </c>
      <c r="F72" s="115">
        <v>5852</v>
      </c>
      <c r="G72" s="114">
        <v>5813</v>
      </c>
      <c r="H72" s="114">
        <v>5785</v>
      </c>
      <c r="I72" s="114">
        <v>5687</v>
      </c>
      <c r="J72" s="140">
        <v>5654</v>
      </c>
      <c r="K72" s="114">
        <v>198</v>
      </c>
      <c r="L72" s="116">
        <v>3.5019455252918288</v>
      </c>
    </row>
    <row r="73" spans="1:12" s="110" customFormat="1" ht="15" customHeight="1" x14ac:dyDescent="0.2">
      <c r="A73" s="120"/>
      <c r="B73" s="119"/>
      <c r="C73" s="258"/>
      <c r="D73" s="267" t="s">
        <v>199</v>
      </c>
      <c r="E73" s="113">
        <v>38.243984803714646</v>
      </c>
      <c r="F73" s="115">
        <v>3624</v>
      </c>
      <c r="G73" s="114">
        <v>3605</v>
      </c>
      <c r="H73" s="114">
        <v>3559</v>
      </c>
      <c r="I73" s="114">
        <v>3486</v>
      </c>
      <c r="J73" s="140">
        <v>3444</v>
      </c>
      <c r="K73" s="114">
        <v>180</v>
      </c>
      <c r="L73" s="116">
        <v>5.2264808362369335</v>
      </c>
    </row>
    <row r="74" spans="1:12" s="110" customFormat="1" ht="15" customHeight="1" x14ac:dyDescent="0.2">
      <c r="A74" s="120"/>
      <c r="B74" s="119"/>
      <c r="C74" s="258"/>
      <c r="D74" s="110" t="s">
        <v>204</v>
      </c>
      <c r="E74" s="113">
        <v>4.7006977598237238</v>
      </c>
      <c r="F74" s="115">
        <v>640</v>
      </c>
      <c r="G74" s="114">
        <v>616</v>
      </c>
      <c r="H74" s="114">
        <v>606</v>
      </c>
      <c r="I74" s="114">
        <v>585</v>
      </c>
      <c r="J74" s="140">
        <v>590</v>
      </c>
      <c r="K74" s="114">
        <v>50</v>
      </c>
      <c r="L74" s="116">
        <v>8.4745762711864412</v>
      </c>
    </row>
    <row r="75" spans="1:12" s="110" customFormat="1" ht="15" customHeight="1" x14ac:dyDescent="0.2">
      <c r="A75" s="120"/>
      <c r="B75" s="119"/>
      <c r="C75" s="258"/>
      <c r="D75" s="267" t="s">
        <v>198</v>
      </c>
      <c r="E75" s="113">
        <v>64.21875</v>
      </c>
      <c r="F75" s="115">
        <v>411</v>
      </c>
      <c r="G75" s="114">
        <v>394</v>
      </c>
      <c r="H75" s="114">
        <v>387</v>
      </c>
      <c r="I75" s="114">
        <v>368</v>
      </c>
      <c r="J75" s="140">
        <v>370</v>
      </c>
      <c r="K75" s="114">
        <v>41</v>
      </c>
      <c r="L75" s="116">
        <v>11.081081081081081</v>
      </c>
    </row>
    <row r="76" spans="1:12" s="110" customFormat="1" ht="15" customHeight="1" x14ac:dyDescent="0.2">
      <c r="A76" s="120"/>
      <c r="B76" s="119"/>
      <c r="C76" s="258"/>
      <c r="D76" s="267" t="s">
        <v>199</v>
      </c>
      <c r="E76" s="113">
        <v>35.78125</v>
      </c>
      <c r="F76" s="115">
        <v>229</v>
      </c>
      <c r="G76" s="114">
        <v>222</v>
      </c>
      <c r="H76" s="114">
        <v>219</v>
      </c>
      <c r="I76" s="114">
        <v>217</v>
      </c>
      <c r="J76" s="140">
        <v>220</v>
      </c>
      <c r="K76" s="114">
        <v>9</v>
      </c>
      <c r="L76" s="116">
        <v>4.0909090909090908</v>
      </c>
    </row>
    <row r="77" spans="1:12" s="110" customFormat="1" ht="15" customHeight="1" x14ac:dyDescent="0.2">
      <c r="A77" s="534"/>
      <c r="B77" s="119" t="s">
        <v>205</v>
      </c>
      <c r="C77" s="268"/>
      <c r="D77" s="182"/>
      <c r="E77" s="113">
        <v>10.059802609568418</v>
      </c>
      <c r="F77" s="115">
        <v>14433</v>
      </c>
      <c r="G77" s="114">
        <v>13807</v>
      </c>
      <c r="H77" s="114">
        <v>14446</v>
      </c>
      <c r="I77" s="114">
        <v>14149</v>
      </c>
      <c r="J77" s="140">
        <v>14195</v>
      </c>
      <c r="K77" s="114">
        <v>238</v>
      </c>
      <c r="L77" s="116">
        <v>1.6766467065868262</v>
      </c>
    </row>
    <row r="78" spans="1:12" s="110" customFormat="1" ht="15" customHeight="1" x14ac:dyDescent="0.2">
      <c r="A78" s="120"/>
      <c r="B78" s="119"/>
      <c r="C78" s="268" t="s">
        <v>106</v>
      </c>
      <c r="D78" s="182"/>
      <c r="E78" s="113">
        <v>64.664310954063609</v>
      </c>
      <c r="F78" s="115">
        <v>9333</v>
      </c>
      <c r="G78" s="114">
        <v>8896</v>
      </c>
      <c r="H78" s="114">
        <v>9358</v>
      </c>
      <c r="I78" s="114">
        <v>9175</v>
      </c>
      <c r="J78" s="140">
        <v>9130</v>
      </c>
      <c r="K78" s="114">
        <v>203</v>
      </c>
      <c r="L78" s="116">
        <v>2.2234392113910184</v>
      </c>
    </row>
    <row r="79" spans="1:12" s="110" customFormat="1" ht="15" customHeight="1" x14ac:dyDescent="0.2">
      <c r="A79" s="123"/>
      <c r="B79" s="124"/>
      <c r="C79" s="260" t="s">
        <v>107</v>
      </c>
      <c r="D79" s="261"/>
      <c r="E79" s="125">
        <v>35.335689045936398</v>
      </c>
      <c r="F79" s="143">
        <v>5100</v>
      </c>
      <c r="G79" s="144">
        <v>4911</v>
      </c>
      <c r="H79" s="144">
        <v>5088</v>
      </c>
      <c r="I79" s="144">
        <v>4974</v>
      </c>
      <c r="J79" s="145">
        <v>5065</v>
      </c>
      <c r="K79" s="144">
        <v>35</v>
      </c>
      <c r="L79" s="146">
        <v>0.69101678183613036</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143472</v>
      </c>
      <c r="E11" s="114">
        <v>142531</v>
      </c>
      <c r="F11" s="114">
        <v>144040</v>
      </c>
      <c r="G11" s="114">
        <v>140698</v>
      </c>
      <c r="H11" s="140">
        <v>140472</v>
      </c>
      <c r="I11" s="115">
        <v>3000</v>
      </c>
      <c r="J11" s="116">
        <v>2.1356569280710747</v>
      </c>
    </row>
    <row r="12" spans="1:15" s="110" customFormat="1" ht="24.95" customHeight="1" x14ac:dyDescent="0.2">
      <c r="A12" s="193" t="s">
        <v>132</v>
      </c>
      <c r="B12" s="194" t="s">
        <v>133</v>
      </c>
      <c r="C12" s="113">
        <v>1.9055983048957288</v>
      </c>
      <c r="D12" s="115">
        <v>2734</v>
      </c>
      <c r="E12" s="114">
        <v>2435</v>
      </c>
      <c r="F12" s="114">
        <v>2765</v>
      </c>
      <c r="G12" s="114">
        <v>2719</v>
      </c>
      <c r="H12" s="140">
        <v>2746</v>
      </c>
      <c r="I12" s="115">
        <v>-12</v>
      </c>
      <c r="J12" s="116">
        <v>-0.43699927166788055</v>
      </c>
    </row>
    <row r="13" spans="1:15" s="110" customFormat="1" ht="24.95" customHeight="1" x14ac:dyDescent="0.2">
      <c r="A13" s="193" t="s">
        <v>134</v>
      </c>
      <c r="B13" s="199" t="s">
        <v>214</v>
      </c>
      <c r="C13" s="113">
        <v>2.0094513215122114</v>
      </c>
      <c r="D13" s="115">
        <v>2883</v>
      </c>
      <c r="E13" s="114">
        <v>2840</v>
      </c>
      <c r="F13" s="114">
        <v>2887</v>
      </c>
      <c r="G13" s="114">
        <v>2830</v>
      </c>
      <c r="H13" s="140">
        <v>2813</v>
      </c>
      <c r="I13" s="115">
        <v>70</v>
      </c>
      <c r="J13" s="116">
        <v>2.4884464984002843</v>
      </c>
    </row>
    <row r="14" spans="1:15" s="287" customFormat="1" ht="24" customHeight="1" x14ac:dyDescent="0.2">
      <c r="A14" s="193" t="s">
        <v>215</v>
      </c>
      <c r="B14" s="199" t="s">
        <v>137</v>
      </c>
      <c r="C14" s="113">
        <v>28.340721534515446</v>
      </c>
      <c r="D14" s="115">
        <v>40661</v>
      </c>
      <c r="E14" s="114">
        <v>40515</v>
      </c>
      <c r="F14" s="114">
        <v>40687</v>
      </c>
      <c r="G14" s="114">
        <v>39821</v>
      </c>
      <c r="H14" s="140">
        <v>39839</v>
      </c>
      <c r="I14" s="115">
        <v>822</v>
      </c>
      <c r="J14" s="116">
        <v>2.0633048018273552</v>
      </c>
      <c r="K14" s="110"/>
      <c r="L14" s="110"/>
      <c r="M14" s="110"/>
      <c r="N14" s="110"/>
      <c r="O14" s="110"/>
    </row>
    <row r="15" spans="1:15" s="110" customFormat="1" ht="24.75" customHeight="1" x14ac:dyDescent="0.2">
      <c r="A15" s="193" t="s">
        <v>216</v>
      </c>
      <c r="B15" s="199" t="s">
        <v>217</v>
      </c>
      <c r="C15" s="113">
        <v>5.277684844429575</v>
      </c>
      <c r="D15" s="115">
        <v>7572</v>
      </c>
      <c r="E15" s="114">
        <v>7361</v>
      </c>
      <c r="F15" s="114">
        <v>7322</v>
      </c>
      <c r="G15" s="114">
        <v>7133</v>
      </c>
      <c r="H15" s="140">
        <v>7168</v>
      </c>
      <c r="I15" s="115">
        <v>404</v>
      </c>
      <c r="J15" s="116">
        <v>5.6361607142857144</v>
      </c>
    </row>
    <row r="16" spans="1:15" s="287" customFormat="1" ht="24.95" customHeight="1" x14ac:dyDescent="0.2">
      <c r="A16" s="193" t="s">
        <v>218</v>
      </c>
      <c r="B16" s="199" t="s">
        <v>141</v>
      </c>
      <c r="C16" s="113">
        <v>17.849475855916136</v>
      </c>
      <c r="D16" s="115">
        <v>25609</v>
      </c>
      <c r="E16" s="114">
        <v>25612</v>
      </c>
      <c r="F16" s="114">
        <v>25783</v>
      </c>
      <c r="G16" s="114">
        <v>25098</v>
      </c>
      <c r="H16" s="140">
        <v>25112</v>
      </c>
      <c r="I16" s="115">
        <v>497</v>
      </c>
      <c r="J16" s="116">
        <v>1.9791334820006372</v>
      </c>
      <c r="K16" s="110"/>
      <c r="L16" s="110"/>
      <c r="M16" s="110"/>
      <c r="N16" s="110"/>
      <c r="O16" s="110"/>
    </row>
    <row r="17" spans="1:15" s="110" customFormat="1" ht="24.95" customHeight="1" x14ac:dyDescent="0.2">
      <c r="A17" s="193" t="s">
        <v>219</v>
      </c>
      <c r="B17" s="199" t="s">
        <v>220</v>
      </c>
      <c r="C17" s="113">
        <v>5.2135608341697335</v>
      </c>
      <c r="D17" s="115">
        <v>7480</v>
      </c>
      <c r="E17" s="114">
        <v>7542</v>
      </c>
      <c r="F17" s="114">
        <v>7582</v>
      </c>
      <c r="G17" s="114">
        <v>7590</v>
      </c>
      <c r="H17" s="140">
        <v>7559</v>
      </c>
      <c r="I17" s="115">
        <v>-79</v>
      </c>
      <c r="J17" s="116">
        <v>-1.0451117872734488</v>
      </c>
    </row>
    <row r="18" spans="1:15" s="287" customFormat="1" ht="24.95" customHeight="1" x14ac:dyDescent="0.2">
      <c r="A18" s="201" t="s">
        <v>144</v>
      </c>
      <c r="B18" s="202" t="s">
        <v>145</v>
      </c>
      <c r="C18" s="113">
        <v>10.369270659083305</v>
      </c>
      <c r="D18" s="115">
        <v>14877</v>
      </c>
      <c r="E18" s="114">
        <v>14474</v>
      </c>
      <c r="F18" s="114">
        <v>14681</v>
      </c>
      <c r="G18" s="114">
        <v>14300</v>
      </c>
      <c r="H18" s="140">
        <v>14219</v>
      </c>
      <c r="I18" s="115">
        <v>658</v>
      </c>
      <c r="J18" s="116">
        <v>4.6276109431042967</v>
      </c>
      <c r="K18" s="110"/>
      <c r="L18" s="110"/>
      <c r="M18" s="110"/>
      <c r="N18" s="110"/>
      <c r="O18" s="110"/>
    </row>
    <row r="19" spans="1:15" s="110" customFormat="1" ht="24.95" customHeight="1" x14ac:dyDescent="0.2">
      <c r="A19" s="193" t="s">
        <v>146</v>
      </c>
      <c r="B19" s="199" t="s">
        <v>147</v>
      </c>
      <c r="C19" s="113">
        <v>13.284125125460021</v>
      </c>
      <c r="D19" s="115">
        <v>19059</v>
      </c>
      <c r="E19" s="114">
        <v>19220</v>
      </c>
      <c r="F19" s="114">
        <v>19394</v>
      </c>
      <c r="G19" s="114">
        <v>19088</v>
      </c>
      <c r="H19" s="140">
        <v>19298</v>
      </c>
      <c r="I19" s="115">
        <v>-239</v>
      </c>
      <c r="J19" s="116">
        <v>-1.2384703078039174</v>
      </c>
    </row>
    <row r="20" spans="1:15" s="287" customFormat="1" ht="24.95" customHeight="1" x14ac:dyDescent="0.2">
      <c r="A20" s="193" t="s">
        <v>148</v>
      </c>
      <c r="B20" s="199" t="s">
        <v>149</v>
      </c>
      <c r="C20" s="113">
        <v>4.2328816772610685</v>
      </c>
      <c r="D20" s="115">
        <v>6073</v>
      </c>
      <c r="E20" s="114">
        <v>6219</v>
      </c>
      <c r="F20" s="114">
        <v>6197</v>
      </c>
      <c r="G20" s="114">
        <v>6120</v>
      </c>
      <c r="H20" s="140">
        <v>6139</v>
      </c>
      <c r="I20" s="115">
        <v>-66</v>
      </c>
      <c r="J20" s="116">
        <v>-1.0750936634631048</v>
      </c>
      <c r="K20" s="110"/>
      <c r="L20" s="110"/>
      <c r="M20" s="110"/>
      <c r="N20" s="110"/>
      <c r="O20" s="110"/>
    </row>
    <row r="21" spans="1:15" s="110" customFormat="1" ht="24.95" customHeight="1" x14ac:dyDescent="0.2">
      <c r="A21" s="201" t="s">
        <v>150</v>
      </c>
      <c r="B21" s="202" t="s">
        <v>151</v>
      </c>
      <c r="C21" s="113">
        <v>2.3753763800602208</v>
      </c>
      <c r="D21" s="115">
        <v>3408</v>
      </c>
      <c r="E21" s="114">
        <v>3273</v>
      </c>
      <c r="F21" s="114">
        <v>3406</v>
      </c>
      <c r="G21" s="114">
        <v>3347</v>
      </c>
      <c r="H21" s="140">
        <v>3249</v>
      </c>
      <c r="I21" s="115">
        <v>159</v>
      </c>
      <c r="J21" s="116">
        <v>4.8938134810710991</v>
      </c>
    </row>
    <row r="22" spans="1:15" s="110" customFormat="1" ht="24.95" customHeight="1" x14ac:dyDescent="0.2">
      <c r="A22" s="201" t="s">
        <v>152</v>
      </c>
      <c r="B22" s="199" t="s">
        <v>153</v>
      </c>
      <c r="C22" s="113">
        <v>0.72348611575777855</v>
      </c>
      <c r="D22" s="115">
        <v>1038</v>
      </c>
      <c r="E22" s="114">
        <v>1029</v>
      </c>
      <c r="F22" s="114">
        <v>1012</v>
      </c>
      <c r="G22" s="114">
        <v>948</v>
      </c>
      <c r="H22" s="140">
        <v>770</v>
      </c>
      <c r="I22" s="115">
        <v>268</v>
      </c>
      <c r="J22" s="116">
        <v>34.805194805194802</v>
      </c>
    </row>
    <row r="23" spans="1:15" s="110" customFormat="1" ht="24.95" customHeight="1" x14ac:dyDescent="0.2">
      <c r="A23" s="193" t="s">
        <v>154</v>
      </c>
      <c r="B23" s="199" t="s">
        <v>155</v>
      </c>
      <c r="C23" s="113">
        <v>1.9801773168283707</v>
      </c>
      <c r="D23" s="115">
        <v>2841</v>
      </c>
      <c r="E23" s="114">
        <v>2839</v>
      </c>
      <c r="F23" s="114">
        <v>2847</v>
      </c>
      <c r="G23" s="114">
        <v>2809</v>
      </c>
      <c r="H23" s="140">
        <v>2822</v>
      </c>
      <c r="I23" s="115">
        <v>19</v>
      </c>
      <c r="J23" s="116">
        <v>0.6732813607370659</v>
      </c>
    </row>
    <row r="24" spans="1:15" s="110" customFormat="1" ht="24.95" customHeight="1" x14ac:dyDescent="0.2">
      <c r="A24" s="193" t="s">
        <v>156</v>
      </c>
      <c r="B24" s="199" t="s">
        <v>221</v>
      </c>
      <c r="C24" s="113">
        <v>4.8225437716070036</v>
      </c>
      <c r="D24" s="115">
        <v>6919</v>
      </c>
      <c r="E24" s="114">
        <v>6850</v>
      </c>
      <c r="F24" s="114">
        <v>6933</v>
      </c>
      <c r="G24" s="114">
        <v>6674</v>
      </c>
      <c r="H24" s="140">
        <v>6631</v>
      </c>
      <c r="I24" s="115">
        <v>288</v>
      </c>
      <c r="J24" s="116">
        <v>4.3432363142814054</v>
      </c>
    </row>
    <row r="25" spans="1:15" s="110" customFormat="1" ht="24.95" customHeight="1" x14ac:dyDescent="0.2">
      <c r="A25" s="193" t="s">
        <v>222</v>
      </c>
      <c r="B25" s="204" t="s">
        <v>159</v>
      </c>
      <c r="C25" s="113">
        <v>3.3421155347384857</v>
      </c>
      <c r="D25" s="115">
        <v>4795</v>
      </c>
      <c r="E25" s="114">
        <v>4688</v>
      </c>
      <c r="F25" s="114">
        <v>4988</v>
      </c>
      <c r="G25" s="114">
        <v>4915</v>
      </c>
      <c r="H25" s="140">
        <v>4799</v>
      </c>
      <c r="I25" s="115">
        <v>-4</v>
      </c>
      <c r="J25" s="116">
        <v>-8.3350698062096273E-2</v>
      </c>
    </row>
    <row r="26" spans="1:15" s="110" customFormat="1" ht="24.95" customHeight="1" x14ac:dyDescent="0.2">
      <c r="A26" s="201">
        <v>782.78300000000002</v>
      </c>
      <c r="B26" s="203" t="s">
        <v>160</v>
      </c>
      <c r="C26" s="113">
        <v>2.295918367346939</v>
      </c>
      <c r="D26" s="115">
        <v>3294</v>
      </c>
      <c r="E26" s="114">
        <v>3285</v>
      </c>
      <c r="F26" s="114">
        <v>3587</v>
      </c>
      <c r="G26" s="114">
        <v>3677</v>
      </c>
      <c r="H26" s="140">
        <v>3696</v>
      </c>
      <c r="I26" s="115">
        <v>-402</v>
      </c>
      <c r="J26" s="116">
        <v>-10.876623376623376</v>
      </c>
    </row>
    <row r="27" spans="1:15" s="110" customFormat="1" ht="24.95" customHeight="1" x14ac:dyDescent="0.2">
      <c r="A27" s="193" t="s">
        <v>161</v>
      </c>
      <c r="B27" s="199" t="s">
        <v>223</v>
      </c>
      <c r="C27" s="113">
        <v>3.9171406267425004</v>
      </c>
      <c r="D27" s="115">
        <v>5620</v>
      </c>
      <c r="E27" s="114">
        <v>5638</v>
      </c>
      <c r="F27" s="114">
        <v>5639</v>
      </c>
      <c r="G27" s="114">
        <v>5462</v>
      </c>
      <c r="H27" s="140">
        <v>5433</v>
      </c>
      <c r="I27" s="115">
        <v>187</v>
      </c>
      <c r="J27" s="116">
        <v>3.4419289526964842</v>
      </c>
    </row>
    <row r="28" spans="1:15" s="110" customFormat="1" ht="24.95" customHeight="1" x14ac:dyDescent="0.2">
      <c r="A28" s="193" t="s">
        <v>163</v>
      </c>
      <c r="B28" s="199" t="s">
        <v>164</v>
      </c>
      <c r="C28" s="113">
        <v>3.1838965094234415</v>
      </c>
      <c r="D28" s="115">
        <v>4568</v>
      </c>
      <c r="E28" s="114">
        <v>4550</v>
      </c>
      <c r="F28" s="114">
        <v>4522</v>
      </c>
      <c r="G28" s="114">
        <v>4424</v>
      </c>
      <c r="H28" s="140">
        <v>4416</v>
      </c>
      <c r="I28" s="115">
        <v>152</v>
      </c>
      <c r="J28" s="116">
        <v>3.4420289855072466</v>
      </c>
    </row>
    <row r="29" spans="1:15" s="110" customFormat="1" ht="24.95" customHeight="1" x14ac:dyDescent="0.2">
      <c r="A29" s="193">
        <v>86</v>
      </c>
      <c r="B29" s="199" t="s">
        <v>165</v>
      </c>
      <c r="C29" s="113">
        <v>6.7030500724880113</v>
      </c>
      <c r="D29" s="115">
        <v>9617</v>
      </c>
      <c r="E29" s="114">
        <v>9592</v>
      </c>
      <c r="F29" s="114">
        <v>9490</v>
      </c>
      <c r="G29" s="114">
        <v>9119</v>
      </c>
      <c r="H29" s="140">
        <v>9141</v>
      </c>
      <c r="I29" s="115">
        <v>476</v>
      </c>
      <c r="J29" s="116">
        <v>5.207307734383547</v>
      </c>
    </row>
    <row r="30" spans="1:15" s="110" customFormat="1" ht="24.95" customHeight="1" x14ac:dyDescent="0.2">
      <c r="A30" s="193">
        <v>87.88</v>
      </c>
      <c r="B30" s="204" t="s">
        <v>166</v>
      </c>
      <c r="C30" s="113">
        <v>8.2845433255269327</v>
      </c>
      <c r="D30" s="115">
        <v>11886</v>
      </c>
      <c r="E30" s="114">
        <v>11883</v>
      </c>
      <c r="F30" s="114">
        <v>11814</v>
      </c>
      <c r="G30" s="114">
        <v>11330</v>
      </c>
      <c r="H30" s="140">
        <v>11358</v>
      </c>
      <c r="I30" s="115">
        <v>528</v>
      </c>
      <c r="J30" s="116">
        <v>4.6487057580559954</v>
      </c>
    </row>
    <row r="31" spans="1:15" s="110" customFormat="1" ht="24.95" customHeight="1" x14ac:dyDescent="0.2">
      <c r="A31" s="193" t="s">
        <v>167</v>
      </c>
      <c r="B31" s="199" t="s">
        <v>168</v>
      </c>
      <c r="C31" s="113">
        <v>2.2290063566410172</v>
      </c>
      <c r="D31" s="115">
        <v>3198</v>
      </c>
      <c r="E31" s="114">
        <v>3200</v>
      </c>
      <c r="F31" s="114">
        <v>3190</v>
      </c>
      <c r="G31" s="114">
        <v>3114</v>
      </c>
      <c r="H31" s="140">
        <v>3102</v>
      </c>
      <c r="I31" s="115">
        <v>96</v>
      </c>
      <c r="J31" s="116">
        <v>3.094777562862669</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1.9055983048957288</v>
      </c>
      <c r="D34" s="115">
        <v>2734</v>
      </c>
      <c r="E34" s="114">
        <v>2435</v>
      </c>
      <c r="F34" s="114">
        <v>2765</v>
      </c>
      <c r="G34" s="114">
        <v>2719</v>
      </c>
      <c r="H34" s="140">
        <v>2746</v>
      </c>
      <c r="I34" s="115">
        <v>-12</v>
      </c>
      <c r="J34" s="116">
        <v>-0.43699927166788055</v>
      </c>
    </row>
    <row r="35" spans="1:10" s="110" customFormat="1" ht="24.95" customHeight="1" x14ac:dyDescent="0.2">
      <c r="A35" s="292" t="s">
        <v>171</v>
      </c>
      <c r="B35" s="293" t="s">
        <v>172</v>
      </c>
      <c r="C35" s="113">
        <v>40.71944351511096</v>
      </c>
      <c r="D35" s="115">
        <v>58421</v>
      </c>
      <c r="E35" s="114">
        <v>57829</v>
      </c>
      <c r="F35" s="114">
        <v>58255</v>
      </c>
      <c r="G35" s="114">
        <v>56951</v>
      </c>
      <c r="H35" s="140">
        <v>56871</v>
      </c>
      <c r="I35" s="115">
        <v>1550</v>
      </c>
      <c r="J35" s="116">
        <v>2.7254664064285841</v>
      </c>
    </row>
    <row r="36" spans="1:10" s="110" customFormat="1" ht="24.95" customHeight="1" x14ac:dyDescent="0.2">
      <c r="A36" s="294" t="s">
        <v>173</v>
      </c>
      <c r="B36" s="295" t="s">
        <v>174</v>
      </c>
      <c r="C36" s="125">
        <v>57.374261179881792</v>
      </c>
      <c r="D36" s="143">
        <v>82316</v>
      </c>
      <c r="E36" s="144">
        <v>82266</v>
      </c>
      <c r="F36" s="144">
        <v>83019</v>
      </c>
      <c r="G36" s="144">
        <v>81027</v>
      </c>
      <c r="H36" s="145">
        <v>80854</v>
      </c>
      <c r="I36" s="143">
        <v>1462</v>
      </c>
      <c r="J36" s="146">
        <v>1.8081974917752988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2020-09-25T07:23:18Z</dcterms:created>
  <dcterms:modified xsi:type="dcterms:W3CDTF">2020-09-28T08:06:56Z</dcterms:modified>
</cp:coreProperties>
</file>